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ylton_sun_ac_za/Documents/GitHub/NationalTreasuryDSGE/ntdsge/6.data/"/>
    </mc:Choice>
  </mc:AlternateContent>
  <xr:revisionPtr revIDLastSave="0" documentId="13_ncr:1_{381B90F6-E16F-4D98-95EF-5B9B17CDA256}" xr6:coauthVersionLast="47" xr6:coauthVersionMax="47" xr10:uidLastSave="{00000000-0000-0000-0000-000000000000}"/>
  <bookViews>
    <workbookView xWindow="28680" yWindow="-120" windowWidth="29040" windowHeight="15720" xr2:uid="{387D1BEA-B326-46E4-B7B9-842CFEE7A516}"/>
  </bookViews>
  <sheets>
    <sheet name="DSGE_data" sheetId="3" r:id="rId1"/>
    <sheet name="STATSSA" sheetId="1" r:id="rId2"/>
    <sheet name="SARB" sheetId="2" r:id="rId3"/>
    <sheet name="Historical PPI" sheetId="5" r:id="rId4"/>
    <sheet name="3.IMFq" sheetId="7" r:id="rId5"/>
    <sheet name="Tax_data" sheetId="8" r:id="rId6"/>
    <sheet name="Data" sheetId="10" r:id="rId7"/>
    <sheet name="Historical CPI" sheetId="11" r:id="rId8"/>
  </sheets>
  <externalReferences>
    <externalReference r:id="rId9"/>
    <externalReference r:id="rId10"/>
  </externalReferences>
  <definedNames>
    <definedName name="ESDataSet__10" comment="BCR">#REF!</definedName>
    <definedName name="ESDataSet__11" comment="BCR">#REF!</definedName>
    <definedName name="ESDataSet__12" comment="BCR">#REF!</definedName>
    <definedName name="ESDataSet__13" comment="BCR">#REF!</definedName>
    <definedName name="ESDataSet__14" comment="BCR">#REF!</definedName>
    <definedName name="ESDataSet__15" comment="BCR">#REF!</definedName>
    <definedName name="ESDataSet__18" comment="BCR">SARB!$A$2</definedName>
    <definedName name="ESDataSet__19" comment="BCR">STATSSA!$A$2</definedName>
    <definedName name="ESDataSet__2" comment="BCR" localSheetId="7">'Historical CPI'!$A$3</definedName>
    <definedName name="ESDataSet__2" comment="BCR">#REF!</definedName>
    <definedName name="ESDataSet__20" comment="BCR" localSheetId="5">Tax_data!$A$4</definedName>
    <definedName name="ESDataSet__20" comment="BCR">DSGE_data!$A$4</definedName>
    <definedName name="ESDataSet__21" comment="BCR">Data!$A$4</definedName>
    <definedName name="ESDataSet__3" comment="BCR">#REF!</definedName>
    <definedName name="ESDataSet__5" comment="BCR" localSheetId="4">'[1]1.IFSgrowth'!#REF!</definedName>
    <definedName name="ESDataSet__5" comment="CR" localSheetId="3">'Historical PPI'!$A$3</definedName>
    <definedName name="ESDataSet__5" comment="BCR">#REF!</definedName>
    <definedName name="ESDataSet__6" comment="BCR">#REF!</definedName>
    <definedName name="ESDataSet__7" comment="BCR">#REF!</definedName>
    <definedName name="ESDataSet__8" comment="BCR">#REF!</definedName>
    <definedName name="ESDataSet__9" comment="BC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3" l="1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6" i="3"/>
  <c r="AY7" i="3" l="1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6" i="3"/>
  <c r="AK7" i="3"/>
  <c r="AJ7" i="3" s="1"/>
  <c r="AK8" i="3"/>
  <c r="AJ8" i="3" s="1"/>
  <c r="AK9" i="3"/>
  <c r="AJ9" i="3" s="1"/>
  <c r="AK10" i="3"/>
  <c r="AJ10" i="3" s="1"/>
  <c r="AK11" i="3"/>
  <c r="AJ11" i="3" s="1"/>
  <c r="AK12" i="3"/>
  <c r="AJ12" i="3" s="1"/>
  <c r="AK13" i="3"/>
  <c r="AJ13" i="3" s="1"/>
  <c r="AK14" i="3"/>
  <c r="AJ14" i="3" s="1"/>
  <c r="AK15" i="3"/>
  <c r="AJ15" i="3" s="1"/>
  <c r="AK16" i="3"/>
  <c r="AJ16" i="3" s="1"/>
  <c r="AK17" i="3"/>
  <c r="AJ17" i="3" s="1"/>
  <c r="AK18" i="3"/>
  <c r="AJ18" i="3" s="1"/>
  <c r="AK19" i="3"/>
  <c r="AJ19" i="3" s="1"/>
  <c r="AK20" i="3"/>
  <c r="AJ20" i="3" s="1"/>
  <c r="AK21" i="3"/>
  <c r="AJ21" i="3" s="1"/>
  <c r="AK22" i="3"/>
  <c r="AJ22" i="3" s="1"/>
  <c r="AK23" i="3"/>
  <c r="AJ23" i="3" s="1"/>
  <c r="AK24" i="3"/>
  <c r="AJ24" i="3" s="1"/>
  <c r="AK25" i="3"/>
  <c r="AJ25" i="3" s="1"/>
  <c r="AK26" i="3"/>
  <c r="AJ26" i="3" s="1"/>
  <c r="AK27" i="3"/>
  <c r="AJ27" i="3" s="1"/>
  <c r="AK28" i="3"/>
  <c r="AJ28" i="3" s="1"/>
  <c r="AK29" i="3"/>
  <c r="AJ29" i="3" s="1"/>
  <c r="AK30" i="3"/>
  <c r="AJ30" i="3" s="1"/>
  <c r="AK31" i="3"/>
  <c r="AJ31" i="3" s="1"/>
  <c r="AK32" i="3"/>
  <c r="AJ32" i="3" s="1"/>
  <c r="AK33" i="3"/>
  <c r="AJ33" i="3" s="1"/>
  <c r="AK34" i="3"/>
  <c r="AJ34" i="3" s="1"/>
  <c r="AK35" i="3"/>
  <c r="AJ35" i="3" s="1"/>
  <c r="AK36" i="3"/>
  <c r="AJ36" i="3" s="1"/>
  <c r="AK37" i="3"/>
  <c r="AJ37" i="3" s="1"/>
  <c r="AK38" i="3"/>
  <c r="AJ38" i="3" s="1"/>
  <c r="AK39" i="3"/>
  <c r="AJ39" i="3" s="1"/>
  <c r="AK40" i="3"/>
  <c r="AJ40" i="3" s="1"/>
  <c r="AK41" i="3"/>
  <c r="AJ41" i="3" s="1"/>
  <c r="AK42" i="3"/>
  <c r="AJ42" i="3" s="1"/>
  <c r="AK43" i="3"/>
  <c r="AJ43" i="3" s="1"/>
  <c r="AK44" i="3"/>
  <c r="AJ44" i="3" s="1"/>
  <c r="AK45" i="3"/>
  <c r="AJ45" i="3" s="1"/>
  <c r="AK46" i="3"/>
  <c r="AJ46" i="3" s="1"/>
  <c r="AK47" i="3"/>
  <c r="AJ47" i="3" s="1"/>
  <c r="AK48" i="3"/>
  <c r="AJ48" i="3" s="1"/>
  <c r="AK49" i="3"/>
  <c r="AJ49" i="3" s="1"/>
  <c r="AK50" i="3"/>
  <c r="AJ50" i="3" s="1"/>
  <c r="AK51" i="3"/>
  <c r="AJ51" i="3" s="1"/>
  <c r="AK52" i="3"/>
  <c r="AJ52" i="3" s="1"/>
  <c r="AK53" i="3"/>
  <c r="AJ53" i="3" s="1"/>
  <c r="AK54" i="3"/>
  <c r="AJ54" i="3" s="1"/>
  <c r="AK55" i="3"/>
  <c r="AJ55" i="3" s="1"/>
  <c r="AK56" i="3"/>
  <c r="AJ56" i="3" s="1"/>
  <c r="AK57" i="3"/>
  <c r="AJ57" i="3" s="1"/>
  <c r="AK58" i="3"/>
  <c r="AJ58" i="3" s="1"/>
  <c r="AK59" i="3"/>
  <c r="AJ59" i="3" s="1"/>
  <c r="AK60" i="3"/>
  <c r="AJ60" i="3" s="1"/>
  <c r="AK61" i="3"/>
  <c r="AJ61" i="3" s="1"/>
  <c r="AK62" i="3"/>
  <c r="AJ62" i="3" s="1"/>
  <c r="AK63" i="3"/>
  <c r="AJ63" i="3" s="1"/>
  <c r="AK64" i="3"/>
  <c r="AJ64" i="3" s="1"/>
  <c r="AK65" i="3"/>
  <c r="AJ65" i="3" s="1"/>
  <c r="AK66" i="3"/>
  <c r="AJ66" i="3" s="1"/>
  <c r="AK67" i="3"/>
  <c r="AJ67" i="3" s="1"/>
  <c r="AK68" i="3"/>
  <c r="AJ68" i="3" s="1"/>
  <c r="AK69" i="3"/>
  <c r="AJ69" i="3" s="1"/>
  <c r="AK70" i="3"/>
  <c r="AJ70" i="3" s="1"/>
  <c r="AK71" i="3"/>
  <c r="AJ71" i="3" s="1"/>
  <c r="AK72" i="3"/>
  <c r="AJ72" i="3" s="1"/>
  <c r="AK73" i="3"/>
  <c r="AJ73" i="3" s="1"/>
  <c r="AK74" i="3"/>
  <c r="AJ74" i="3" s="1"/>
  <c r="AK75" i="3"/>
  <c r="AJ75" i="3" s="1"/>
  <c r="AK76" i="3"/>
  <c r="AJ76" i="3" s="1"/>
  <c r="AK77" i="3"/>
  <c r="AJ77" i="3" s="1"/>
  <c r="AK78" i="3"/>
  <c r="AJ78" i="3" s="1"/>
  <c r="AK79" i="3"/>
  <c r="AJ79" i="3" s="1"/>
  <c r="AK80" i="3"/>
  <c r="AJ80" i="3" s="1"/>
  <c r="AK81" i="3"/>
  <c r="AJ81" i="3" s="1"/>
  <c r="AK82" i="3"/>
  <c r="AJ82" i="3" s="1"/>
  <c r="AK83" i="3"/>
  <c r="AJ83" i="3" s="1"/>
  <c r="AK84" i="3"/>
  <c r="AJ84" i="3" s="1"/>
  <c r="AK85" i="3"/>
  <c r="AJ85" i="3" s="1"/>
  <c r="AK86" i="3"/>
  <c r="AJ86" i="3" s="1"/>
  <c r="AK87" i="3"/>
  <c r="AJ87" i="3" s="1"/>
  <c r="AK88" i="3"/>
  <c r="AJ88" i="3" s="1"/>
  <c r="AK89" i="3"/>
  <c r="AJ89" i="3" s="1"/>
  <c r="AK90" i="3"/>
  <c r="AJ90" i="3" s="1"/>
  <c r="AK91" i="3"/>
  <c r="AJ91" i="3" s="1"/>
  <c r="AK92" i="3"/>
  <c r="AJ92" i="3" s="1"/>
  <c r="AK93" i="3"/>
  <c r="AJ93" i="3" s="1"/>
  <c r="AK94" i="3"/>
  <c r="AJ94" i="3" s="1"/>
  <c r="AK95" i="3"/>
  <c r="AJ95" i="3" s="1"/>
  <c r="AK96" i="3"/>
  <c r="AJ96" i="3" s="1"/>
  <c r="AK97" i="3"/>
  <c r="AJ97" i="3" s="1"/>
  <c r="AK98" i="3"/>
  <c r="AJ98" i="3" s="1"/>
  <c r="AK99" i="3"/>
  <c r="AJ99" i="3" s="1"/>
  <c r="AK100" i="3"/>
  <c r="AJ100" i="3" s="1"/>
  <c r="AK101" i="3"/>
  <c r="AJ101" i="3" s="1"/>
  <c r="AK102" i="3"/>
  <c r="AJ102" i="3" s="1"/>
  <c r="AK103" i="3"/>
  <c r="AJ103" i="3" s="1"/>
  <c r="AK104" i="3"/>
  <c r="AJ104" i="3" s="1"/>
  <c r="AK105" i="3"/>
  <c r="AJ105" i="3" s="1"/>
  <c r="AK106" i="3"/>
  <c r="AJ106" i="3" s="1"/>
  <c r="AK107" i="3"/>
  <c r="AJ107" i="3" s="1"/>
  <c r="AK108" i="3"/>
  <c r="AJ108" i="3" s="1"/>
  <c r="AK109" i="3"/>
  <c r="AJ109" i="3" s="1"/>
  <c r="AK110" i="3"/>
  <c r="AJ110" i="3" s="1"/>
  <c r="AK111" i="3"/>
  <c r="AJ111" i="3" s="1"/>
  <c r="AK112" i="3"/>
  <c r="AJ112" i="3" s="1"/>
  <c r="AK113" i="3"/>
  <c r="AJ113" i="3" s="1"/>
  <c r="AK114" i="3"/>
  <c r="AJ114" i="3" s="1"/>
  <c r="AK115" i="3"/>
  <c r="AJ115" i="3" s="1"/>
  <c r="AK116" i="3"/>
  <c r="AJ116" i="3" s="1"/>
  <c r="AK117" i="3"/>
  <c r="AJ117" i="3" s="1"/>
  <c r="AK118" i="3"/>
  <c r="AJ118" i="3" s="1"/>
  <c r="AK119" i="3"/>
  <c r="AJ119" i="3" s="1"/>
  <c r="AK120" i="3"/>
  <c r="AJ120" i="3" s="1"/>
  <c r="AK121" i="3"/>
  <c r="AJ121" i="3" s="1"/>
  <c r="AK122" i="3"/>
  <c r="AJ122" i="3" s="1"/>
  <c r="AK123" i="3"/>
  <c r="AJ123" i="3" s="1"/>
  <c r="AK124" i="3"/>
  <c r="AJ124" i="3" s="1"/>
  <c r="AK125" i="3"/>
  <c r="AJ125" i="3" s="1"/>
  <c r="AK126" i="3"/>
  <c r="AJ126" i="3" s="1"/>
  <c r="AK127" i="3"/>
  <c r="AJ127" i="3" s="1"/>
  <c r="AK128" i="3"/>
  <c r="AJ128" i="3" s="1"/>
  <c r="AK129" i="3"/>
  <c r="AJ129" i="3" s="1"/>
  <c r="AK130" i="3"/>
  <c r="AJ130" i="3" s="1"/>
  <c r="AK131" i="3"/>
  <c r="AJ131" i="3" s="1"/>
  <c r="AK132" i="3"/>
  <c r="AJ132" i="3" s="1"/>
  <c r="AK133" i="3"/>
  <c r="AJ133" i="3" s="1"/>
  <c r="AK134" i="3"/>
  <c r="AJ134" i="3" s="1"/>
  <c r="AK135" i="3"/>
  <c r="AJ135" i="3" s="1"/>
  <c r="AK136" i="3"/>
  <c r="AJ136" i="3" s="1"/>
  <c r="AK137" i="3"/>
  <c r="AJ137" i="3" s="1"/>
  <c r="AK138" i="3"/>
  <c r="AJ138" i="3" s="1"/>
  <c r="AK139" i="3"/>
  <c r="AJ139" i="3" s="1"/>
  <c r="AK140" i="3"/>
  <c r="AJ140" i="3" s="1"/>
  <c r="AK141" i="3"/>
  <c r="AJ141" i="3" s="1"/>
  <c r="AK142" i="3"/>
  <c r="AJ142" i="3" s="1"/>
  <c r="AK143" i="3"/>
  <c r="AJ143" i="3" s="1"/>
  <c r="AK144" i="3"/>
  <c r="AJ144" i="3" s="1"/>
  <c r="AK145" i="3"/>
  <c r="AJ145" i="3" s="1"/>
  <c r="AK146" i="3"/>
  <c r="AJ146" i="3" s="1"/>
  <c r="AK147" i="3"/>
  <c r="AJ147" i="3" s="1"/>
  <c r="AK148" i="3"/>
  <c r="AJ148" i="3" s="1"/>
  <c r="AK149" i="3"/>
  <c r="AJ149" i="3" s="1"/>
  <c r="AK150" i="3"/>
  <c r="AJ150" i="3" s="1"/>
  <c r="AK151" i="3"/>
  <c r="AJ151" i="3" s="1"/>
  <c r="AK152" i="3"/>
  <c r="AJ152" i="3" s="1"/>
  <c r="AK153" i="3"/>
  <c r="AJ153" i="3" s="1"/>
  <c r="AK154" i="3"/>
  <c r="AJ154" i="3" s="1"/>
  <c r="AK155" i="3"/>
  <c r="AJ155" i="3" s="1"/>
  <c r="AK156" i="3"/>
  <c r="AJ156" i="3" s="1"/>
  <c r="AK157" i="3"/>
  <c r="AJ157" i="3" s="1"/>
  <c r="AK158" i="3"/>
  <c r="AJ158" i="3" s="1"/>
  <c r="AK159" i="3"/>
  <c r="AJ159" i="3" s="1"/>
  <c r="AK160" i="3"/>
  <c r="AJ160" i="3" s="1"/>
  <c r="AK161" i="3"/>
  <c r="AJ161" i="3" s="1"/>
  <c r="AK162" i="3"/>
  <c r="AJ162" i="3" s="1"/>
  <c r="AK163" i="3"/>
  <c r="AJ163" i="3" s="1"/>
  <c r="AK164" i="3"/>
  <c r="AJ164" i="3" s="1"/>
  <c r="AK165" i="3"/>
  <c r="AJ165" i="3" s="1"/>
  <c r="AK166" i="3"/>
  <c r="AJ166" i="3" s="1"/>
  <c r="AK167" i="3"/>
  <c r="AJ167" i="3" s="1"/>
  <c r="AK168" i="3"/>
  <c r="AJ168" i="3" s="1"/>
  <c r="AK169" i="3"/>
  <c r="AJ169" i="3" s="1"/>
  <c r="AK170" i="3"/>
  <c r="AJ170" i="3" s="1"/>
  <c r="AK171" i="3"/>
  <c r="AJ171" i="3" s="1"/>
  <c r="AK172" i="3"/>
  <c r="AJ172" i="3" s="1"/>
  <c r="AK173" i="3"/>
  <c r="AJ173" i="3" s="1"/>
  <c r="AK174" i="3"/>
  <c r="AJ174" i="3" s="1"/>
  <c r="AK175" i="3"/>
  <c r="AJ175" i="3" s="1"/>
  <c r="AK176" i="3"/>
  <c r="AJ176" i="3" s="1"/>
  <c r="AK177" i="3"/>
  <c r="AJ177" i="3" s="1"/>
  <c r="AK178" i="3"/>
  <c r="AJ178" i="3" s="1"/>
  <c r="AK179" i="3"/>
  <c r="AJ179" i="3" s="1"/>
  <c r="AK180" i="3"/>
  <c r="AJ180" i="3" s="1"/>
  <c r="AK181" i="3"/>
  <c r="AJ181" i="3" s="1"/>
  <c r="AK182" i="3"/>
  <c r="AJ182" i="3" s="1"/>
  <c r="AK183" i="3"/>
  <c r="AJ183" i="3" s="1"/>
  <c r="AK184" i="3"/>
  <c r="AJ184" i="3" s="1"/>
  <c r="AK185" i="3"/>
  <c r="AJ185" i="3" s="1"/>
  <c r="AK186" i="3"/>
  <c r="AJ186" i="3" s="1"/>
  <c r="AK187" i="3"/>
  <c r="AJ187" i="3" s="1"/>
  <c r="AK188" i="3"/>
  <c r="AJ188" i="3" s="1"/>
  <c r="AK189" i="3"/>
  <c r="AJ189" i="3" s="1"/>
  <c r="AK190" i="3"/>
  <c r="AJ190" i="3" s="1"/>
  <c r="AK191" i="3"/>
  <c r="AJ191" i="3" s="1"/>
  <c r="AK192" i="3"/>
  <c r="AJ192" i="3" s="1"/>
  <c r="AK193" i="3"/>
  <c r="AJ193" i="3" s="1"/>
  <c r="AK194" i="3"/>
  <c r="AJ194" i="3" s="1"/>
  <c r="AK195" i="3"/>
  <c r="AJ195" i="3" s="1"/>
  <c r="AK196" i="3"/>
  <c r="AJ196" i="3" s="1"/>
  <c r="AK197" i="3"/>
  <c r="AJ197" i="3" s="1"/>
  <c r="AK198" i="3"/>
  <c r="AJ198" i="3" s="1"/>
  <c r="AK199" i="3"/>
  <c r="AJ199" i="3" s="1"/>
  <c r="AK200" i="3"/>
  <c r="AJ200" i="3" s="1"/>
  <c r="AK201" i="3"/>
  <c r="AJ201" i="3" s="1"/>
  <c r="AK202" i="3"/>
  <c r="AJ202" i="3" s="1"/>
  <c r="AK203" i="3"/>
  <c r="AJ203" i="3" s="1"/>
  <c r="AK204" i="3"/>
  <c r="AJ204" i="3" s="1"/>
  <c r="AK205" i="3"/>
  <c r="AJ205" i="3" s="1"/>
  <c r="AK206" i="3"/>
  <c r="AJ206" i="3" s="1"/>
  <c r="AK207" i="3"/>
  <c r="AJ207" i="3" s="1"/>
  <c r="AK208" i="3"/>
  <c r="AJ208" i="3" s="1"/>
  <c r="AK209" i="3"/>
  <c r="AJ209" i="3" s="1"/>
  <c r="AK210" i="3"/>
  <c r="AJ210" i="3" s="1"/>
  <c r="AK211" i="3"/>
  <c r="AJ211" i="3" s="1"/>
  <c r="AK212" i="3"/>
  <c r="AJ212" i="3" s="1"/>
  <c r="AK213" i="3"/>
  <c r="AJ213" i="3" s="1"/>
  <c r="AK214" i="3"/>
  <c r="AJ214" i="3" s="1"/>
  <c r="AK215" i="3"/>
  <c r="AJ215" i="3" s="1"/>
  <c r="AK216" i="3"/>
  <c r="AJ216" i="3" s="1"/>
  <c r="AK217" i="3"/>
  <c r="AJ217" i="3" s="1"/>
  <c r="AK218" i="3"/>
  <c r="AJ218" i="3" s="1"/>
  <c r="AK6" i="3"/>
  <c r="AJ6" i="3" s="1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50" i="3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6" i="10"/>
  <c r="G219" i="10"/>
  <c r="H52" i="10"/>
  <c r="AI52" i="3" s="1"/>
  <c r="H55" i="10"/>
  <c r="H56" i="10"/>
  <c r="AI56" i="3" s="1"/>
  <c r="H60" i="10"/>
  <c r="H63" i="10"/>
  <c r="AI63" i="3" s="1"/>
  <c r="H64" i="10"/>
  <c r="H68" i="10"/>
  <c r="AI68" i="3" s="1"/>
  <c r="H71" i="10"/>
  <c r="AI71" i="3" s="1"/>
  <c r="H72" i="10"/>
  <c r="AI72" i="3" s="1"/>
  <c r="H76" i="10"/>
  <c r="AI76" i="3" s="1"/>
  <c r="H79" i="10"/>
  <c r="AI79" i="3" s="1"/>
  <c r="H80" i="10"/>
  <c r="AI80" i="3" s="1"/>
  <c r="H84" i="10"/>
  <c r="AI84" i="3" s="1"/>
  <c r="H87" i="10"/>
  <c r="AI87" i="3" s="1"/>
  <c r="H88" i="10"/>
  <c r="AI88" i="3" s="1"/>
  <c r="H92" i="10"/>
  <c r="H95" i="10"/>
  <c r="AI95" i="3" s="1"/>
  <c r="H96" i="10"/>
  <c r="H100" i="10"/>
  <c r="AI100" i="3" s="1"/>
  <c r="H103" i="10"/>
  <c r="H104" i="10"/>
  <c r="AI104" i="3" s="1"/>
  <c r="H108" i="10"/>
  <c r="H111" i="10"/>
  <c r="AI111" i="3" s="1"/>
  <c r="H112" i="10"/>
  <c r="H115" i="10"/>
  <c r="H116" i="10"/>
  <c r="AI116" i="3" s="1"/>
  <c r="H119" i="10"/>
  <c r="H120" i="10"/>
  <c r="AI120" i="3" s="1"/>
  <c r="H123" i="10"/>
  <c r="AI123" i="3" s="1"/>
  <c r="H124" i="10"/>
  <c r="AI124" i="3" s="1"/>
  <c r="H127" i="10"/>
  <c r="AI127" i="3" s="1"/>
  <c r="H128" i="10"/>
  <c r="H131" i="10"/>
  <c r="H132" i="10"/>
  <c r="AI132" i="3" s="1"/>
  <c r="H135" i="10"/>
  <c r="H136" i="10"/>
  <c r="AI136" i="3" s="1"/>
  <c r="H139" i="10"/>
  <c r="AI139" i="3" s="1"/>
  <c r="H140" i="10"/>
  <c r="AI140" i="3" s="1"/>
  <c r="H143" i="10"/>
  <c r="AI143" i="3" s="1"/>
  <c r="H144" i="10"/>
  <c r="H147" i="10"/>
  <c r="AI147" i="3" s="1"/>
  <c r="H148" i="10"/>
  <c r="H151" i="10"/>
  <c r="AI151" i="3" s="1"/>
  <c r="H152" i="10"/>
  <c r="H155" i="10"/>
  <c r="H156" i="10"/>
  <c r="AI156" i="3" s="1"/>
  <c r="H163" i="10"/>
  <c r="AI163" i="3" s="1"/>
  <c r="H171" i="10"/>
  <c r="H172" i="10"/>
  <c r="AI172" i="3" s="1"/>
  <c r="H179" i="10"/>
  <c r="AI179" i="3" s="1"/>
  <c r="H187" i="10"/>
  <c r="H188" i="10"/>
  <c r="AI188" i="3" s="1"/>
  <c r="H191" i="10"/>
  <c r="AI191" i="3" s="1"/>
  <c r="H212" i="10"/>
  <c r="AI212" i="3" s="1"/>
  <c r="I174" i="11"/>
  <c r="H174" i="11"/>
  <c r="G174" i="11"/>
  <c r="F174" i="11"/>
  <c r="E174" i="11"/>
  <c r="I173" i="11"/>
  <c r="G173" i="11"/>
  <c r="H173" i="11" s="1"/>
  <c r="F173" i="11"/>
  <c r="E173" i="11"/>
  <c r="I172" i="11"/>
  <c r="G172" i="11"/>
  <c r="H172" i="11" s="1"/>
  <c r="F172" i="11"/>
  <c r="E172" i="11"/>
  <c r="I171" i="11"/>
  <c r="G171" i="11"/>
  <c r="H171" i="11" s="1"/>
  <c r="F171" i="11"/>
  <c r="E171" i="11"/>
  <c r="I170" i="11"/>
  <c r="G170" i="11"/>
  <c r="H170" i="11" s="1"/>
  <c r="F170" i="11"/>
  <c r="E170" i="11"/>
  <c r="I169" i="11"/>
  <c r="G169" i="11"/>
  <c r="H169" i="11" s="1"/>
  <c r="F169" i="11"/>
  <c r="E169" i="11"/>
  <c r="I168" i="11"/>
  <c r="G168" i="11"/>
  <c r="H168" i="11" s="1"/>
  <c r="F168" i="11"/>
  <c r="E168" i="11"/>
  <c r="I167" i="11"/>
  <c r="G167" i="11"/>
  <c r="H167" i="11" s="1"/>
  <c r="F167" i="11"/>
  <c r="E167" i="11"/>
  <c r="I166" i="11"/>
  <c r="G166" i="11"/>
  <c r="H166" i="11" s="1"/>
  <c r="F166" i="11"/>
  <c r="E166" i="11"/>
  <c r="I165" i="11"/>
  <c r="H165" i="11"/>
  <c r="G165" i="11"/>
  <c r="F165" i="11"/>
  <c r="E165" i="11"/>
  <c r="I164" i="11"/>
  <c r="H164" i="11"/>
  <c r="G164" i="11"/>
  <c r="F164" i="11"/>
  <c r="E164" i="11"/>
  <c r="I163" i="11"/>
  <c r="G163" i="11"/>
  <c r="H163" i="11" s="1"/>
  <c r="F163" i="11"/>
  <c r="E163" i="11"/>
  <c r="I162" i="11"/>
  <c r="H162" i="11"/>
  <c r="G162" i="11"/>
  <c r="F162" i="11"/>
  <c r="E162" i="11"/>
  <c r="I161" i="11"/>
  <c r="G161" i="11"/>
  <c r="H161" i="11" s="1"/>
  <c r="F161" i="11"/>
  <c r="E161" i="11"/>
  <c r="I160" i="11"/>
  <c r="G160" i="11"/>
  <c r="H160" i="11" s="1"/>
  <c r="F160" i="11"/>
  <c r="E160" i="11"/>
  <c r="I159" i="11"/>
  <c r="G159" i="11"/>
  <c r="H159" i="11" s="1"/>
  <c r="F159" i="11"/>
  <c r="E159" i="11"/>
  <c r="I158" i="11"/>
  <c r="H158" i="11"/>
  <c r="G158" i="11"/>
  <c r="F158" i="11"/>
  <c r="E158" i="11"/>
  <c r="I157" i="11"/>
  <c r="H157" i="11"/>
  <c r="G157" i="11"/>
  <c r="F157" i="11"/>
  <c r="E157" i="11"/>
  <c r="I156" i="11"/>
  <c r="H156" i="11"/>
  <c r="G156" i="11"/>
  <c r="F156" i="11"/>
  <c r="E156" i="11"/>
  <c r="I155" i="11"/>
  <c r="G155" i="11"/>
  <c r="H155" i="11" s="1"/>
  <c r="F155" i="11"/>
  <c r="E155" i="11"/>
  <c r="I154" i="11"/>
  <c r="G154" i="11"/>
  <c r="H154" i="11" s="1"/>
  <c r="F154" i="11"/>
  <c r="E154" i="11"/>
  <c r="I153" i="11"/>
  <c r="H153" i="11"/>
  <c r="G153" i="11"/>
  <c r="F153" i="11"/>
  <c r="E153" i="11"/>
  <c r="I152" i="11"/>
  <c r="G152" i="11"/>
  <c r="H152" i="11" s="1"/>
  <c r="F152" i="11"/>
  <c r="E152" i="11"/>
  <c r="I151" i="11"/>
  <c r="G151" i="11"/>
  <c r="H151" i="11" s="1"/>
  <c r="F151" i="11"/>
  <c r="E151" i="11"/>
  <c r="I150" i="11"/>
  <c r="H150" i="11"/>
  <c r="G150" i="11"/>
  <c r="F150" i="11"/>
  <c r="E150" i="11"/>
  <c r="I149" i="11"/>
  <c r="H149" i="11"/>
  <c r="G149" i="11"/>
  <c r="F149" i="11"/>
  <c r="E149" i="11"/>
  <c r="I148" i="11"/>
  <c r="G148" i="11"/>
  <c r="H148" i="11" s="1"/>
  <c r="F148" i="11"/>
  <c r="E148" i="11"/>
  <c r="I147" i="11"/>
  <c r="G147" i="11"/>
  <c r="H147" i="11" s="1"/>
  <c r="F147" i="11"/>
  <c r="E147" i="11"/>
  <c r="I146" i="11"/>
  <c r="H146" i="11"/>
  <c r="G146" i="11"/>
  <c r="F146" i="11"/>
  <c r="E146" i="11"/>
  <c r="I145" i="11"/>
  <c r="H145" i="11"/>
  <c r="G145" i="11"/>
  <c r="F145" i="11"/>
  <c r="E145" i="11"/>
  <c r="I144" i="11"/>
  <c r="G144" i="11"/>
  <c r="H144" i="11" s="1"/>
  <c r="F144" i="11"/>
  <c r="E144" i="11"/>
  <c r="I143" i="11"/>
  <c r="G143" i="11"/>
  <c r="H143" i="11" s="1"/>
  <c r="F143" i="11"/>
  <c r="E143" i="11"/>
  <c r="I142" i="11"/>
  <c r="H142" i="11"/>
  <c r="G142" i="11"/>
  <c r="F142" i="11"/>
  <c r="E142" i="11"/>
  <c r="I141" i="11"/>
  <c r="G141" i="11"/>
  <c r="H141" i="11" s="1"/>
  <c r="F141" i="11"/>
  <c r="E141" i="11"/>
  <c r="I140" i="11"/>
  <c r="G140" i="11"/>
  <c r="H140" i="11" s="1"/>
  <c r="F140" i="11"/>
  <c r="E140" i="11"/>
  <c r="I139" i="11"/>
  <c r="G139" i="11"/>
  <c r="H139" i="11" s="1"/>
  <c r="F139" i="11"/>
  <c r="E139" i="11"/>
  <c r="I138" i="11"/>
  <c r="H138" i="11"/>
  <c r="G138" i="11"/>
  <c r="F138" i="11"/>
  <c r="E138" i="11"/>
  <c r="I137" i="11"/>
  <c r="H137" i="11"/>
  <c r="G137" i="11"/>
  <c r="F137" i="11"/>
  <c r="E137" i="11"/>
  <c r="I136" i="11"/>
  <c r="G136" i="11"/>
  <c r="H136" i="11" s="1"/>
  <c r="F136" i="11"/>
  <c r="E136" i="11"/>
  <c r="I135" i="11"/>
  <c r="I131" i="11" s="1"/>
  <c r="G135" i="11"/>
  <c r="H135" i="11" s="1"/>
  <c r="F135" i="11"/>
  <c r="E135" i="11"/>
  <c r="I134" i="11"/>
  <c r="G134" i="11"/>
  <c r="H134" i="11" s="1"/>
  <c r="I130" i="11" s="1"/>
  <c r="I126" i="11" s="1"/>
  <c r="F134" i="11"/>
  <c r="E134" i="11"/>
  <c r="I133" i="11"/>
  <c r="G133" i="11"/>
  <c r="H133" i="11" s="1"/>
  <c r="I129" i="11" s="1"/>
  <c r="I125" i="11" s="1"/>
  <c r="I121" i="11" s="1"/>
  <c r="I117" i="11" s="1"/>
  <c r="I113" i="11" s="1"/>
  <c r="I109" i="11" s="1"/>
  <c r="I105" i="11" s="1"/>
  <c r="I101" i="11" s="1"/>
  <c r="F133" i="11"/>
  <c r="E133" i="11"/>
  <c r="I132" i="11"/>
  <c r="I128" i="11" s="1"/>
  <c r="H132" i="11"/>
  <c r="G132" i="11"/>
  <c r="F132" i="11"/>
  <c r="E132" i="11"/>
  <c r="G131" i="11"/>
  <c r="H131" i="11" s="1"/>
  <c r="F131" i="11"/>
  <c r="E131" i="11"/>
  <c r="H130" i="11"/>
  <c r="G130" i="11"/>
  <c r="F130" i="11"/>
  <c r="E130" i="11"/>
  <c r="H129" i="11"/>
  <c r="G129" i="11"/>
  <c r="F129" i="11"/>
  <c r="E129" i="11"/>
  <c r="G128" i="11"/>
  <c r="H128" i="11" s="1"/>
  <c r="F128" i="11"/>
  <c r="E128" i="11"/>
  <c r="G127" i="11"/>
  <c r="H127" i="11" s="1"/>
  <c r="F127" i="11"/>
  <c r="E127" i="11"/>
  <c r="G126" i="11"/>
  <c r="H126" i="11" s="1"/>
  <c r="F126" i="11"/>
  <c r="E126" i="11"/>
  <c r="G125" i="11"/>
  <c r="H125" i="11" s="1"/>
  <c r="F125" i="11"/>
  <c r="E125" i="11"/>
  <c r="G124" i="11"/>
  <c r="H124" i="11" s="1"/>
  <c r="F124" i="11"/>
  <c r="E124" i="11"/>
  <c r="G123" i="11"/>
  <c r="H123" i="11" s="1"/>
  <c r="F123" i="11"/>
  <c r="E123" i="11"/>
  <c r="H122" i="11"/>
  <c r="G122" i="11"/>
  <c r="F122" i="11"/>
  <c r="E122" i="11"/>
  <c r="H121" i="11"/>
  <c r="G121" i="11"/>
  <c r="F121" i="11"/>
  <c r="E121" i="11"/>
  <c r="G120" i="11"/>
  <c r="H120" i="11" s="1"/>
  <c r="F120" i="11"/>
  <c r="E120" i="11"/>
  <c r="G119" i="11"/>
  <c r="H119" i="11" s="1"/>
  <c r="F119" i="11"/>
  <c r="E119" i="11"/>
  <c r="G118" i="11"/>
  <c r="H118" i="11" s="1"/>
  <c r="F118" i="11"/>
  <c r="E118" i="11"/>
  <c r="H117" i="11"/>
  <c r="G117" i="11"/>
  <c r="F117" i="11"/>
  <c r="E117" i="11"/>
  <c r="G116" i="11"/>
  <c r="F116" i="11"/>
  <c r="H116" i="11" s="1"/>
  <c r="E116" i="11"/>
  <c r="G115" i="11"/>
  <c r="F115" i="11"/>
  <c r="H115" i="11" s="1"/>
  <c r="E115" i="11"/>
  <c r="G114" i="11"/>
  <c r="F114" i="11"/>
  <c r="H114" i="11" s="1"/>
  <c r="E114" i="11"/>
  <c r="G113" i="11"/>
  <c r="F113" i="11"/>
  <c r="H113" i="11" s="1"/>
  <c r="E113" i="11"/>
  <c r="G112" i="11"/>
  <c r="F112" i="11"/>
  <c r="H112" i="11" s="1"/>
  <c r="E112" i="11"/>
  <c r="H111" i="11"/>
  <c r="G111" i="11"/>
  <c r="F111" i="11"/>
  <c r="E111" i="11"/>
  <c r="H110" i="11"/>
  <c r="G110" i="11"/>
  <c r="F110" i="11"/>
  <c r="E110" i="11"/>
  <c r="H109" i="11"/>
  <c r="G109" i="11"/>
  <c r="F109" i="11"/>
  <c r="E109" i="11"/>
  <c r="G108" i="11"/>
  <c r="F108" i="11"/>
  <c r="H108" i="11" s="1"/>
  <c r="E108" i="11"/>
  <c r="G107" i="11"/>
  <c r="F107" i="11"/>
  <c r="H107" i="11" s="1"/>
  <c r="E107" i="11"/>
  <c r="G106" i="11"/>
  <c r="F106" i="11"/>
  <c r="H106" i="11" s="1"/>
  <c r="E106" i="11"/>
  <c r="G105" i="11"/>
  <c r="F105" i="11"/>
  <c r="H105" i="11" s="1"/>
  <c r="E105" i="11"/>
  <c r="G104" i="11"/>
  <c r="F104" i="11"/>
  <c r="H104" i="11" s="1"/>
  <c r="E104" i="11"/>
  <c r="G103" i="11"/>
  <c r="F103" i="11"/>
  <c r="H103" i="11" s="1"/>
  <c r="E103" i="11"/>
  <c r="G102" i="11"/>
  <c r="F102" i="11"/>
  <c r="H102" i="11" s="1"/>
  <c r="E102" i="11"/>
  <c r="G101" i="11"/>
  <c r="F101" i="11"/>
  <c r="H101" i="11" s="1"/>
  <c r="E101" i="11"/>
  <c r="G100" i="11"/>
  <c r="F100" i="11"/>
  <c r="H100" i="11" s="1"/>
  <c r="E100" i="11"/>
  <c r="G99" i="11"/>
  <c r="F99" i="11"/>
  <c r="H99" i="11" s="1"/>
  <c r="E99" i="11"/>
  <c r="H98" i="11"/>
  <c r="G98" i="11"/>
  <c r="F98" i="11"/>
  <c r="E98" i="11"/>
  <c r="H97" i="11"/>
  <c r="G97" i="11"/>
  <c r="F97" i="11"/>
  <c r="E97" i="11"/>
  <c r="G96" i="11"/>
  <c r="F96" i="11"/>
  <c r="H96" i="11" s="1"/>
  <c r="E96" i="11"/>
  <c r="G95" i="11"/>
  <c r="F95" i="11"/>
  <c r="H95" i="11" s="1"/>
  <c r="E95" i="11"/>
  <c r="G94" i="11"/>
  <c r="F94" i="11"/>
  <c r="H94" i="11" s="1"/>
  <c r="E94" i="11"/>
  <c r="G93" i="11"/>
  <c r="F93" i="11"/>
  <c r="H93" i="11" s="1"/>
  <c r="E93" i="11"/>
  <c r="G92" i="11"/>
  <c r="F92" i="11"/>
  <c r="E92" i="11"/>
  <c r="H92" i="11" s="1"/>
  <c r="G91" i="11"/>
  <c r="F91" i="11"/>
  <c r="E91" i="11"/>
  <c r="H91" i="11" s="1"/>
  <c r="H90" i="11"/>
  <c r="G90" i="11"/>
  <c r="F90" i="11"/>
  <c r="E90" i="11"/>
  <c r="G89" i="11"/>
  <c r="F89" i="11"/>
  <c r="E89" i="11"/>
  <c r="H89" i="11" s="1"/>
  <c r="G88" i="11"/>
  <c r="F88" i="11"/>
  <c r="E88" i="11"/>
  <c r="H88" i="11" s="1"/>
  <c r="H87" i="11"/>
  <c r="G87" i="11"/>
  <c r="F87" i="11"/>
  <c r="E87" i="11"/>
  <c r="H86" i="11"/>
  <c r="G86" i="11"/>
  <c r="F86" i="11"/>
  <c r="E86" i="11"/>
  <c r="G85" i="11"/>
  <c r="F85" i="11"/>
  <c r="E85" i="11"/>
  <c r="H85" i="11" s="1"/>
  <c r="G84" i="11"/>
  <c r="F84" i="11"/>
  <c r="E84" i="11"/>
  <c r="H84" i="11" s="1"/>
  <c r="G83" i="11"/>
  <c r="F83" i="11"/>
  <c r="E83" i="11"/>
  <c r="H83" i="11" s="1"/>
  <c r="G82" i="11"/>
  <c r="F82" i="11"/>
  <c r="E82" i="11"/>
  <c r="H82" i="11" s="1"/>
  <c r="G81" i="11"/>
  <c r="F81" i="11"/>
  <c r="E81" i="11"/>
  <c r="H81" i="11" s="1"/>
  <c r="G80" i="11"/>
  <c r="F80" i="11"/>
  <c r="E80" i="11"/>
  <c r="H80" i="11" s="1"/>
  <c r="H79" i="11"/>
  <c r="G79" i="11"/>
  <c r="F79" i="11"/>
  <c r="E79" i="11"/>
  <c r="G78" i="11"/>
  <c r="F78" i="11"/>
  <c r="E78" i="11"/>
  <c r="H78" i="11" s="1"/>
  <c r="G77" i="11"/>
  <c r="F77" i="11"/>
  <c r="E77" i="11"/>
  <c r="H77" i="11" s="1"/>
  <c r="H76" i="11"/>
  <c r="G76" i="11"/>
  <c r="F76" i="11"/>
  <c r="E76" i="11"/>
  <c r="G75" i="11"/>
  <c r="F75" i="11"/>
  <c r="E75" i="11"/>
  <c r="H75" i="11" s="1"/>
  <c r="H74" i="11"/>
  <c r="G74" i="11"/>
  <c r="F74" i="11"/>
  <c r="E74" i="11"/>
  <c r="G73" i="11"/>
  <c r="F73" i="11"/>
  <c r="E73" i="11"/>
  <c r="H73" i="11" s="1"/>
  <c r="G72" i="11"/>
  <c r="F72" i="11"/>
  <c r="E72" i="11"/>
  <c r="H72" i="11" s="1"/>
  <c r="G71" i="11"/>
  <c r="F71" i="11"/>
  <c r="E71" i="11"/>
  <c r="H71" i="11" s="1"/>
  <c r="G70" i="11"/>
  <c r="F70" i="11"/>
  <c r="E70" i="11"/>
  <c r="H70" i="11" s="1"/>
  <c r="G69" i="11"/>
  <c r="F69" i="11"/>
  <c r="E69" i="11"/>
  <c r="H69" i="11" s="1"/>
  <c r="H68" i="11"/>
  <c r="G68" i="11"/>
  <c r="F68" i="11"/>
  <c r="E68" i="11"/>
  <c r="G67" i="11"/>
  <c r="F67" i="11"/>
  <c r="E67" i="11"/>
  <c r="H67" i="11" s="1"/>
  <c r="H66" i="11"/>
  <c r="G66" i="11"/>
  <c r="F66" i="11"/>
  <c r="E66" i="11"/>
  <c r="H65" i="11"/>
  <c r="G65" i="11"/>
  <c r="F65" i="11"/>
  <c r="E65" i="11"/>
  <c r="G64" i="11"/>
  <c r="F64" i="11"/>
  <c r="E64" i="11"/>
  <c r="H64" i="11" s="1"/>
  <c r="H63" i="11"/>
  <c r="G63" i="11"/>
  <c r="F63" i="11"/>
  <c r="E63" i="11"/>
  <c r="G62" i="11"/>
  <c r="F62" i="11"/>
  <c r="E62" i="11"/>
  <c r="H62" i="11" s="1"/>
  <c r="G61" i="11"/>
  <c r="F61" i="11"/>
  <c r="E61" i="11"/>
  <c r="H61" i="11" s="1"/>
  <c r="G60" i="11"/>
  <c r="F60" i="11"/>
  <c r="E60" i="11"/>
  <c r="H60" i="11" s="1"/>
  <c r="G59" i="11"/>
  <c r="F59" i="11"/>
  <c r="E59" i="11"/>
  <c r="H59" i="11" s="1"/>
  <c r="G58" i="11"/>
  <c r="F58" i="11"/>
  <c r="E58" i="11"/>
  <c r="H58" i="11" s="1"/>
  <c r="H57" i="11"/>
  <c r="G57" i="11"/>
  <c r="F57" i="11"/>
  <c r="E57" i="11"/>
  <c r="G56" i="11"/>
  <c r="F56" i="11"/>
  <c r="E56" i="11"/>
  <c r="H56" i="11" s="1"/>
  <c r="H55" i="11"/>
  <c r="G55" i="11"/>
  <c r="F55" i="11"/>
  <c r="E55" i="11"/>
  <c r="H54" i="11"/>
  <c r="G54" i="11"/>
  <c r="F54" i="11"/>
  <c r="E54" i="11"/>
  <c r="G53" i="11"/>
  <c r="F53" i="11"/>
  <c r="E53" i="11"/>
  <c r="H53" i="11" s="1"/>
  <c r="H52" i="11"/>
  <c r="G52" i="11"/>
  <c r="F52" i="11"/>
  <c r="E52" i="11"/>
  <c r="G51" i="11"/>
  <c r="F51" i="11"/>
  <c r="E51" i="11"/>
  <c r="H51" i="11" s="1"/>
  <c r="H50" i="11"/>
  <c r="G50" i="11"/>
  <c r="F50" i="11"/>
  <c r="E50" i="11"/>
  <c r="G49" i="11"/>
  <c r="F49" i="11"/>
  <c r="E49" i="11"/>
  <c r="H49" i="11" s="1"/>
  <c r="G48" i="11"/>
  <c r="F48" i="11"/>
  <c r="E48" i="11"/>
  <c r="H48" i="11" s="1"/>
  <c r="G47" i="11"/>
  <c r="F47" i="11"/>
  <c r="E47" i="11"/>
  <c r="H47" i="11" s="1"/>
  <c r="H46" i="11"/>
  <c r="G46" i="11"/>
  <c r="F46" i="11"/>
  <c r="E46" i="11"/>
  <c r="G45" i="11"/>
  <c r="F45" i="11"/>
  <c r="E45" i="11"/>
  <c r="H45" i="11" s="1"/>
  <c r="H44" i="11"/>
  <c r="G44" i="11"/>
  <c r="F44" i="11"/>
  <c r="E44" i="11"/>
  <c r="G43" i="11"/>
  <c r="F43" i="11"/>
  <c r="E43" i="11"/>
  <c r="H43" i="11" s="1"/>
  <c r="G42" i="11"/>
  <c r="F42" i="11"/>
  <c r="E42" i="11"/>
  <c r="H42" i="11" s="1"/>
  <c r="G41" i="11"/>
  <c r="F41" i="11"/>
  <c r="E41" i="11"/>
  <c r="H41" i="11" s="1"/>
  <c r="G40" i="11"/>
  <c r="F40" i="11"/>
  <c r="E40" i="11"/>
  <c r="H40" i="11" s="1"/>
  <c r="H39" i="11"/>
  <c r="G39" i="11"/>
  <c r="F39" i="11"/>
  <c r="E39" i="11"/>
  <c r="H38" i="11"/>
  <c r="G38" i="11"/>
  <c r="F38" i="11"/>
  <c r="E38" i="11"/>
  <c r="G37" i="11"/>
  <c r="F37" i="11"/>
  <c r="E37" i="11"/>
  <c r="H37" i="11" s="1"/>
  <c r="G36" i="11"/>
  <c r="F36" i="11"/>
  <c r="E36" i="11"/>
  <c r="H36" i="11" s="1"/>
  <c r="G35" i="11"/>
  <c r="F35" i="11"/>
  <c r="E35" i="11"/>
  <c r="H35" i="11" s="1"/>
  <c r="H34" i="11"/>
  <c r="G34" i="11"/>
  <c r="F34" i="11"/>
  <c r="E34" i="11"/>
  <c r="H33" i="11"/>
  <c r="G33" i="11"/>
  <c r="F33" i="11"/>
  <c r="E33" i="11"/>
  <c r="G32" i="11"/>
  <c r="F32" i="11"/>
  <c r="E32" i="11"/>
  <c r="H32" i="11" s="1"/>
  <c r="G31" i="11"/>
  <c r="F31" i="11"/>
  <c r="E31" i="11"/>
  <c r="H31" i="11" s="1"/>
  <c r="G30" i="11"/>
  <c r="F30" i="11"/>
  <c r="E30" i="11"/>
  <c r="H30" i="11" s="1"/>
  <c r="G29" i="11"/>
  <c r="F29" i="11"/>
  <c r="E29" i="11"/>
  <c r="H29" i="11" s="1"/>
  <c r="H28" i="11"/>
  <c r="G28" i="11"/>
  <c r="F28" i="11"/>
  <c r="E28" i="11"/>
  <c r="G27" i="11"/>
  <c r="F27" i="11"/>
  <c r="E27" i="11"/>
  <c r="H27" i="11" s="1"/>
  <c r="H26" i="11"/>
  <c r="G26" i="11"/>
  <c r="F26" i="11"/>
  <c r="E26" i="11"/>
  <c r="G25" i="11"/>
  <c r="F25" i="11"/>
  <c r="E25" i="11"/>
  <c r="H25" i="11" s="1"/>
  <c r="G24" i="11"/>
  <c r="F24" i="11"/>
  <c r="E24" i="11"/>
  <c r="H24" i="11" s="1"/>
  <c r="H23" i="11"/>
  <c r="G23" i="11"/>
  <c r="F23" i="11"/>
  <c r="E23" i="11"/>
  <c r="H22" i="11"/>
  <c r="G22" i="11"/>
  <c r="F22" i="11"/>
  <c r="E22" i="11"/>
  <c r="G21" i="11"/>
  <c r="F21" i="11"/>
  <c r="E21" i="11"/>
  <c r="H21" i="11" s="1"/>
  <c r="G20" i="11"/>
  <c r="F20" i="11"/>
  <c r="E20" i="11"/>
  <c r="H20" i="11" s="1"/>
  <c r="G19" i="11"/>
  <c r="F19" i="11"/>
  <c r="E19" i="11"/>
  <c r="H19" i="11" s="1"/>
  <c r="G18" i="11"/>
  <c r="F18" i="11"/>
  <c r="E18" i="11"/>
  <c r="H18" i="11" s="1"/>
  <c r="H17" i="11"/>
  <c r="G17" i="11"/>
  <c r="F17" i="11"/>
  <c r="E17" i="11"/>
  <c r="G16" i="11"/>
  <c r="F16" i="11"/>
  <c r="E16" i="11"/>
  <c r="H16" i="11" s="1"/>
  <c r="H15" i="11"/>
  <c r="G15" i="11"/>
  <c r="F15" i="11"/>
  <c r="E15" i="11"/>
  <c r="G14" i="11"/>
  <c r="F14" i="11"/>
  <c r="E14" i="11"/>
  <c r="H14" i="11" s="1"/>
  <c r="G13" i="11"/>
  <c r="F13" i="11"/>
  <c r="E13" i="11"/>
  <c r="H13" i="11" s="1"/>
  <c r="H12" i="11"/>
  <c r="G12" i="11"/>
  <c r="F12" i="11"/>
  <c r="E12" i="11"/>
  <c r="G11" i="11"/>
  <c r="F11" i="11"/>
  <c r="E11" i="11"/>
  <c r="H11" i="11" s="1"/>
  <c r="G10" i="11"/>
  <c r="F10" i="11"/>
  <c r="E10" i="11"/>
  <c r="H10" i="11" s="1"/>
  <c r="G9" i="11"/>
  <c r="F9" i="11"/>
  <c r="E9" i="11"/>
  <c r="H9" i="11" s="1"/>
  <c r="G9" i="10"/>
  <c r="AH9" i="3" s="1"/>
  <c r="G10" i="10"/>
  <c r="AH10" i="3" s="1"/>
  <c r="G11" i="10"/>
  <c r="AH11" i="3" s="1"/>
  <c r="G12" i="10"/>
  <c r="G13" i="10"/>
  <c r="G14" i="10"/>
  <c r="AH14" i="3" s="1"/>
  <c r="G15" i="10"/>
  <c r="G16" i="10"/>
  <c r="G17" i="10"/>
  <c r="G18" i="10"/>
  <c r="AH18" i="3" s="1"/>
  <c r="G19" i="10"/>
  <c r="AH19" i="3" s="1"/>
  <c r="G20" i="10"/>
  <c r="G21" i="10"/>
  <c r="G22" i="10"/>
  <c r="AH22" i="3" s="1"/>
  <c r="G23" i="10"/>
  <c r="G24" i="10"/>
  <c r="G25" i="10"/>
  <c r="AH25" i="3" s="1"/>
  <c r="G26" i="10"/>
  <c r="AH26" i="3" s="1"/>
  <c r="G27" i="10"/>
  <c r="AH27" i="3" s="1"/>
  <c r="G28" i="10"/>
  <c r="G29" i="10"/>
  <c r="AH29" i="3" s="1"/>
  <c r="G30" i="10"/>
  <c r="G31" i="10"/>
  <c r="G32" i="10"/>
  <c r="G33" i="10"/>
  <c r="AH33" i="3" s="1"/>
  <c r="G34" i="10"/>
  <c r="AH34" i="3" s="1"/>
  <c r="G35" i="10"/>
  <c r="AH35" i="3" s="1"/>
  <c r="G36" i="10"/>
  <c r="G37" i="10"/>
  <c r="AH37" i="3" s="1"/>
  <c r="G38" i="10"/>
  <c r="G39" i="10"/>
  <c r="G40" i="10"/>
  <c r="G41" i="10"/>
  <c r="AH41" i="3" s="1"/>
  <c r="G42" i="10"/>
  <c r="G43" i="10"/>
  <c r="AH43" i="3" s="1"/>
  <c r="G44" i="10"/>
  <c r="AH44" i="3" s="1"/>
  <c r="G45" i="10"/>
  <c r="G46" i="10"/>
  <c r="AH46" i="3" s="1"/>
  <c r="G47" i="10"/>
  <c r="G48" i="10"/>
  <c r="G49" i="10"/>
  <c r="AH49" i="3" s="1"/>
  <c r="G50" i="10"/>
  <c r="G51" i="10"/>
  <c r="AH51" i="3" s="1"/>
  <c r="G52" i="10"/>
  <c r="G53" i="10"/>
  <c r="AH53" i="3" s="1"/>
  <c r="G54" i="10"/>
  <c r="H54" i="10" s="1"/>
  <c r="AI54" i="3" s="1"/>
  <c r="G55" i="10"/>
  <c r="G56" i="10"/>
  <c r="G57" i="10"/>
  <c r="G58" i="10"/>
  <c r="H58" i="10" s="1"/>
  <c r="AI58" i="3" s="1"/>
  <c r="G59" i="10"/>
  <c r="AH59" i="3" s="1"/>
  <c r="G60" i="10"/>
  <c r="G61" i="10"/>
  <c r="H61" i="10" s="1"/>
  <c r="AI61" i="3" s="1"/>
  <c r="G62" i="10"/>
  <c r="G63" i="10"/>
  <c r="G64" i="10"/>
  <c r="G65" i="10"/>
  <c r="H65" i="10" s="1"/>
  <c r="AI65" i="3" s="1"/>
  <c r="G66" i="10"/>
  <c r="G67" i="10"/>
  <c r="AH67" i="3" s="1"/>
  <c r="G68" i="10"/>
  <c r="G69" i="10"/>
  <c r="H69" i="10" s="1"/>
  <c r="G70" i="10"/>
  <c r="H70" i="10" s="1"/>
  <c r="AI70" i="3" s="1"/>
  <c r="G71" i="10"/>
  <c r="G72" i="10"/>
  <c r="G73" i="10"/>
  <c r="G74" i="10"/>
  <c r="H74" i="10" s="1"/>
  <c r="AI74" i="3" s="1"/>
  <c r="G75" i="10"/>
  <c r="AH75" i="3" s="1"/>
  <c r="G76" i="10"/>
  <c r="G77" i="10"/>
  <c r="H77" i="10" s="1"/>
  <c r="AI77" i="3" s="1"/>
  <c r="G78" i="10"/>
  <c r="G79" i="10"/>
  <c r="G80" i="10"/>
  <c r="G81" i="10"/>
  <c r="H81" i="10" s="1"/>
  <c r="AI81" i="3" s="1"/>
  <c r="G82" i="10"/>
  <c r="G83" i="10"/>
  <c r="AH83" i="3" s="1"/>
  <c r="G84" i="10"/>
  <c r="G85" i="10"/>
  <c r="H85" i="10" s="1"/>
  <c r="G86" i="10"/>
  <c r="G87" i="10"/>
  <c r="G88" i="10"/>
  <c r="G89" i="10"/>
  <c r="G90" i="10"/>
  <c r="G91" i="10"/>
  <c r="AH91" i="3" s="1"/>
  <c r="G92" i="10"/>
  <c r="G93" i="10"/>
  <c r="AH93" i="3" s="1"/>
  <c r="G94" i="10"/>
  <c r="G95" i="10"/>
  <c r="G96" i="10"/>
  <c r="G97" i="10"/>
  <c r="G98" i="10"/>
  <c r="H98" i="10" s="1"/>
  <c r="AI98" i="3" s="1"/>
  <c r="G99" i="10"/>
  <c r="AH99" i="3" s="1"/>
  <c r="G100" i="10"/>
  <c r="G101" i="10"/>
  <c r="H101" i="10" s="1"/>
  <c r="G102" i="10"/>
  <c r="G103" i="10"/>
  <c r="G104" i="10"/>
  <c r="G105" i="10"/>
  <c r="H105" i="10" s="1"/>
  <c r="AI105" i="3" s="1"/>
  <c r="G106" i="10"/>
  <c r="G107" i="10"/>
  <c r="AH107" i="3" s="1"/>
  <c r="G108" i="10"/>
  <c r="G109" i="10"/>
  <c r="H109" i="10" s="1"/>
  <c r="AI109" i="3" s="1"/>
  <c r="G110" i="10"/>
  <c r="H110" i="10" s="1"/>
  <c r="G111" i="10"/>
  <c r="G112" i="10"/>
  <c r="G113" i="10"/>
  <c r="G114" i="10"/>
  <c r="H114" i="10" s="1"/>
  <c r="AI114" i="3" s="1"/>
  <c r="G115" i="10"/>
  <c r="AH115" i="3" s="1"/>
  <c r="G116" i="10"/>
  <c r="G117" i="10"/>
  <c r="H117" i="10" s="1"/>
  <c r="G118" i="10"/>
  <c r="G119" i="10"/>
  <c r="G120" i="10"/>
  <c r="G121" i="10"/>
  <c r="H121" i="10" s="1"/>
  <c r="G122" i="10"/>
  <c r="G123" i="10"/>
  <c r="AH123" i="3" s="1"/>
  <c r="G124" i="10"/>
  <c r="G125" i="10"/>
  <c r="AH125" i="3" s="1"/>
  <c r="G126" i="10"/>
  <c r="H126" i="10" s="1"/>
  <c r="G127" i="10"/>
  <c r="G128" i="10"/>
  <c r="G129" i="10"/>
  <c r="G130" i="10"/>
  <c r="H130" i="10" s="1"/>
  <c r="AI130" i="3" s="1"/>
  <c r="G131" i="10"/>
  <c r="AH131" i="3" s="1"/>
  <c r="G132" i="10"/>
  <c r="G133" i="10"/>
  <c r="H133" i="10" s="1"/>
  <c r="G134" i="10"/>
  <c r="G135" i="10"/>
  <c r="G136" i="10"/>
  <c r="G137" i="10"/>
  <c r="H137" i="10" s="1"/>
  <c r="G138" i="10"/>
  <c r="G139" i="10"/>
  <c r="AH139" i="3" s="1"/>
  <c r="G140" i="10"/>
  <c r="G141" i="10"/>
  <c r="H141" i="10" s="1"/>
  <c r="AI141" i="3" s="1"/>
  <c r="G142" i="10"/>
  <c r="H142" i="10" s="1"/>
  <c r="G143" i="10"/>
  <c r="G144" i="10"/>
  <c r="G145" i="10"/>
  <c r="G146" i="10"/>
  <c r="H146" i="10" s="1"/>
  <c r="AI146" i="3" s="1"/>
  <c r="G147" i="10"/>
  <c r="AH147" i="3" s="1"/>
  <c r="G148" i="10"/>
  <c r="G149" i="10"/>
  <c r="H149" i="10" s="1"/>
  <c r="AI149" i="3" s="1"/>
  <c r="G150" i="10"/>
  <c r="G151" i="10"/>
  <c r="G152" i="10"/>
  <c r="G153" i="10"/>
  <c r="H153" i="10" s="1"/>
  <c r="AI153" i="3" s="1"/>
  <c r="G154" i="10"/>
  <c r="G155" i="10"/>
  <c r="AH155" i="3" s="1"/>
  <c r="G156" i="10"/>
  <c r="G157" i="10"/>
  <c r="AH157" i="3" s="1"/>
  <c r="G158" i="10"/>
  <c r="H158" i="10" s="1"/>
  <c r="AI158" i="3" s="1"/>
  <c r="G162" i="10"/>
  <c r="H162" i="10" s="1"/>
  <c r="AI162" i="3" s="1"/>
  <c r="G163" i="10"/>
  <c r="AH163" i="3" s="1"/>
  <c r="G166" i="10"/>
  <c r="G169" i="10"/>
  <c r="H169" i="10" s="1"/>
  <c r="AI169" i="3" s="1"/>
  <c r="G170" i="10"/>
  <c r="G171" i="10"/>
  <c r="AH171" i="3" s="1"/>
  <c r="G174" i="10"/>
  <c r="H174" i="10" s="1"/>
  <c r="AI174" i="3" s="1"/>
  <c r="G178" i="10"/>
  <c r="H178" i="10" s="1"/>
  <c r="AI178" i="3" s="1"/>
  <c r="G179" i="10"/>
  <c r="AH179" i="3" s="1"/>
  <c r="G182" i="10"/>
  <c r="G185" i="10"/>
  <c r="H185" i="10" s="1"/>
  <c r="AI185" i="3" s="1"/>
  <c r="G186" i="10"/>
  <c r="G187" i="10"/>
  <c r="AH187" i="3" s="1"/>
  <c r="G189" i="10"/>
  <c r="AH189" i="3" s="1"/>
  <c r="G190" i="10"/>
  <c r="H190" i="10" s="1"/>
  <c r="AI190" i="3" s="1"/>
  <c r="G193" i="10"/>
  <c r="G194" i="10"/>
  <c r="H194" i="10" s="1"/>
  <c r="AI194" i="3" s="1"/>
  <c r="G197" i="10"/>
  <c r="H197" i="10" s="1"/>
  <c r="AI197" i="3" s="1"/>
  <c r="G198" i="10"/>
  <c r="G201" i="10"/>
  <c r="H201" i="10" s="1"/>
  <c r="AI201" i="3" s="1"/>
  <c r="G202" i="10"/>
  <c r="G205" i="10"/>
  <c r="H205" i="10" s="1"/>
  <c r="G206" i="10"/>
  <c r="H206" i="10" s="1"/>
  <c r="AI206" i="3" s="1"/>
  <c r="G209" i="10"/>
  <c r="G210" i="10"/>
  <c r="H210" i="10" s="1"/>
  <c r="AI210" i="3" s="1"/>
  <c r="G213" i="10"/>
  <c r="H213" i="10" s="1"/>
  <c r="AI213" i="3" s="1"/>
  <c r="G214" i="10"/>
  <c r="H214" i="10" s="1"/>
  <c r="AI214" i="3" s="1"/>
  <c r="G217" i="10"/>
  <c r="G218" i="10"/>
  <c r="H218" i="10" s="1"/>
  <c r="AI218" i="3" s="1"/>
  <c r="F151" i="10"/>
  <c r="F152" i="10"/>
  <c r="F153" i="10"/>
  <c r="AG153" i="3" s="1"/>
  <c r="F154" i="10"/>
  <c r="F155" i="10"/>
  <c r="F156" i="10"/>
  <c r="F157" i="10"/>
  <c r="AG157" i="3" s="1"/>
  <c r="F10" i="10"/>
  <c r="F11" i="10"/>
  <c r="AG11" i="3" s="1"/>
  <c r="F12" i="10"/>
  <c r="F13" i="10"/>
  <c r="F14" i="10"/>
  <c r="F15" i="10"/>
  <c r="F16" i="10"/>
  <c r="F17" i="10"/>
  <c r="F18" i="10"/>
  <c r="F19" i="10"/>
  <c r="AG19" i="3" s="1"/>
  <c r="F20" i="10"/>
  <c r="F21" i="10"/>
  <c r="F22" i="10"/>
  <c r="F23" i="10"/>
  <c r="F24" i="10"/>
  <c r="AG24" i="3" s="1"/>
  <c r="F25" i="10"/>
  <c r="AG25" i="3" s="1"/>
  <c r="F26" i="10"/>
  <c r="F27" i="10"/>
  <c r="AG27" i="3" s="1"/>
  <c r="F28" i="10"/>
  <c r="F29" i="10"/>
  <c r="F30" i="10"/>
  <c r="F31" i="10"/>
  <c r="F32" i="10"/>
  <c r="F33" i="10"/>
  <c r="F34" i="10"/>
  <c r="F35" i="10"/>
  <c r="AG35" i="3" s="1"/>
  <c r="F36" i="10"/>
  <c r="F37" i="10"/>
  <c r="F38" i="10"/>
  <c r="F39" i="10"/>
  <c r="F40" i="10"/>
  <c r="AG40" i="3" s="1"/>
  <c r="F41" i="10"/>
  <c r="AG41" i="3" s="1"/>
  <c r="F42" i="10"/>
  <c r="F43" i="10"/>
  <c r="AG43" i="3" s="1"/>
  <c r="F44" i="10"/>
  <c r="F45" i="10"/>
  <c r="F46" i="10"/>
  <c r="F47" i="10"/>
  <c r="F48" i="10"/>
  <c r="F49" i="10"/>
  <c r="AG49" i="3" s="1"/>
  <c r="F50" i="10"/>
  <c r="F51" i="10"/>
  <c r="AG51" i="3" s="1"/>
  <c r="F52" i="10"/>
  <c r="F53" i="10"/>
  <c r="F54" i="10"/>
  <c r="F55" i="10"/>
  <c r="F56" i="10"/>
  <c r="AG56" i="3" s="1"/>
  <c r="F57" i="10"/>
  <c r="AG57" i="3" s="1"/>
  <c r="F58" i="10"/>
  <c r="F59" i="10"/>
  <c r="AG59" i="3" s="1"/>
  <c r="F60" i="10"/>
  <c r="F61" i="10"/>
  <c r="F62" i="10"/>
  <c r="F63" i="10"/>
  <c r="F64" i="10"/>
  <c r="F65" i="10"/>
  <c r="AG65" i="3" s="1"/>
  <c r="F66" i="10"/>
  <c r="F67" i="10"/>
  <c r="AG67" i="3" s="1"/>
  <c r="F68" i="10"/>
  <c r="F69" i="10"/>
  <c r="F70" i="10"/>
  <c r="F71" i="10"/>
  <c r="F72" i="10"/>
  <c r="AG72" i="3" s="1"/>
  <c r="F73" i="10"/>
  <c r="AG73" i="3" s="1"/>
  <c r="F74" i="10"/>
  <c r="F75" i="10"/>
  <c r="AG75" i="3" s="1"/>
  <c r="F76" i="10"/>
  <c r="F77" i="10"/>
  <c r="F78" i="10"/>
  <c r="F79" i="10"/>
  <c r="F80" i="10"/>
  <c r="F81" i="10"/>
  <c r="F82" i="10"/>
  <c r="F83" i="10"/>
  <c r="AG83" i="3" s="1"/>
  <c r="F84" i="10"/>
  <c r="F85" i="10"/>
  <c r="F86" i="10"/>
  <c r="F87" i="10"/>
  <c r="F88" i="10"/>
  <c r="AG88" i="3" s="1"/>
  <c r="F89" i="10"/>
  <c r="AG89" i="3" s="1"/>
  <c r="F90" i="10"/>
  <c r="F91" i="10"/>
  <c r="AG91" i="3" s="1"/>
  <c r="F92" i="10"/>
  <c r="F93" i="10"/>
  <c r="F94" i="10"/>
  <c r="F95" i="10"/>
  <c r="F96" i="10"/>
  <c r="F97" i="10"/>
  <c r="F98" i="10"/>
  <c r="F99" i="10"/>
  <c r="AG99" i="3" s="1"/>
  <c r="F100" i="10"/>
  <c r="F101" i="10"/>
  <c r="F102" i="10"/>
  <c r="F103" i="10"/>
  <c r="F104" i="10"/>
  <c r="AG104" i="3" s="1"/>
  <c r="F105" i="10"/>
  <c r="AG105" i="3" s="1"/>
  <c r="F106" i="10"/>
  <c r="F107" i="10"/>
  <c r="AG107" i="3" s="1"/>
  <c r="F108" i="10"/>
  <c r="F109" i="10"/>
  <c r="F110" i="10"/>
  <c r="F111" i="10"/>
  <c r="F112" i="10"/>
  <c r="F113" i="10"/>
  <c r="F114" i="10"/>
  <c r="F115" i="10"/>
  <c r="AG115" i="3" s="1"/>
  <c r="F116" i="10"/>
  <c r="F117" i="10"/>
  <c r="F118" i="10"/>
  <c r="F119" i="10"/>
  <c r="F120" i="10"/>
  <c r="AG120" i="3" s="1"/>
  <c r="F121" i="10"/>
  <c r="AG121" i="3" s="1"/>
  <c r="F122" i="10"/>
  <c r="F123" i="10"/>
  <c r="AG123" i="3" s="1"/>
  <c r="F124" i="10"/>
  <c r="F125" i="10"/>
  <c r="F126" i="10"/>
  <c r="F127" i="10"/>
  <c r="F128" i="10"/>
  <c r="F129" i="10"/>
  <c r="F130" i="10"/>
  <c r="F131" i="10"/>
  <c r="AG131" i="3" s="1"/>
  <c r="F132" i="10"/>
  <c r="AG132" i="3" s="1"/>
  <c r="F133" i="10"/>
  <c r="F134" i="10"/>
  <c r="F135" i="10"/>
  <c r="F136" i="10"/>
  <c r="AG136" i="3" s="1"/>
  <c r="F137" i="10"/>
  <c r="AG137" i="3" s="1"/>
  <c r="F138" i="10"/>
  <c r="F139" i="10"/>
  <c r="AG139" i="3" s="1"/>
  <c r="F140" i="10"/>
  <c r="F141" i="10"/>
  <c r="F142" i="10"/>
  <c r="F143" i="10"/>
  <c r="F144" i="10"/>
  <c r="F145" i="10"/>
  <c r="F146" i="10"/>
  <c r="F147" i="10"/>
  <c r="AG147" i="3" s="1"/>
  <c r="F148" i="10"/>
  <c r="AG148" i="3" s="1"/>
  <c r="F149" i="10"/>
  <c r="F150" i="10"/>
  <c r="F158" i="10"/>
  <c r="F159" i="10"/>
  <c r="AG159" i="3" s="1"/>
  <c r="F160" i="10"/>
  <c r="F161" i="10"/>
  <c r="AG161" i="3" s="1"/>
  <c r="F162" i="10"/>
  <c r="AG162" i="3" s="1"/>
  <c r="F163" i="10"/>
  <c r="AG163" i="3" s="1"/>
  <c r="F164" i="10"/>
  <c r="G164" i="10" s="1"/>
  <c r="AH164" i="3" s="1"/>
  <c r="F165" i="10"/>
  <c r="F166" i="10"/>
  <c r="F167" i="10"/>
  <c r="AG167" i="3" s="1"/>
  <c r="F168" i="10"/>
  <c r="F169" i="10"/>
  <c r="F170" i="10"/>
  <c r="F171" i="10"/>
  <c r="AG171" i="3" s="1"/>
  <c r="F172" i="10"/>
  <c r="G172" i="10" s="1"/>
  <c r="F173" i="10"/>
  <c r="G173" i="10" s="1"/>
  <c r="F174" i="10"/>
  <c r="F175" i="10"/>
  <c r="AG175" i="3" s="1"/>
  <c r="F176" i="10"/>
  <c r="F177" i="10"/>
  <c r="AG177" i="3" s="1"/>
  <c r="F178" i="10"/>
  <c r="AG178" i="3" s="1"/>
  <c r="F179" i="10"/>
  <c r="AG179" i="3" s="1"/>
  <c r="F180" i="10"/>
  <c r="AG180" i="3" s="1"/>
  <c r="F181" i="10"/>
  <c r="F182" i="10"/>
  <c r="F183" i="10"/>
  <c r="AG183" i="3" s="1"/>
  <c r="F184" i="10"/>
  <c r="F185" i="10"/>
  <c r="F186" i="10"/>
  <c r="F187" i="10"/>
  <c r="AG187" i="3" s="1"/>
  <c r="F188" i="10"/>
  <c r="G188" i="10" s="1"/>
  <c r="AG14" i="3"/>
  <c r="AG15" i="3"/>
  <c r="AG16" i="3"/>
  <c r="AG17" i="3"/>
  <c r="AG22" i="3"/>
  <c r="AG23" i="3"/>
  <c r="AG30" i="3"/>
  <c r="AG31" i="3"/>
  <c r="AG32" i="3"/>
  <c r="AG33" i="3"/>
  <c r="AG38" i="3"/>
  <c r="AG39" i="3"/>
  <c r="AG46" i="3"/>
  <c r="AG47" i="3"/>
  <c r="AG48" i="3"/>
  <c r="AG54" i="3"/>
  <c r="AG55" i="3"/>
  <c r="AG62" i="3"/>
  <c r="AG63" i="3"/>
  <c r="AG64" i="3"/>
  <c r="AG70" i="3"/>
  <c r="AG71" i="3"/>
  <c r="AG78" i="3"/>
  <c r="AG79" i="3"/>
  <c r="AG80" i="3"/>
  <c r="AG81" i="3"/>
  <c r="AG86" i="3"/>
  <c r="AG87" i="3"/>
  <c r="AG94" i="3"/>
  <c r="AG95" i="3"/>
  <c r="AG96" i="3"/>
  <c r="AG97" i="3"/>
  <c r="AG102" i="3"/>
  <c r="AG103" i="3"/>
  <c r="AG110" i="3"/>
  <c r="AG111" i="3"/>
  <c r="AG112" i="3"/>
  <c r="AG113" i="3"/>
  <c r="AG118" i="3"/>
  <c r="AG119" i="3"/>
  <c r="AG126" i="3"/>
  <c r="AG127" i="3"/>
  <c r="AG128" i="3"/>
  <c r="AG129" i="3"/>
  <c r="AG134" i="3"/>
  <c r="AG135" i="3"/>
  <c r="AG142" i="3"/>
  <c r="AG143" i="3"/>
  <c r="AG144" i="3"/>
  <c r="AG145" i="3"/>
  <c r="AG150" i="3"/>
  <c r="AG151" i="3"/>
  <c r="AG152" i="3"/>
  <c r="AG158" i="3"/>
  <c r="AG166" i="3"/>
  <c r="AG169" i="3"/>
  <c r="AG174" i="3"/>
  <c r="AG182" i="3"/>
  <c r="AG185" i="3"/>
  <c r="F9" i="10"/>
  <c r="AI9" i="3"/>
  <c r="AI10" i="3"/>
  <c r="AI11" i="3"/>
  <c r="AH12" i="3"/>
  <c r="AI12" i="3"/>
  <c r="AH13" i="3"/>
  <c r="AI13" i="3"/>
  <c r="AI14" i="3"/>
  <c r="AH15" i="3"/>
  <c r="AI15" i="3"/>
  <c r="AH16" i="3"/>
  <c r="AI16" i="3"/>
  <c r="AH17" i="3"/>
  <c r="AI17" i="3"/>
  <c r="AI18" i="3"/>
  <c r="AI19" i="3"/>
  <c r="AH20" i="3"/>
  <c r="AI20" i="3"/>
  <c r="AH21" i="3"/>
  <c r="AI21" i="3"/>
  <c r="AI22" i="3"/>
  <c r="AH23" i="3"/>
  <c r="AI23" i="3"/>
  <c r="AH24" i="3"/>
  <c r="AI24" i="3"/>
  <c r="AI25" i="3"/>
  <c r="AI26" i="3"/>
  <c r="AI27" i="3"/>
  <c r="AH28" i="3"/>
  <c r="AI28" i="3"/>
  <c r="AI29" i="3"/>
  <c r="AH30" i="3"/>
  <c r="AI30" i="3"/>
  <c r="AH31" i="3"/>
  <c r="AI31" i="3"/>
  <c r="AH32" i="3"/>
  <c r="AI32" i="3"/>
  <c r="AI33" i="3"/>
  <c r="AI34" i="3"/>
  <c r="AI35" i="3"/>
  <c r="AH36" i="3"/>
  <c r="AI36" i="3"/>
  <c r="AI37" i="3"/>
  <c r="AH38" i="3"/>
  <c r="AI38" i="3"/>
  <c r="AH39" i="3"/>
  <c r="AI39" i="3"/>
  <c r="AH40" i="3"/>
  <c r="AI40" i="3"/>
  <c r="AI41" i="3"/>
  <c r="AH42" i="3"/>
  <c r="AI42" i="3"/>
  <c r="AI43" i="3"/>
  <c r="AI44" i="3"/>
  <c r="AH45" i="3"/>
  <c r="AI45" i="3"/>
  <c r="AI46" i="3"/>
  <c r="AH47" i="3"/>
  <c r="AI47" i="3"/>
  <c r="AH48" i="3"/>
  <c r="AI48" i="3"/>
  <c r="AI49" i="3"/>
  <c r="AH52" i="3"/>
  <c r="AH54" i="3"/>
  <c r="AH55" i="3"/>
  <c r="AI55" i="3"/>
  <c r="AH56" i="3"/>
  <c r="AH60" i="3"/>
  <c r="AI60" i="3"/>
  <c r="AH61" i="3"/>
  <c r="AH63" i="3"/>
  <c r="AH64" i="3"/>
  <c r="AI64" i="3"/>
  <c r="AH65" i="3"/>
  <c r="AH68" i="3"/>
  <c r="AI69" i="3"/>
  <c r="AH70" i="3"/>
  <c r="AH71" i="3"/>
  <c r="AH72" i="3"/>
  <c r="AH74" i="3"/>
  <c r="AH76" i="3"/>
  <c r="AH77" i="3"/>
  <c r="AH79" i="3"/>
  <c r="AH80" i="3"/>
  <c r="AH84" i="3"/>
  <c r="AH85" i="3"/>
  <c r="AI85" i="3"/>
  <c r="AH87" i="3"/>
  <c r="AH88" i="3"/>
  <c r="AH92" i="3"/>
  <c r="AI92" i="3"/>
  <c r="AH95" i="3"/>
  <c r="AH96" i="3"/>
  <c r="AI96" i="3"/>
  <c r="AH100" i="3"/>
  <c r="AH101" i="3"/>
  <c r="AI101" i="3"/>
  <c r="AH103" i="3"/>
  <c r="AI103" i="3"/>
  <c r="AH104" i="3"/>
  <c r="AH108" i="3"/>
  <c r="AI108" i="3"/>
  <c r="AH110" i="3"/>
  <c r="AI110" i="3"/>
  <c r="AH111" i="3"/>
  <c r="AH112" i="3"/>
  <c r="AI112" i="3"/>
  <c r="AI115" i="3"/>
  <c r="AH116" i="3"/>
  <c r="AH117" i="3"/>
  <c r="AI117" i="3"/>
  <c r="AH119" i="3"/>
  <c r="AI119" i="3"/>
  <c r="AH120" i="3"/>
  <c r="AH121" i="3"/>
  <c r="AI121" i="3"/>
  <c r="AH124" i="3"/>
  <c r="AH126" i="3"/>
  <c r="AI126" i="3"/>
  <c r="AH127" i="3"/>
  <c r="AH128" i="3"/>
  <c r="AI128" i="3"/>
  <c r="AH130" i="3"/>
  <c r="AI131" i="3"/>
  <c r="AH132" i="3"/>
  <c r="AH133" i="3"/>
  <c r="AI133" i="3"/>
  <c r="AH135" i="3"/>
  <c r="AI135" i="3"/>
  <c r="AH136" i="3"/>
  <c r="AH137" i="3"/>
  <c r="AI137" i="3"/>
  <c r="AH140" i="3"/>
  <c r="AH142" i="3"/>
  <c r="AI142" i="3"/>
  <c r="AH143" i="3"/>
  <c r="AH144" i="3"/>
  <c r="AI144" i="3"/>
  <c r="AH146" i="3"/>
  <c r="AH148" i="3"/>
  <c r="AI148" i="3"/>
  <c r="AH149" i="3"/>
  <c r="AH151" i="3"/>
  <c r="AH152" i="3"/>
  <c r="AI152" i="3"/>
  <c r="AI155" i="3"/>
  <c r="AH156" i="3"/>
  <c r="AH158" i="3"/>
  <c r="AH162" i="3"/>
  <c r="AI171" i="3"/>
  <c r="AH172" i="3"/>
  <c r="AH174" i="3"/>
  <c r="AH178" i="3"/>
  <c r="AI187" i="3"/>
  <c r="AH188" i="3"/>
  <c r="AH190" i="3"/>
  <c r="AH197" i="3"/>
  <c r="AH201" i="3"/>
  <c r="AI205" i="3"/>
  <c r="AH206" i="3"/>
  <c r="AH216" i="3"/>
  <c r="AH218" i="3"/>
  <c r="AG9" i="3"/>
  <c r="AG10" i="3"/>
  <c r="AG12" i="3"/>
  <c r="AG13" i="3"/>
  <c r="AG18" i="3"/>
  <c r="AG20" i="3"/>
  <c r="AG21" i="3"/>
  <c r="AG26" i="3"/>
  <c r="AG28" i="3"/>
  <c r="AG29" i="3"/>
  <c r="AG34" i="3"/>
  <c r="AG36" i="3"/>
  <c r="AG37" i="3"/>
  <c r="AG42" i="3"/>
  <c r="AG44" i="3"/>
  <c r="AG45" i="3"/>
  <c r="AG50" i="3"/>
  <c r="AG52" i="3"/>
  <c r="AG53" i="3"/>
  <c r="AG58" i="3"/>
  <c r="AG60" i="3"/>
  <c r="AG61" i="3"/>
  <c r="AG66" i="3"/>
  <c r="AG68" i="3"/>
  <c r="AG69" i="3"/>
  <c r="AG74" i="3"/>
  <c r="AG76" i="3"/>
  <c r="AG77" i="3"/>
  <c r="AG82" i="3"/>
  <c r="AG84" i="3"/>
  <c r="AG85" i="3"/>
  <c r="AG90" i="3"/>
  <c r="AG92" i="3"/>
  <c r="AG93" i="3"/>
  <c r="AG98" i="3"/>
  <c r="AG100" i="3"/>
  <c r="AG101" i="3"/>
  <c r="AG106" i="3"/>
  <c r="AG108" i="3"/>
  <c r="AG109" i="3"/>
  <c r="AG114" i="3"/>
  <c r="AG116" i="3"/>
  <c r="AG117" i="3"/>
  <c r="AG122" i="3"/>
  <c r="AG124" i="3"/>
  <c r="AG125" i="3"/>
  <c r="AG130" i="3"/>
  <c r="AG133" i="3"/>
  <c r="AG138" i="3"/>
  <c r="AG140" i="3"/>
  <c r="AG141" i="3"/>
  <c r="AG146" i="3"/>
  <c r="AG149" i="3"/>
  <c r="AG154" i="3"/>
  <c r="AG155" i="3"/>
  <c r="AG156" i="3"/>
  <c r="AG164" i="3"/>
  <c r="AG170" i="3"/>
  <c r="AG172" i="3"/>
  <c r="AG186" i="3"/>
  <c r="AG188" i="3"/>
  <c r="AG195" i="3"/>
  <c r="AG196" i="3"/>
  <c r="AG199" i="3"/>
  <c r="AG211" i="3"/>
  <c r="AG212" i="3"/>
  <c r="AG215" i="3"/>
  <c r="F189" i="10"/>
  <c r="AG189" i="3" s="1"/>
  <c r="F190" i="10"/>
  <c r="AG190" i="3" s="1"/>
  <c r="F191" i="10"/>
  <c r="G191" i="10" s="1"/>
  <c r="AH191" i="3" s="1"/>
  <c r="F192" i="10"/>
  <c r="G192" i="10" s="1"/>
  <c r="H192" i="10" s="1"/>
  <c r="AI192" i="3" s="1"/>
  <c r="F193" i="10"/>
  <c r="AG193" i="3" s="1"/>
  <c r="F194" i="10"/>
  <c r="AG194" i="3" s="1"/>
  <c r="F195" i="10"/>
  <c r="G195" i="10" s="1"/>
  <c r="F196" i="10"/>
  <c r="G196" i="10" s="1"/>
  <c r="AH196" i="3" s="1"/>
  <c r="F197" i="10"/>
  <c r="AG197" i="3" s="1"/>
  <c r="F198" i="10"/>
  <c r="AG198" i="3" s="1"/>
  <c r="F199" i="10"/>
  <c r="G199" i="10" s="1"/>
  <c r="AH199" i="3" s="1"/>
  <c r="F200" i="10"/>
  <c r="G200" i="10" s="1"/>
  <c r="AH200" i="3" s="1"/>
  <c r="F201" i="10"/>
  <c r="AG201" i="3" s="1"/>
  <c r="F202" i="10"/>
  <c r="AG202" i="3" s="1"/>
  <c r="F203" i="10"/>
  <c r="G203" i="10" s="1"/>
  <c r="F204" i="10"/>
  <c r="G204" i="10" s="1"/>
  <c r="H204" i="10" s="1"/>
  <c r="AI204" i="3" s="1"/>
  <c r="F205" i="10"/>
  <c r="AG205" i="3" s="1"/>
  <c r="F206" i="10"/>
  <c r="AG206" i="3" s="1"/>
  <c r="F207" i="10"/>
  <c r="G207" i="10" s="1"/>
  <c r="AH207" i="3" s="1"/>
  <c r="F208" i="10"/>
  <c r="G208" i="10" s="1"/>
  <c r="AH208" i="3" s="1"/>
  <c r="F209" i="10"/>
  <c r="AG209" i="3" s="1"/>
  <c r="F210" i="10"/>
  <c r="AG210" i="3" s="1"/>
  <c r="F211" i="10"/>
  <c r="G211" i="10" s="1"/>
  <c r="F212" i="10"/>
  <c r="G212" i="10" s="1"/>
  <c r="AH212" i="3" s="1"/>
  <c r="F213" i="10"/>
  <c r="AG213" i="3" s="1"/>
  <c r="F214" i="10"/>
  <c r="AG214" i="3" s="1"/>
  <c r="F215" i="10"/>
  <c r="G215" i="10" s="1"/>
  <c r="AH215" i="3" s="1"/>
  <c r="F216" i="10"/>
  <c r="G216" i="10" s="1"/>
  <c r="H216" i="10" s="1"/>
  <c r="AI216" i="3" s="1"/>
  <c r="F217" i="10"/>
  <c r="AG217" i="3" s="1"/>
  <c r="F218" i="10"/>
  <c r="AG218" i="3" s="1"/>
  <c r="AH169" i="3" l="1"/>
  <c r="H182" i="10"/>
  <c r="AI182" i="3" s="1"/>
  <c r="AH182" i="3"/>
  <c r="H154" i="10"/>
  <c r="AI154" i="3" s="1"/>
  <c r="AH154" i="3"/>
  <c r="H122" i="10"/>
  <c r="AI122" i="3" s="1"/>
  <c r="AH122" i="3"/>
  <c r="H82" i="10"/>
  <c r="AI82" i="3" s="1"/>
  <c r="AH82" i="3"/>
  <c r="AG181" i="3"/>
  <c r="G181" i="10"/>
  <c r="G165" i="10"/>
  <c r="AG165" i="3"/>
  <c r="H145" i="10"/>
  <c r="AI145" i="3" s="1"/>
  <c r="AH145" i="3"/>
  <c r="H97" i="10"/>
  <c r="AI97" i="3" s="1"/>
  <c r="AH97" i="3"/>
  <c r="H207" i="10"/>
  <c r="AI207" i="3" s="1"/>
  <c r="AG208" i="3"/>
  <c r="AG192" i="3"/>
  <c r="AH204" i="3"/>
  <c r="AH194" i="3"/>
  <c r="AH185" i="3"/>
  <c r="AH105" i="3"/>
  <c r="AH98" i="3"/>
  <c r="AH81" i="3"/>
  <c r="H209" i="10"/>
  <c r="AI209" i="3" s="1"/>
  <c r="AH209" i="3"/>
  <c r="H193" i="10"/>
  <c r="AI193" i="3" s="1"/>
  <c r="AH193" i="3"/>
  <c r="AH198" i="3"/>
  <c r="H198" i="10"/>
  <c r="AI198" i="3" s="1"/>
  <c r="AH166" i="3"/>
  <c r="H166" i="10"/>
  <c r="AI166" i="3" s="1"/>
  <c r="AH138" i="3"/>
  <c r="H138" i="10"/>
  <c r="AI138" i="3" s="1"/>
  <c r="AH106" i="3"/>
  <c r="H106" i="10"/>
  <c r="AI106" i="3" s="1"/>
  <c r="H90" i="10"/>
  <c r="AI90" i="3" s="1"/>
  <c r="AH90" i="3"/>
  <c r="H66" i="10"/>
  <c r="AI66" i="3" s="1"/>
  <c r="AH66" i="3"/>
  <c r="H50" i="10"/>
  <c r="AI50" i="3" s="1"/>
  <c r="AH50" i="3"/>
  <c r="H208" i="10"/>
  <c r="AI208" i="3" s="1"/>
  <c r="AH214" i="3"/>
  <c r="AH114" i="3"/>
  <c r="H173" i="10"/>
  <c r="AI173" i="3" s="1"/>
  <c r="AH173" i="3"/>
  <c r="H129" i="10"/>
  <c r="AI129" i="3" s="1"/>
  <c r="AH129" i="3"/>
  <c r="H113" i="10"/>
  <c r="AI113" i="3" s="1"/>
  <c r="AH113" i="3"/>
  <c r="H73" i="10"/>
  <c r="AI73" i="3" s="1"/>
  <c r="AH73" i="3"/>
  <c r="H57" i="10"/>
  <c r="AI57" i="3" s="1"/>
  <c r="AH57" i="3"/>
  <c r="H219" i="10"/>
  <c r="AG207" i="3"/>
  <c r="AG191" i="3"/>
  <c r="G177" i="10"/>
  <c r="G161" i="10"/>
  <c r="H200" i="10"/>
  <c r="AI200" i="3" s="1"/>
  <c r="AG204" i="3"/>
  <c r="AH210" i="3"/>
  <c r="AH192" i="3"/>
  <c r="H150" i="10"/>
  <c r="AI150" i="3" s="1"/>
  <c r="AH150" i="3"/>
  <c r="AH134" i="3"/>
  <c r="H134" i="10"/>
  <c r="AI134" i="3" s="1"/>
  <c r="AH118" i="3"/>
  <c r="H118" i="10"/>
  <c r="AI118" i="3" s="1"/>
  <c r="AH102" i="3"/>
  <c r="H102" i="10"/>
  <c r="AI102" i="3" s="1"/>
  <c r="AH94" i="3"/>
  <c r="H94" i="10"/>
  <c r="AI94" i="3" s="1"/>
  <c r="AH86" i="3"/>
  <c r="H86" i="10"/>
  <c r="AI86" i="3" s="1"/>
  <c r="H78" i="10"/>
  <c r="AI78" i="3" s="1"/>
  <c r="AH78" i="3"/>
  <c r="AH62" i="3"/>
  <c r="H62" i="10"/>
  <c r="AI62" i="3" s="1"/>
  <c r="H199" i="10"/>
  <c r="AI199" i="3" s="1"/>
  <c r="H164" i="10"/>
  <c r="AI164" i="3" s="1"/>
  <c r="H89" i="10"/>
  <c r="AI89" i="3" s="1"/>
  <c r="AH89" i="3"/>
  <c r="AH211" i="3"/>
  <c r="H211" i="10"/>
  <c r="AI211" i="3" s="1"/>
  <c r="AH203" i="3"/>
  <c r="H203" i="10"/>
  <c r="AI203" i="3" s="1"/>
  <c r="AH195" i="3"/>
  <c r="H195" i="10"/>
  <c r="AI195" i="3" s="1"/>
  <c r="AG203" i="3"/>
  <c r="H202" i="10"/>
  <c r="AI202" i="3" s="1"/>
  <c r="AH202" i="3"/>
  <c r="H196" i="10"/>
  <c r="AI196" i="3" s="1"/>
  <c r="AG216" i="3"/>
  <c r="AG200" i="3"/>
  <c r="AG173" i="3"/>
  <c r="AH153" i="3"/>
  <c r="AH58" i="3"/>
  <c r="AG184" i="3"/>
  <c r="G184" i="10"/>
  <c r="AG176" i="3"/>
  <c r="G176" i="10"/>
  <c r="AG168" i="3"/>
  <c r="G168" i="10"/>
  <c r="AG160" i="3"/>
  <c r="G160" i="10"/>
  <c r="H217" i="10"/>
  <c r="AI217" i="3" s="1"/>
  <c r="AH217" i="3"/>
  <c r="H186" i="10"/>
  <c r="AI186" i="3" s="1"/>
  <c r="AH186" i="3"/>
  <c r="H170" i="10"/>
  <c r="AI170" i="3" s="1"/>
  <c r="AH170" i="3"/>
  <c r="H215" i="10"/>
  <c r="AI215" i="3" s="1"/>
  <c r="AH205" i="3"/>
  <c r="AH69" i="3"/>
  <c r="AH213" i="3"/>
  <c r="AH141" i="3"/>
  <c r="AH109" i="3"/>
  <c r="G183" i="10"/>
  <c r="G175" i="10"/>
  <c r="G167" i="10"/>
  <c r="G159" i="10"/>
  <c r="H189" i="10"/>
  <c r="AI189" i="3" s="1"/>
  <c r="H157" i="10"/>
  <c r="AI157" i="3" s="1"/>
  <c r="H125" i="10"/>
  <c r="AI125" i="3" s="1"/>
  <c r="H93" i="10"/>
  <c r="AI93" i="3" s="1"/>
  <c r="H53" i="10"/>
  <c r="AI53" i="3" s="1"/>
  <c r="H107" i="10"/>
  <c r="AI107" i="3" s="1"/>
  <c r="H99" i="10"/>
  <c r="AI99" i="3" s="1"/>
  <c r="H91" i="10"/>
  <c r="AI91" i="3" s="1"/>
  <c r="H83" i="10"/>
  <c r="AI83" i="3" s="1"/>
  <c r="H75" i="10"/>
  <c r="AI75" i="3" s="1"/>
  <c r="H67" i="10"/>
  <c r="AI67" i="3" s="1"/>
  <c r="H59" i="10"/>
  <c r="AI59" i="3" s="1"/>
  <c r="H51" i="10"/>
  <c r="AI51" i="3" s="1"/>
  <c r="G180" i="10"/>
  <c r="I97" i="11"/>
  <c r="I93" i="11" s="1"/>
  <c r="I89" i="11" s="1"/>
  <c r="I85" i="11" s="1"/>
  <c r="I122" i="11"/>
  <c r="I118" i="11" s="1"/>
  <c r="I114" i="11" s="1"/>
  <c r="I110" i="11" s="1"/>
  <c r="I106" i="11" s="1"/>
  <c r="I102" i="11" s="1"/>
  <c r="I98" i="11" s="1"/>
  <c r="I94" i="11" s="1"/>
  <c r="I90" i="11" s="1"/>
  <c r="I86" i="11" s="1"/>
  <c r="I82" i="11" s="1"/>
  <c r="I78" i="11" s="1"/>
  <c r="I74" i="11" s="1"/>
  <c r="I70" i="11" s="1"/>
  <c r="I66" i="11" s="1"/>
  <c r="I62" i="11" s="1"/>
  <c r="I58" i="11" s="1"/>
  <c r="I54" i="11" s="1"/>
  <c r="I50" i="11" s="1"/>
  <c r="I46" i="11" s="1"/>
  <c r="I42" i="11" s="1"/>
  <c r="I38" i="11" s="1"/>
  <c r="I34" i="11" s="1"/>
  <c r="I30" i="11" s="1"/>
  <c r="I26" i="11" s="1"/>
  <c r="I22" i="11" s="1"/>
  <c r="I18" i="11" s="1"/>
  <c r="I14" i="11" s="1"/>
  <c r="I10" i="11" s="1"/>
  <c r="I6" i="11" s="1"/>
  <c r="I81" i="11"/>
  <c r="I77" i="11" s="1"/>
  <c r="I73" i="11" s="1"/>
  <c r="I69" i="11" s="1"/>
  <c r="I65" i="11" s="1"/>
  <c r="I61" i="11" s="1"/>
  <c r="I57" i="11" s="1"/>
  <c r="I53" i="11" s="1"/>
  <c r="I49" i="11" s="1"/>
  <c r="I45" i="11" s="1"/>
  <c r="I41" i="11" s="1"/>
  <c r="I37" i="11" s="1"/>
  <c r="I33" i="11" s="1"/>
  <c r="I29" i="11" s="1"/>
  <c r="I25" i="11" s="1"/>
  <c r="I21" i="11" s="1"/>
  <c r="I17" i="11" s="1"/>
  <c r="I13" i="11" s="1"/>
  <c r="I9" i="11" s="1"/>
  <c r="I5" i="11" s="1"/>
  <c r="I127" i="11"/>
  <c r="I123" i="11" s="1"/>
  <c r="I119" i="11" s="1"/>
  <c r="I115" i="11" s="1"/>
  <c r="I111" i="11" s="1"/>
  <c r="I107" i="11" s="1"/>
  <c r="I103" i="11" s="1"/>
  <c r="I99" i="11" s="1"/>
  <c r="I95" i="11" s="1"/>
  <c r="I91" i="11" s="1"/>
  <c r="I87" i="11" s="1"/>
  <c r="I83" i="11" s="1"/>
  <c r="I79" i="11" s="1"/>
  <c r="I75" i="11" s="1"/>
  <c r="I71" i="11" s="1"/>
  <c r="I67" i="11" s="1"/>
  <c r="I63" i="11" s="1"/>
  <c r="I59" i="11" s="1"/>
  <c r="I55" i="11" s="1"/>
  <c r="I51" i="11" s="1"/>
  <c r="I47" i="11" s="1"/>
  <c r="I43" i="11" s="1"/>
  <c r="I39" i="11" s="1"/>
  <c r="I35" i="11" s="1"/>
  <c r="I31" i="11" s="1"/>
  <c r="I27" i="11" s="1"/>
  <c r="I23" i="11" s="1"/>
  <c r="I19" i="11" s="1"/>
  <c r="I15" i="11" s="1"/>
  <c r="I11" i="11" s="1"/>
  <c r="I7" i="11" s="1"/>
  <c r="I124" i="11"/>
  <c r="I120" i="11" s="1"/>
  <c r="I116" i="11" s="1"/>
  <c r="I112" i="11" s="1"/>
  <c r="I108" i="11" s="1"/>
  <c r="I104" i="11" s="1"/>
  <c r="I100" i="11" s="1"/>
  <c r="I96" i="11" s="1"/>
  <c r="I92" i="11" s="1"/>
  <c r="I88" i="11" s="1"/>
  <c r="I84" i="11" s="1"/>
  <c r="I80" i="11" s="1"/>
  <c r="I76" i="11" s="1"/>
  <c r="I72" i="11" s="1"/>
  <c r="I68" i="11" s="1"/>
  <c r="I64" i="11" s="1"/>
  <c r="I60" i="11" s="1"/>
  <c r="I56" i="11" s="1"/>
  <c r="I52" i="11" s="1"/>
  <c r="I48" i="11" s="1"/>
  <c r="I44" i="11" s="1"/>
  <c r="I40" i="11" s="1"/>
  <c r="I36" i="11" s="1"/>
  <c r="I32" i="11" s="1"/>
  <c r="I28" i="11" s="1"/>
  <c r="I24" i="11" s="1"/>
  <c r="I20" i="11" s="1"/>
  <c r="I16" i="11" s="1"/>
  <c r="I12" i="11" s="1"/>
  <c r="I8" i="11" s="1"/>
  <c r="AH184" i="3" l="1"/>
  <c r="H184" i="10"/>
  <c r="AI184" i="3" s="1"/>
  <c r="H161" i="10"/>
  <c r="AI161" i="3" s="1"/>
  <c r="AH161" i="3"/>
  <c r="AH159" i="3"/>
  <c r="H159" i="10"/>
  <c r="AI159" i="3" s="1"/>
  <c r="H160" i="10"/>
  <c r="AI160" i="3" s="1"/>
  <c r="AH160" i="3"/>
  <c r="H177" i="10"/>
  <c r="AI177" i="3" s="1"/>
  <c r="AH177" i="3"/>
  <c r="H167" i="10"/>
  <c r="AI167" i="3" s="1"/>
  <c r="AH167" i="3"/>
  <c r="H165" i="10"/>
  <c r="AI165" i="3" s="1"/>
  <c r="AH165" i="3"/>
  <c r="AH180" i="3"/>
  <c r="H180" i="10"/>
  <c r="AI180" i="3" s="1"/>
  <c r="AH175" i="3"/>
  <c r="H175" i="10"/>
  <c r="AI175" i="3" s="1"/>
  <c r="AH168" i="3"/>
  <c r="H168" i="10"/>
  <c r="AI168" i="3" s="1"/>
  <c r="H181" i="10"/>
  <c r="AI181" i="3" s="1"/>
  <c r="AH181" i="3"/>
  <c r="AH183" i="3"/>
  <c r="H183" i="10"/>
  <c r="AI183" i="3" s="1"/>
  <c r="H176" i="10"/>
  <c r="AI176" i="3" s="1"/>
  <c r="AH176" i="3"/>
  <c r="L219" i="8" l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6" i="8"/>
  <c r="L220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X242" i="7"/>
  <c r="V242" i="7"/>
  <c r="U242" i="7"/>
  <c r="T242" i="7"/>
  <c r="S242" i="7"/>
  <c r="R242" i="7"/>
  <c r="AA242" i="7" s="1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A242" i="7"/>
  <c r="X241" i="7"/>
  <c r="V241" i="7"/>
  <c r="U241" i="7"/>
  <c r="T241" i="7"/>
  <c r="S241" i="7"/>
  <c r="R241" i="7"/>
  <c r="AA241" i="7" s="1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A241" i="7"/>
  <c r="X240" i="7"/>
  <c r="V240" i="7"/>
  <c r="U240" i="7"/>
  <c r="T240" i="7"/>
  <c r="S240" i="7"/>
  <c r="R240" i="7"/>
  <c r="AA240" i="7" s="1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A240" i="7"/>
  <c r="X239" i="7"/>
  <c r="V239" i="7"/>
  <c r="U239" i="7"/>
  <c r="T239" i="7"/>
  <c r="S239" i="7"/>
  <c r="R239" i="7"/>
  <c r="AA239" i="7" s="1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A239" i="7"/>
  <c r="V238" i="7"/>
  <c r="U238" i="7"/>
  <c r="T238" i="7"/>
  <c r="S238" i="7"/>
  <c r="R238" i="7"/>
  <c r="AA238" i="7" s="1"/>
  <c r="Q238" i="7"/>
  <c r="Z238" i="7" s="1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A238" i="7"/>
  <c r="V237" i="7"/>
  <c r="U237" i="7"/>
  <c r="T237" i="7"/>
  <c r="S237" i="7"/>
  <c r="R237" i="7"/>
  <c r="AA237" i="7" s="1"/>
  <c r="Q237" i="7"/>
  <c r="Z237" i="7" s="1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A237" i="7"/>
  <c r="V236" i="7"/>
  <c r="AE236" i="7" s="1"/>
  <c r="U236" i="7"/>
  <c r="T236" i="7"/>
  <c r="S236" i="7"/>
  <c r="AB236" i="7" s="1"/>
  <c r="R236" i="7"/>
  <c r="AA236" i="7" s="1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A236" i="7"/>
  <c r="X235" i="7"/>
  <c r="V235" i="7"/>
  <c r="U235" i="7"/>
  <c r="T235" i="7"/>
  <c r="AC239" i="7" s="1"/>
  <c r="S235" i="7"/>
  <c r="AB235" i="7" s="1"/>
  <c r="R235" i="7"/>
  <c r="AA235" i="7" s="1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A235" i="7"/>
  <c r="V234" i="7"/>
  <c r="AE234" i="7" s="1"/>
  <c r="U234" i="7"/>
  <c r="AD234" i="7" s="1"/>
  <c r="T234" i="7"/>
  <c r="S234" i="7"/>
  <c r="AB234" i="7" s="1"/>
  <c r="R234" i="7"/>
  <c r="AA234" i="7" s="1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X238" i="7" s="1"/>
  <c r="A234" i="7"/>
  <c r="V233" i="7"/>
  <c r="AE233" i="7" s="1"/>
  <c r="U233" i="7"/>
  <c r="AD233" i="7" s="1"/>
  <c r="T233" i="7"/>
  <c r="S233" i="7"/>
  <c r="AB233" i="7" s="1"/>
  <c r="R233" i="7"/>
  <c r="AA233" i="7" s="1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X233" i="7" s="1"/>
  <c r="A233" i="7"/>
  <c r="V232" i="7"/>
  <c r="U232" i="7"/>
  <c r="AD232" i="7" s="1"/>
  <c r="T232" i="7"/>
  <c r="S232" i="7"/>
  <c r="R232" i="7"/>
  <c r="AA232" i="7" s="1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X236" i="7" s="1"/>
  <c r="A232" i="7"/>
  <c r="AA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A231" i="7"/>
  <c r="AD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A230" i="7"/>
  <c r="AE229" i="7"/>
  <c r="X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A229" i="7"/>
  <c r="AB228" i="7"/>
  <c r="V228" i="7"/>
  <c r="U228" i="7"/>
  <c r="T228" i="7"/>
  <c r="AC232" i="7" s="1"/>
  <c r="S228" i="7"/>
  <c r="R228" i="7"/>
  <c r="Q228" i="7"/>
  <c r="Z228" i="7" s="1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A228" i="7"/>
  <c r="AE227" i="7"/>
  <c r="V227" i="7"/>
  <c r="U227" i="7"/>
  <c r="T227" i="7"/>
  <c r="AC231" i="7" s="1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X231" i="7" s="1"/>
  <c r="A227" i="7"/>
  <c r="AB226" i="7"/>
  <c r="V226" i="7"/>
  <c r="U226" i="7"/>
  <c r="T226" i="7"/>
  <c r="S226" i="7"/>
  <c r="AB230" i="7" s="1"/>
  <c r="R226" i="7"/>
  <c r="Q226" i="7"/>
  <c r="Z226" i="7" s="1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A226" i="7"/>
  <c r="AE225" i="7"/>
  <c r="AA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A225" i="7"/>
  <c r="V224" i="7"/>
  <c r="U224" i="7"/>
  <c r="T224" i="7"/>
  <c r="AC224" i="7" s="1"/>
  <c r="S224" i="7"/>
  <c r="AB224" i="7" s="1"/>
  <c r="R224" i="7"/>
  <c r="Q224" i="7"/>
  <c r="Z224" i="7" s="1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A224" i="7"/>
  <c r="AC223" i="7"/>
  <c r="V223" i="7"/>
  <c r="AE223" i="7" s="1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A223" i="7"/>
  <c r="AD222" i="7"/>
  <c r="V222" i="7"/>
  <c r="U222" i="7"/>
  <c r="T222" i="7"/>
  <c r="S222" i="7"/>
  <c r="AB222" i="7" s="1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A222" i="7"/>
  <c r="AE221" i="7"/>
  <c r="V221" i="7"/>
  <c r="U221" i="7"/>
  <c r="T221" i="7"/>
  <c r="AC221" i="7" s="1"/>
  <c r="S221" i="7"/>
  <c r="R221" i="7"/>
  <c r="Q221" i="7"/>
  <c r="Z221" i="7" s="1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A221" i="7"/>
  <c r="V220" i="7"/>
  <c r="U220" i="7"/>
  <c r="AD224" i="7" s="1"/>
  <c r="T220" i="7"/>
  <c r="AC220" i="7" s="1"/>
  <c r="S220" i="7"/>
  <c r="R220" i="7"/>
  <c r="Q220" i="7"/>
  <c r="Z220" i="7" s="1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X220" i="7" s="1"/>
  <c r="A220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X223" i="7" s="1"/>
  <c r="A219" i="7"/>
  <c r="V218" i="7"/>
  <c r="AE218" i="7" s="1"/>
  <c r="U218" i="7"/>
  <c r="T218" i="7"/>
  <c r="S218" i="7"/>
  <c r="R218" i="7"/>
  <c r="Q218" i="7"/>
  <c r="Z218" i="7" s="1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A218" i="7"/>
  <c r="W217" i="7"/>
  <c r="V217" i="7"/>
  <c r="U217" i="7"/>
  <c r="AD221" i="7" s="1"/>
  <c r="T217" i="7"/>
  <c r="S217" i="7"/>
  <c r="R217" i="7"/>
  <c r="AA221" i="7" s="1"/>
  <c r="Q217" i="7"/>
  <c r="Z217" i="7" s="1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A217" i="7"/>
  <c r="V216" i="7"/>
  <c r="AE220" i="7" s="1"/>
  <c r="U216" i="7"/>
  <c r="T216" i="7"/>
  <c r="S216" i="7"/>
  <c r="AB220" i="7" s="1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X216" i="7" s="1"/>
  <c r="A216" i="7"/>
  <c r="V215" i="7"/>
  <c r="AE219" i="7" s="1"/>
  <c r="U215" i="7"/>
  <c r="T215" i="7"/>
  <c r="AC219" i="7" s="1"/>
  <c r="S215" i="7"/>
  <c r="R215" i="7"/>
  <c r="AA215" i="7" s="1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A215" i="7"/>
  <c r="V214" i="7"/>
  <c r="U214" i="7"/>
  <c r="T214" i="7"/>
  <c r="AC218" i="7" s="1"/>
  <c r="S214" i="7"/>
  <c r="R214" i="7"/>
  <c r="AA214" i="7" s="1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A214" i="7"/>
  <c r="V213" i="7"/>
  <c r="U213" i="7"/>
  <c r="T213" i="7"/>
  <c r="S213" i="7"/>
  <c r="AB213" i="7" s="1"/>
  <c r="R213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A213" i="7"/>
  <c r="V212" i="7"/>
  <c r="AE212" i="7" s="1"/>
  <c r="U212" i="7"/>
  <c r="AD212" i="7" s="1"/>
  <c r="T212" i="7"/>
  <c r="S212" i="7"/>
  <c r="R212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A212" i="7"/>
  <c r="V211" i="7"/>
  <c r="U211" i="7"/>
  <c r="AD215" i="7" s="1"/>
  <c r="T211" i="7"/>
  <c r="S211" i="7"/>
  <c r="R211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A211" i="7"/>
  <c r="V210" i="7"/>
  <c r="AE210" i="7" s="1"/>
  <c r="U210" i="7"/>
  <c r="T210" i="7"/>
  <c r="S210" i="7"/>
  <c r="R210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AG210" i="7" s="1"/>
  <c r="B210" i="7"/>
  <c r="A210" i="7"/>
  <c r="V209" i="7"/>
  <c r="U209" i="7"/>
  <c r="T209" i="7"/>
  <c r="S209" i="7"/>
  <c r="AB209" i="7" s="1"/>
  <c r="R209" i="7"/>
  <c r="Q209" i="7"/>
  <c r="Z209" i="7" s="1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A209" i="7"/>
  <c r="X208" i="7"/>
  <c r="V208" i="7"/>
  <c r="U208" i="7"/>
  <c r="T208" i="7"/>
  <c r="AC208" i="7" s="1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A208" i="7"/>
  <c r="Z207" i="7"/>
  <c r="X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A207" i="7"/>
  <c r="V206" i="7"/>
  <c r="U206" i="7"/>
  <c r="T206" i="7"/>
  <c r="AC206" i="7" s="1"/>
  <c r="S206" i="7"/>
  <c r="AB206" i="7" s="1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A206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A205" i="7"/>
  <c r="AE204" i="7"/>
  <c r="AA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A204" i="7"/>
  <c r="AD203" i="7"/>
  <c r="Z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A203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AG202" i="7" s="1"/>
  <c r="E202" i="7"/>
  <c r="D202" i="7"/>
  <c r="C202" i="7"/>
  <c r="B202" i="7"/>
  <c r="A202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X201" i="7" s="1"/>
  <c r="A201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A200" i="7"/>
  <c r="X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AG199" i="7" s="1"/>
  <c r="AK220" i="7" s="1"/>
  <c r="A199" i="7"/>
  <c r="Z198" i="7"/>
  <c r="V198" i="7"/>
  <c r="U198" i="7"/>
  <c r="AD198" i="7" s="1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X202" i="7" s="1"/>
  <c r="A198" i="7"/>
  <c r="AA197" i="7"/>
  <c r="Z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A197" i="7"/>
  <c r="AD196" i="7"/>
  <c r="V196" i="7"/>
  <c r="AE200" i="7" s="1"/>
  <c r="U196" i="7"/>
  <c r="T196" i="7"/>
  <c r="S196" i="7"/>
  <c r="AB200" i="7" s="1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A196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A195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A194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A193" i="7"/>
  <c r="V192" i="7"/>
  <c r="U192" i="7"/>
  <c r="T192" i="7"/>
  <c r="S192" i="7"/>
  <c r="AB192" i="7" s="1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AG192" i="7" s="1"/>
  <c r="B192" i="7"/>
  <c r="A192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A191" i="7"/>
  <c r="AC190" i="7"/>
  <c r="V190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X190" i="7" s="1"/>
  <c r="A190" i="7"/>
  <c r="V189" i="7"/>
  <c r="U189" i="7"/>
  <c r="AD189" i="7" s="1"/>
  <c r="T189" i="7"/>
  <c r="S189" i="7"/>
  <c r="AB189" i="7" s="1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A189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X188" i="7" s="1"/>
  <c r="A188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AG187" i="7" s="1"/>
  <c r="E187" i="7"/>
  <c r="D187" i="7"/>
  <c r="C187" i="7"/>
  <c r="B187" i="7"/>
  <c r="A187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A186" i="7"/>
  <c r="V185" i="7"/>
  <c r="U185" i="7"/>
  <c r="AD185" i="7" s="1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X185" i="7" s="1"/>
  <c r="A185" i="7"/>
  <c r="AD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A184" i="7"/>
  <c r="AJ183" i="7"/>
  <c r="AJ184" i="7" s="1"/>
  <c r="AJ185" i="7" s="1"/>
  <c r="AJ186" i="7" s="1"/>
  <c r="AJ187" i="7" s="1"/>
  <c r="AJ188" i="7" s="1"/>
  <c r="AJ189" i="7" s="1"/>
  <c r="AJ190" i="7" s="1"/>
  <c r="AJ191" i="7" s="1"/>
  <c r="AJ192" i="7" s="1"/>
  <c r="AJ193" i="7" s="1"/>
  <c r="AJ194" i="7" s="1"/>
  <c r="AJ195" i="7" s="1"/>
  <c r="AJ196" i="7" s="1"/>
  <c r="AJ197" i="7" s="1"/>
  <c r="AJ198" i="7" s="1"/>
  <c r="AJ199" i="7" s="1"/>
  <c r="AJ200" i="7" s="1"/>
  <c r="AJ201" i="7" s="1"/>
  <c r="AJ202" i="7" s="1"/>
  <c r="AJ203" i="7" s="1"/>
  <c r="AJ204" i="7" s="1"/>
  <c r="AJ205" i="7" s="1"/>
  <c r="AJ206" i="7" s="1"/>
  <c r="AJ207" i="7" s="1"/>
  <c r="AJ208" i="7" s="1"/>
  <c r="AJ209" i="7" s="1"/>
  <c r="AJ210" i="7" s="1"/>
  <c r="AJ211" i="7" s="1"/>
  <c r="AJ212" i="7" s="1"/>
  <c r="AJ213" i="7" s="1"/>
  <c r="AJ214" i="7" s="1"/>
  <c r="AJ215" i="7" s="1"/>
  <c r="AJ216" i="7" s="1"/>
  <c r="AJ217" i="7" s="1"/>
  <c r="AJ218" i="7" s="1"/>
  <c r="AJ219" i="7" s="1"/>
  <c r="AJ220" i="7" s="1"/>
  <c r="AJ221" i="7" s="1"/>
  <c r="AJ222" i="7" s="1"/>
  <c r="AJ223" i="7" s="1"/>
  <c r="AJ224" i="7" s="1"/>
  <c r="AJ225" i="7" s="1"/>
  <c r="AJ226" i="7" s="1"/>
  <c r="AJ227" i="7" s="1"/>
  <c r="AJ228" i="7" s="1"/>
  <c r="AJ229" i="7" s="1"/>
  <c r="AJ230" i="7" s="1"/>
  <c r="V183" i="7"/>
  <c r="U183" i="7"/>
  <c r="T183" i="7"/>
  <c r="S183" i="7"/>
  <c r="AB183" i="7" s="1"/>
  <c r="R183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A183" i="7"/>
  <c r="V182" i="7"/>
  <c r="U182" i="7"/>
  <c r="T182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A182" i="7"/>
  <c r="V181" i="7"/>
  <c r="U181" i="7"/>
  <c r="T181" i="7"/>
  <c r="AC181" i="7" s="1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A181" i="7"/>
  <c r="AB180" i="7"/>
  <c r="V180" i="7"/>
  <c r="U180" i="7"/>
  <c r="T180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A180" i="7"/>
  <c r="AE179" i="7"/>
  <c r="V179" i="7"/>
  <c r="U179" i="7"/>
  <c r="T179" i="7"/>
  <c r="S179" i="7"/>
  <c r="R179" i="7"/>
  <c r="Q179" i="7"/>
  <c r="Z183" i="7" s="1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X179" i="7" s="1"/>
  <c r="A179" i="7"/>
  <c r="AD178" i="7"/>
  <c r="V178" i="7"/>
  <c r="U178" i="7"/>
  <c r="T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A178" i="7"/>
  <c r="AE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X181" i="7" s="1"/>
  <c r="A177" i="7"/>
  <c r="AB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A176" i="7"/>
  <c r="AC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X175" i="7" s="1"/>
  <c r="A175" i="7"/>
  <c r="AD174" i="7"/>
  <c r="Z174" i="7"/>
  <c r="V174" i="7"/>
  <c r="U174" i="7"/>
  <c r="T174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A174" i="7"/>
  <c r="AA173" i="7"/>
  <c r="V173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X173" i="7" s="1"/>
  <c r="A173" i="7"/>
  <c r="V172" i="7"/>
  <c r="U172" i="7"/>
  <c r="T172" i="7"/>
  <c r="S172" i="7"/>
  <c r="R172" i="7"/>
  <c r="Q172" i="7"/>
  <c r="Z172" i="7" s="1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A172" i="7"/>
  <c r="V171" i="7"/>
  <c r="U171" i="7"/>
  <c r="T171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X171" i="7" s="1"/>
  <c r="A171" i="7"/>
  <c r="Z170" i="7"/>
  <c r="V170" i="7"/>
  <c r="U170" i="7"/>
  <c r="T170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AG170" i="7" s="1"/>
  <c r="A170" i="7"/>
  <c r="AC169" i="7"/>
  <c r="V169" i="7"/>
  <c r="U169" i="7"/>
  <c r="T169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A169" i="7"/>
  <c r="AD168" i="7"/>
  <c r="V168" i="7"/>
  <c r="U168" i="7"/>
  <c r="T168" i="7"/>
  <c r="S168" i="7"/>
  <c r="AB172" i="7" s="1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A168" i="7"/>
  <c r="AE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A167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A166" i="7"/>
  <c r="V165" i="7"/>
  <c r="AE169" i="7" s="1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X169" i="7" s="1"/>
  <c r="A165" i="7"/>
  <c r="Z164" i="7"/>
  <c r="V164" i="7"/>
  <c r="U164" i="7"/>
  <c r="T164" i="7"/>
  <c r="S164" i="7"/>
  <c r="AB168" i="7" s="1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AG164" i="7" s="1"/>
  <c r="B164" i="7"/>
  <c r="A164" i="7"/>
  <c r="X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A163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A162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X161" i="7" s="1"/>
  <c r="A161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A160" i="7"/>
  <c r="AA159" i="7"/>
  <c r="V159" i="7"/>
  <c r="U159" i="7"/>
  <c r="T159" i="7"/>
  <c r="S159" i="7"/>
  <c r="AB159" i="7" s="1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A159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A158" i="7"/>
  <c r="AA157" i="7"/>
  <c r="V157" i="7"/>
  <c r="U157" i="7"/>
  <c r="T157" i="7"/>
  <c r="S157" i="7"/>
  <c r="R157" i="7"/>
  <c r="Q157" i="7"/>
  <c r="Z157" i="7" s="1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A157" i="7"/>
  <c r="V156" i="7"/>
  <c r="U156" i="7"/>
  <c r="AD160" i="7" s="1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A156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X155" i="7" s="1"/>
  <c r="A155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AG154" i="7" s="1"/>
  <c r="A154" i="7"/>
  <c r="V153" i="7"/>
  <c r="U153" i="7"/>
  <c r="AD157" i="7" s="1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X153" i="7" s="1"/>
  <c r="A153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A152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A151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A150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A149" i="7"/>
  <c r="AE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A148" i="7"/>
  <c r="AD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X147" i="7" s="1"/>
  <c r="A147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AG146" i="7" s="1"/>
  <c r="C146" i="7"/>
  <c r="B146" i="7"/>
  <c r="A146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X149" i="7" s="1"/>
  <c r="A145" i="7"/>
  <c r="AD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X148" i="7" s="1"/>
  <c r="A144" i="7"/>
  <c r="V143" i="7"/>
  <c r="U143" i="7"/>
  <c r="T143" i="7"/>
  <c r="S143" i="7"/>
  <c r="R143" i="7"/>
  <c r="Q143" i="7"/>
  <c r="Z147" i="7" s="1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A143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142" i="7"/>
  <c r="AA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141" i="7"/>
  <c r="Z140" i="7"/>
  <c r="V140" i="7"/>
  <c r="AE140" i="7" s="1"/>
  <c r="U140" i="7"/>
  <c r="T140" i="7"/>
  <c r="S140" i="7"/>
  <c r="AB144" i="7" s="1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X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AC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X138" i="7" s="1"/>
  <c r="A138" i="7"/>
  <c r="AB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X141" i="7" s="1"/>
  <c r="A137" i="7"/>
  <c r="AA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X140" i="7" s="1"/>
  <c r="A136" i="7"/>
  <c r="Z135" i="7"/>
  <c r="V135" i="7"/>
  <c r="U135" i="7"/>
  <c r="AD139" i="7" s="1"/>
  <c r="T135" i="7"/>
  <c r="S135" i="7"/>
  <c r="R135" i="7"/>
  <c r="Q135" i="7"/>
  <c r="Z139" i="7" s="1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X135" i="7" s="1"/>
  <c r="A135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AE132" i="7"/>
  <c r="V132" i="7"/>
  <c r="U132" i="7"/>
  <c r="AD136" i="7" s="1"/>
  <c r="T132" i="7"/>
  <c r="S132" i="7"/>
  <c r="AB136" i="7" s="1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X131" i="7" s="1"/>
  <c r="A131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AB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G123" i="7" s="1"/>
  <c r="AK201" i="7" s="1"/>
  <c r="A123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AE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AD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X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AA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V116" i="7"/>
  <c r="U116" i="7"/>
  <c r="T116" i="7"/>
  <c r="S116" i="7"/>
  <c r="AB120" i="7" s="1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X116" i="7" s="1"/>
  <c r="A116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E114" i="7"/>
  <c r="D114" i="7"/>
  <c r="C114" i="7"/>
  <c r="B114" i="7"/>
  <c r="A114" i="7"/>
  <c r="V113" i="7"/>
  <c r="U113" i="7"/>
  <c r="AD117" i="7" s="1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E113" i="7"/>
  <c r="D113" i="7"/>
  <c r="C113" i="7"/>
  <c r="B113" i="7"/>
  <c r="A113" i="7"/>
  <c r="AB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E112" i="7"/>
  <c r="D112" i="7"/>
  <c r="C112" i="7"/>
  <c r="B112" i="7"/>
  <c r="X112" i="7" s="1"/>
  <c r="A112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E111" i="7"/>
  <c r="D111" i="7"/>
  <c r="C111" i="7"/>
  <c r="B111" i="7"/>
  <c r="A111" i="7"/>
  <c r="AA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E110" i="7"/>
  <c r="D110" i="7"/>
  <c r="C110" i="7"/>
  <c r="AG110" i="7" s="1"/>
  <c r="B110" i="7"/>
  <c r="A110" i="7"/>
  <c r="AD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E109" i="7"/>
  <c r="D109" i="7"/>
  <c r="C109" i="7"/>
  <c r="AG109" i="7" s="1"/>
  <c r="B109" i="7"/>
  <c r="A109" i="7"/>
  <c r="AE108" i="7"/>
  <c r="AA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E108" i="7"/>
  <c r="D108" i="7"/>
  <c r="C108" i="7"/>
  <c r="B108" i="7"/>
  <c r="X108" i="7" s="1"/>
  <c r="A108" i="7"/>
  <c r="AB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E107" i="7"/>
  <c r="D107" i="7"/>
  <c r="AG107" i="7" s="1"/>
  <c r="C107" i="7"/>
  <c r="B107" i="7"/>
  <c r="A107" i="7"/>
  <c r="Z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E106" i="7"/>
  <c r="D106" i="7"/>
  <c r="C106" i="7"/>
  <c r="AG106" i="7" s="1"/>
  <c r="B106" i="7"/>
  <c r="A106" i="7"/>
  <c r="AA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E105" i="7"/>
  <c r="D105" i="7"/>
  <c r="C105" i="7"/>
  <c r="AG105" i="7" s="1"/>
  <c r="B105" i="7"/>
  <c r="X105" i="7" s="1"/>
  <c r="A105" i="7"/>
  <c r="V104" i="7"/>
  <c r="U104" i="7"/>
  <c r="T104" i="7"/>
  <c r="S104" i="7"/>
  <c r="AB108" i="7" s="1"/>
  <c r="R104" i="7"/>
  <c r="Q104" i="7"/>
  <c r="P104" i="7"/>
  <c r="O104" i="7"/>
  <c r="N104" i="7"/>
  <c r="M104" i="7"/>
  <c r="L104" i="7"/>
  <c r="K104" i="7"/>
  <c r="J104" i="7"/>
  <c r="I104" i="7"/>
  <c r="H104" i="7"/>
  <c r="G104" i="7"/>
  <c r="E104" i="7"/>
  <c r="D104" i="7"/>
  <c r="C104" i="7"/>
  <c r="B104" i="7"/>
  <c r="X104" i="7" s="1"/>
  <c r="A104" i="7"/>
  <c r="AB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E103" i="7"/>
  <c r="D103" i="7"/>
  <c r="C103" i="7"/>
  <c r="B103" i="7"/>
  <c r="A103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E102" i="7"/>
  <c r="D102" i="7"/>
  <c r="C102" i="7"/>
  <c r="AG102" i="7" s="1"/>
  <c r="B102" i="7"/>
  <c r="A102" i="7"/>
  <c r="AA101" i="7"/>
  <c r="V101" i="7"/>
  <c r="U101" i="7"/>
  <c r="AD105" i="7" s="1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E101" i="7"/>
  <c r="D101" i="7"/>
  <c r="C101" i="7"/>
  <c r="B101" i="7"/>
  <c r="X101" i="7" s="1"/>
  <c r="A101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E100" i="7"/>
  <c r="D100" i="7"/>
  <c r="C100" i="7"/>
  <c r="B100" i="7"/>
  <c r="X100" i="7" s="1"/>
  <c r="A100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E99" i="7"/>
  <c r="D99" i="7"/>
  <c r="C99" i="7"/>
  <c r="B99" i="7"/>
  <c r="A99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E98" i="7"/>
  <c r="D98" i="7"/>
  <c r="C98" i="7"/>
  <c r="B98" i="7"/>
  <c r="A98" i="7"/>
  <c r="AD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E97" i="7"/>
  <c r="D97" i="7"/>
  <c r="C97" i="7"/>
  <c r="B97" i="7"/>
  <c r="A97" i="7"/>
  <c r="AD96" i="7"/>
  <c r="AB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E96" i="7"/>
  <c r="D96" i="7"/>
  <c r="C96" i="7"/>
  <c r="B96" i="7"/>
  <c r="A96" i="7"/>
  <c r="AD95" i="7"/>
  <c r="AC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E95" i="7"/>
  <c r="D95" i="7"/>
  <c r="C95" i="7"/>
  <c r="B95" i="7"/>
  <c r="X99" i="7" s="1"/>
  <c r="A95" i="7"/>
  <c r="AB94" i="7"/>
  <c r="AA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E94" i="7"/>
  <c r="D94" i="7"/>
  <c r="C94" i="7"/>
  <c r="B94" i="7"/>
  <c r="X94" i="7" s="1"/>
  <c r="A94" i="7"/>
  <c r="Z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E93" i="7"/>
  <c r="D93" i="7"/>
  <c r="C93" i="7"/>
  <c r="B93" i="7"/>
  <c r="A93" i="7"/>
  <c r="V92" i="7"/>
  <c r="AE92" i="7" s="1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E92" i="7"/>
  <c r="D92" i="7"/>
  <c r="C92" i="7"/>
  <c r="B92" i="7"/>
  <c r="X92" i="7" s="1"/>
  <c r="A92" i="7"/>
  <c r="AD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E91" i="7"/>
  <c r="D91" i="7"/>
  <c r="C91" i="7"/>
  <c r="B91" i="7"/>
  <c r="X95" i="7" s="1"/>
  <c r="A91" i="7"/>
  <c r="AB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E90" i="7"/>
  <c r="D90" i="7"/>
  <c r="C90" i="7"/>
  <c r="B90" i="7"/>
  <c r="A90" i="7"/>
  <c r="Z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E89" i="7"/>
  <c r="D89" i="7"/>
  <c r="C89" i="7"/>
  <c r="B89" i="7"/>
  <c r="A89" i="7"/>
  <c r="AB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E88" i="7"/>
  <c r="D88" i="7"/>
  <c r="C88" i="7"/>
  <c r="B88" i="7"/>
  <c r="A88" i="7"/>
  <c r="Z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E87" i="7"/>
  <c r="D87" i="7"/>
  <c r="C87" i="7"/>
  <c r="B87" i="7"/>
  <c r="X91" i="7" s="1"/>
  <c r="A87" i="7"/>
  <c r="Z86" i="7"/>
  <c r="V86" i="7"/>
  <c r="U86" i="7"/>
  <c r="T86" i="7"/>
  <c r="S86" i="7"/>
  <c r="R86" i="7"/>
  <c r="P86" i="7"/>
  <c r="O86" i="7"/>
  <c r="N86" i="7"/>
  <c r="M86" i="7"/>
  <c r="L86" i="7"/>
  <c r="K86" i="7"/>
  <c r="J86" i="7"/>
  <c r="I86" i="7"/>
  <c r="H86" i="7"/>
  <c r="G86" i="7"/>
  <c r="E86" i="7"/>
  <c r="D86" i="7"/>
  <c r="C86" i="7"/>
  <c r="B86" i="7"/>
  <c r="A86" i="7"/>
  <c r="Z85" i="7"/>
  <c r="V85" i="7"/>
  <c r="U85" i="7"/>
  <c r="AD85" i="7" s="1"/>
  <c r="T85" i="7"/>
  <c r="S85" i="7"/>
  <c r="R85" i="7"/>
  <c r="P85" i="7"/>
  <c r="O85" i="7"/>
  <c r="N85" i="7"/>
  <c r="M85" i="7"/>
  <c r="L85" i="7"/>
  <c r="K85" i="7"/>
  <c r="J85" i="7"/>
  <c r="I85" i="7"/>
  <c r="H85" i="7"/>
  <c r="G85" i="7"/>
  <c r="E85" i="7"/>
  <c r="D85" i="7"/>
  <c r="C85" i="7"/>
  <c r="AG85" i="7" s="1"/>
  <c r="B85" i="7"/>
  <c r="A85" i="7"/>
  <c r="Z84" i="7"/>
  <c r="V84" i="7"/>
  <c r="U84" i="7"/>
  <c r="T84" i="7"/>
  <c r="S84" i="7"/>
  <c r="R84" i="7"/>
  <c r="P84" i="7"/>
  <c r="O84" i="7"/>
  <c r="N84" i="7"/>
  <c r="M84" i="7"/>
  <c r="L84" i="7"/>
  <c r="K84" i="7"/>
  <c r="J84" i="7"/>
  <c r="I84" i="7"/>
  <c r="H84" i="7"/>
  <c r="G84" i="7"/>
  <c r="E84" i="7"/>
  <c r="D84" i="7"/>
  <c r="C84" i="7"/>
  <c r="B84" i="7"/>
  <c r="A84" i="7"/>
  <c r="Z83" i="7"/>
  <c r="V83" i="7"/>
  <c r="U83" i="7"/>
  <c r="T83" i="7"/>
  <c r="S83" i="7"/>
  <c r="R83" i="7"/>
  <c r="P83" i="7"/>
  <c r="O83" i="7"/>
  <c r="N83" i="7"/>
  <c r="M83" i="7"/>
  <c r="L83" i="7"/>
  <c r="K83" i="7"/>
  <c r="J83" i="7"/>
  <c r="I83" i="7"/>
  <c r="H83" i="7"/>
  <c r="G83" i="7"/>
  <c r="E83" i="7"/>
  <c r="D83" i="7"/>
  <c r="C83" i="7"/>
  <c r="B83" i="7"/>
  <c r="A83" i="7"/>
  <c r="Z82" i="7"/>
  <c r="V82" i="7"/>
  <c r="U82" i="7"/>
  <c r="T82" i="7"/>
  <c r="S82" i="7"/>
  <c r="R82" i="7"/>
  <c r="P82" i="7"/>
  <c r="N82" i="7"/>
  <c r="M82" i="7"/>
  <c r="L82" i="7"/>
  <c r="K82" i="7"/>
  <c r="J82" i="7"/>
  <c r="I82" i="7"/>
  <c r="H82" i="7"/>
  <c r="G82" i="7"/>
  <c r="E82" i="7"/>
  <c r="D82" i="7"/>
  <c r="C82" i="7"/>
  <c r="B82" i="7"/>
  <c r="A82" i="7"/>
  <c r="Z81" i="7"/>
  <c r="V81" i="7"/>
  <c r="U81" i="7"/>
  <c r="T81" i="7"/>
  <c r="S81" i="7"/>
  <c r="R81" i="7"/>
  <c r="P81" i="7"/>
  <c r="N81" i="7"/>
  <c r="M81" i="7"/>
  <c r="L81" i="7"/>
  <c r="K81" i="7"/>
  <c r="J81" i="7"/>
  <c r="I81" i="7"/>
  <c r="H81" i="7"/>
  <c r="G81" i="7"/>
  <c r="E81" i="7"/>
  <c r="D81" i="7"/>
  <c r="C81" i="7"/>
  <c r="B81" i="7"/>
  <c r="A81" i="7"/>
  <c r="AE80" i="7"/>
  <c r="Z80" i="7"/>
  <c r="V80" i="7"/>
  <c r="U80" i="7"/>
  <c r="T80" i="7"/>
  <c r="S80" i="7"/>
  <c r="AB80" i="7" s="1"/>
  <c r="R80" i="7"/>
  <c r="P80" i="7"/>
  <c r="N80" i="7"/>
  <c r="M80" i="7"/>
  <c r="L80" i="7"/>
  <c r="K80" i="7"/>
  <c r="J80" i="7"/>
  <c r="I80" i="7"/>
  <c r="H80" i="7"/>
  <c r="G80" i="7"/>
  <c r="E80" i="7"/>
  <c r="D80" i="7"/>
  <c r="C80" i="7"/>
  <c r="B80" i="7"/>
  <c r="X84" i="7" s="1"/>
  <c r="A80" i="7"/>
  <c r="AA79" i="7"/>
  <c r="Z79" i="7"/>
  <c r="V79" i="7"/>
  <c r="U79" i="7"/>
  <c r="T79" i="7"/>
  <c r="S79" i="7"/>
  <c r="R79" i="7"/>
  <c r="P79" i="7"/>
  <c r="N79" i="7"/>
  <c r="M79" i="7"/>
  <c r="L79" i="7"/>
  <c r="K79" i="7"/>
  <c r="J79" i="7"/>
  <c r="I79" i="7"/>
  <c r="H79" i="7"/>
  <c r="G79" i="7"/>
  <c r="E79" i="7"/>
  <c r="D79" i="7"/>
  <c r="C79" i="7"/>
  <c r="B79" i="7"/>
  <c r="A79" i="7"/>
  <c r="Z78" i="7"/>
  <c r="V78" i="7"/>
  <c r="U78" i="7"/>
  <c r="T78" i="7"/>
  <c r="S78" i="7"/>
  <c r="R78" i="7"/>
  <c r="P78" i="7"/>
  <c r="N78" i="7"/>
  <c r="M78" i="7"/>
  <c r="L78" i="7"/>
  <c r="K78" i="7"/>
  <c r="J78" i="7"/>
  <c r="I78" i="7"/>
  <c r="H78" i="7"/>
  <c r="G78" i="7"/>
  <c r="E78" i="7"/>
  <c r="D78" i="7"/>
  <c r="C78" i="7"/>
  <c r="B78" i="7"/>
  <c r="A78" i="7"/>
  <c r="Z77" i="7"/>
  <c r="V77" i="7"/>
  <c r="U77" i="7"/>
  <c r="T77" i="7"/>
  <c r="S77" i="7"/>
  <c r="R77" i="7"/>
  <c r="P77" i="7"/>
  <c r="N77" i="7"/>
  <c r="M77" i="7"/>
  <c r="L77" i="7"/>
  <c r="K77" i="7"/>
  <c r="J77" i="7"/>
  <c r="I77" i="7"/>
  <c r="H77" i="7"/>
  <c r="G77" i="7"/>
  <c r="E77" i="7"/>
  <c r="D77" i="7"/>
  <c r="C77" i="7"/>
  <c r="B77" i="7"/>
  <c r="A77" i="7"/>
  <c r="AE76" i="7"/>
  <c r="Z76" i="7"/>
  <c r="V76" i="7"/>
  <c r="U76" i="7"/>
  <c r="T76" i="7"/>
  <c r="S76" i="7"/>
  <c r="R76" i="7"/>
  <c r="P76" i="7"/>
  <c r="N76" i="7"/>
  <c r="M76" i="7"/>
  <c r="L76" i="7"/>
  <c r="K76" i="7"/>
  <c r="J76" i="7"/>
  <c r="I76" i="7"/>
  <c r="H76" i="7"/>
  <c r="G76" i="7"/>
  <c r="E76" i="7"/>
  <c r="D76" i="7"/>
  <c r="C76" i="7"/>
  <c r="B76" i="7"/>
  <c r="A76" i="7"/>
  <c r="AA75" i="7"/>
  <c r="Z75" i="7"/>
  <c r="V75" i="7"/>
  <c r="U75" i="7"/>
  <c r="T75" i="7"/>
  <c r="S75" i="7"/>
  <c r="R75" i="7"/>
  <c r="P75" i="7"/>
  <c r="N75" i="7"/>
  <c r="M75" i="7"/>
  <c r="L75" i="7"/>
  <c r="K75" i="7"/>
  <c r="J75" i="7"/>
  <c r="I75" i="7"/>
  <c r="H75" i="7"/>
  <c r="G75" i="7"/>
  <c r="E75" i="7"/>
  <c r="D75" i="7"/>
  <c r="C75" i="7"/>
  <c r="B75" i="7"/>
  <c r="A75" i="7"/>
  <c r="Z74" i="7"/>
  <c r="V74" i="7"/>
  <c r="U74" i="7"/>
  <c r="T74" i="7"/>
  <c r="S74" i="7"/>
  <c r="R74" i="7"/>
  <c r="P74" i="7"/>
  <c r="N74" i="7"/>
  <c r="M74" i="7"/>
  <c r="L74" i="7"/>
  <c r="K74" i="7"/>
  <c r="J74" i="7"/>
  <c r="I74" i="7"/>
  <c r="H74" i="7"/>
  <c r="G74" i="7"/>
  <c r="E74" i="7"/>
  <c r="D74" i="7"/>
  <c r="C74" i="7"/>
  <c r="B74" i="7"/>
  <c r="A74" i="7"/>
  <c r="Z73" i="7"/>
  <c r="V73" i="7"/>
  <c r="U73" i="7"/>
  <c r="T73" i="7"/>
  <c r="S73" i="7"/>
  <c r="R73" i="7"/>
  <c r="P73" i="7"/>
  <c r="N73" i="7"/>
  <c r="M73" i="7"/>
  <c r="L73" i="7"/>
  <c r="K73" i="7"/>
  <c r="J73" i="7"/>
  <c r="I73" i="7"/>
  <c r="H73" i="7"/>
  <c r="G73" i="7"/>
  <c r="E73" i="7"/>
  <c r="D73" i="7"/>
  <c r="C73" i="7"/>
  <c r="B73" i="7"/>
  <c r="A73" i="7"/>
  <c r="AE72" i="7"/>
  <c r="Z72" i="7"/>
  <c r="V72" i="7"/>
  <c r="U72" i="7"/>
  <c r="T72" i="7"/>
  <c r="S72" i="7"/>
  <c r="AB72" i="7" s="1"/>
  <c r="R72" i="7"/>
  <c r="P72" i="7"/>
  <c r="N72" i="7"/>
  <c r="M72" i="7"/>
  <c r="L72" i="7"/>
  <c r="K72" i="7"/>
  <c r="J72" i="7"/>
  <c r="I72" i="7"/>
  <c r="H72" i="7"/>
  <c r="G72" i="7"/>
  <c r="E72" i="7"/>
  <c r="D72" i="7"/>
  <c r="C72" i="7"/>
  <c r="B72" i="7"/>
  <c r="A72" i="7"/>
  <c r="AA71" i="7"/>
  <c r="Z71" i="7"/>
  <c r="V71" i="7"/>
  <c r="U71" i="7"/>
  <c r="T71" i="7"/>
  <c r="S71" i="7"/>
  <c r="R71" i="7"/>
  <c r="P71" i="7"/>
  <c r="N71" i="7"/>
  <c r="M71" i="7"/>
  <c r="L71" i="7"/>
  <c r="K71" i="7"/>
  <c r="J71" i="7"/>
  <c r="I71" i="7"/>
  <c r="H71" i="7"/>
  <c r="G71" i="7"/>
  <c r="E71" i="7"/>
  <c r="D71" i="7"/>
  <c r="C71" i="7"/>
  <c r="B71" i="7"/>
  <c r="A71" i="7"/>
  <c r="Z70" i="7"/>
  <c r="V70" i="7"/>
  <c r="U70" i="7"/>
  <c r="T70" i="7"/>
  <c r="S70" i="7"/>
  <c r="R70" i="7"/>
  <c r="P70" i="7"/>
  <c r="N70" i="7"/>
  <c r="M70" i="7"/>
  <c r="L70" i="7"/>
  <c r="K70" i="7"/>
  <c r="J70" i="7"/>
  <c r="I70" i="7"/>
  <c r="H70" i="7"/>
  <c r="G70" i="7"/>
  <c r="E70" i="7"/>
  <c r="D70" i="7"/>
  <c r="C70" i="7"/>
  <c r="B70" i="7"/>
  <c r="A70" i="7"/>
  <c r="Z69" i="7"/>
  <c r="V69" i="7"/>
  <c r="U69" i="7"/>
  <c r="AD73" i="7" s="1"/>
  <c r="T69" i="7"/>
  <c r="S69" i="7"/>
  <c r="R69" i="7"/>
  <c r="P69" i="7"/>
  <c r="N69" i="7"/>
  <c r="M69" i="7"/>
  <c r="L69" i="7"/>
  <c r="K69" i="7"/>
  <c r="J69" i="7"/>
  <c r="I69" i="7"/>
  <c r="H69" i="7"/>
  <c r="G69" i="7"/>
  <c r="E69" i="7"/>
  <c r="D69" i="7"/>
  <c r="C69" i="7"/>
  <c r="B69" i="7"/>
  <c r="A69" i="7"/>
  <c r="AE68" i="7"/>
  <c r="Z68" i="7"/>
  <c r="V68" i="7"/>
  <c r="U68" i="7"/>
  <c r="T68" i="7"/>
  <c r="S68" i="7"/>
  <c r="AB68" i="7" s="1"/>
  <c r="R68" i="7"/>
  <c r="P68" i="7"/>
  <c r="N68" i="7"/>
  <c r="M68" i="7"/>
  <c r="L68" i="7"/>
  <c r="K68" i="7"/>
  <c r="J68" i="7"/>
  <c r="I68" i="7"/>
  <c r="H68" i="7"/>
  <c r="G68" i="7"/>
  <c r="E68" i="7"/>
  <c r="D68" i="7"/>
  <c r="C68" i="7"/>
  <c r="B68" i="7"/>
  <c r="A68" i="7"/>
  <c r="AA67" i="7"/>
  <c r="Z67" i="7"/>
  <c r="V67" i="7"/>
  <c r="U67" i="7"/>
  <c r="T67" i="7"/>
  <c r="S67" i="7"/>
  <c r="R67" i="7"/>
  <c r="P67" i="7"/>
  <c r="N67" i="7"/>
  <c r="M67" i="7"/>
  <c r="L67" i="7"/>
  <c r="K67" i="7"/>
  <c r="J67" i="7"/>
  <c r="I67" i="7"/>
  <c r="H67" i="7"/>
  <c r="G67" i="7"/>
  <c r="E67" i="7"/>
  <c r="D67" i="7"/>
  <c r="C67" i="7"/>
  <c r="B67" i="7"/>
  <c r="A67" i="7"/>
  <c r="Z66" i="7"/>
  <c r="V66" i="7"/>
  <c r="U66" i="7"/>
  <c r="T66" i="7"/>
  <c r="S66" i="7"/>
  <c r="R66" i="7"/>
  <c r="P66" i="7"/>
  <c r="N66" i="7"/>
  <c r="M66" i="7"/>
  <c r="L66" i="7"/>
  <c r="K66" i="7"/>
  <c r="J66" i="7"/>
  <c r="I66" i="7"/>
  <c r="H66" i="7"/>
  <c r="G66" i="7"/>
  <c r="E66" i="7"/>
  <c r="D66" i="7"/>
  <c r="C66" i="7"/>
  <c r="B66" i="7"/>
  <c r="A66" i="7"/>
  <c r="Z65" i="7"/>
  <c r="V65" i="7"/>
  <c r="U65" i="7"/>
  <c r="AD69" i="7" s="1"/>
  <c r="T65" i="7"/>
  <c r="S65" i="7"/>
  <c r="R65" i="7"/>
  <c r="P65" i="7"/>
  <c r="N65" i="7"/>
  <c r="M65" i="7"/>
  <c r="L65" i="7"/>
  <c r="K65" i="7"/>
  <c r="J65" i="7"/>
  <c r="I65" i="7"/>
  <c r="H65" i="7"/>
  <c r="G65" i="7"/>
  <c r="E65" i="7"/>
  <c r="D65" i="7"/>
  <c r="C65" i="7"/>
  <c r="B65" i="7"/>
  <c r="A65" i="7"/>
  <c r="Z64" i="7"/>
  <c r="V64" i="7"/>
  <c r="U64" i="7"/>
  <c r="T64" i="7"/>
  <c r="S64" i="7"/>
  <c r="AB64" i="7" s="1"/>
  <c r="R64" i="7"/>
  <c r="P64" i="7"/>
  <c r="N64" i="7"/>
  <c r="M64" i="7"/>
  <c r="L64" i="7"/>
  <c r="K64" i="7"/>
  <c r="J64" i="7"/>
  <c r="I64" i="7"/>
  <c r="H64" i="7"/>
  <c r="G64" i="7"/>
  <c r="E64" i="7"/>
  <c r="D64" i="7"/>
  <c r="C64" i="7"/>
  <c r="B64" i="7"/>
  <c r="X64" i="7" s="1"/>
  <c r="A64" i="7"/>
  <c r="Z63" i="7"/>
  <c r="V63" i="7"/>
  <c r="U63" i="7"/>
  <c r="T63" i="7"/>
  <c r="S63" i="7"/>
  <c r="R63" i="7"/>
  <c r="P63" i="7"/>
  <c r="N63" i="7"/>
  <c r="M63" i="7"/>
  <c r="L63" i="7"/>
  <c r="K63" i="7"/>
  <c r="J63" i="7"/>
  <c r="I63" i="7"/>
  <c r="H63" i="7"/>
  <c r="G63" i="7"/>
  <c r="E63" i="7"/>
  <c r="D63" i="7"/>
  <c r="C63" i="7"/>
  <c r="B63" i="7"/>
  <c r="A63" i="7"/>
  <c r="Z62" i="7"/>
  <c r="V62" i="7"/>
  <c r="U62" i="7"/>
  <c r="T62" i="7"/>
  <c r="S62" i="7"/>
  <c r="R62" i="7"/>
  <c r="P62" i="7"/>
  <c r="N62" i="7"/>
  <c r="M62" i="7"/>
  <c r="L62" i="7"/>
  <c r="K62" i="7"/>
  <c r="J62" i="7"/>
  <c r="I62" i="7"/>
  <c r="H62" i="7"/>
  <c r="G62" i="7"/>
  <c r="E62" i="7"/>
  <c r="D62" i="7"/>
  <c r="C62" i="7"/>
  <c r="B62" i="7"/>
  <c r="X62" i="7" s="1"/>
  <c r="A62" i="7"/>
  <c r="AA61" i="7"/>
  <c r="Z61" i="7"/>
  <c r="V61" i="7"/>
  <c r="U61" i="7"/>
  <c r="AD65" i="7" s="1"/>
  <c r="T61" i="7"/>
  <c r="S61" i="7"/>
  <c r="R61" i="7"/>
  <c r="P61" i="7"/>
  <c r="N61" i="7"/>
  <c r="M61" i="7"/>
  <c r="L61" i="7"/>
  <c r="K61" i="7"/>
  <c r="J61" i="7"/>
  <c r="I61" i="7"/>
  <c r="H61" i="7"/>
  <c r="G61" i="7"/>
  <c r="E61" i="7"/>
  <c r="D61" i="7"/>
  <c r="C61" i="7"/>
  <c r="B61" i="7"/>
  <c r="X61" i="7" s="1"/>
  <c r="A61" i="7"/>
  <c r="Z60" i="7"/>
  <c r="V60" i="7"/>
  <c r="U60" i="7"/>
  <c r="T60" i="7"/>
  <c r="S60" i="7"/>
  <c r="R60" i="7"/>
  <c r="P60" i="7"/>
  <c r="N60" i="7"/>
  <c r="M60" i="7"/>
  <c r="L60" i="7"/>
  <c r="K60" i="7"/>
  <c r="J60" i="7"/>
  <c r="I60" i="7"/>
  <c r="H60" i="7"/>
  <c r="G60" i="7"/>
  <c r="E60" i="7"/>
  <c r="D60" i="7"/>
  <c r="C60" i="7"/>
  <c r="B60" i="7"/>
  <c r="A60" i="7"/>
  <c r="AD59" i="7"/>
  <c r="AB59" i="7"/>
  <c r="Z59" i="7"/>
  <c r="V59" i="7"/>
  <c r="U59" i="7"/>
  <c r="T59" i="7"/>
  <c r="S59" i="7"/>
  <c r="R59" i="7"/>
  <c r="P59" i="7"/>
  <c r="N59" i="7"/>
  <c r="M59" i="7"/>
  <c r="L59" i="7"/>
  <c r="K59" i="7"/>
  <c r="J59" i="7"/>
  <c r="I59" i="7"/>
  <c r="H59" i="7"/>
  <c r="G59" i="7"/>
  <c r="E59" i="7"/>
  <c r="D59" i="7"/>
  <c r="C59" i="7"/>
  <c r="B59" i="7"/>
  <c r="A59" i="7"/>
  <c r="AB58" i="7"/>
  <c r="Z58" i="7"/>
  <c r="V58" i="7"/>
  <c r="U58" i="7"/>
  <c r="T58" i="7"/>
  <c r="S58" i="7"/>
  <c r="R58" i="7"/>
  <c r="P58" i="7"/>
  <c r="N58" i="7"/>
  <c r="M58" i="7"/>
  <c r="L58" i="7"/>
  <c r="K58" i="7"/>
  <c r="J58" i="7"/>
  <c r="I58" i="7"/>
  <c r="H58" i="7"/>
  <c r="G58" i="7"/>
  <c r="E58" i="7"/>
  <c r="D58" i="7"/>
  <c r="C58" i="7"/>
  <c r="B58" i="7"/>
  <c r="A58" i="7"/>
  <c r="Z57" i="7"/>
  <c r="V57" i="7"/>
  <c r="U57" i="7"/>
  <c r="T57" i="7"/>
  <c r="S57" i="7"/>
  <c r="R57" i="7"/>
  <c r="P57" i="7"/>
  <c r="N57" i="7"/>
  <c r="M57" i="7"/>
  <c r="L57" i="7"/>
  <c r="K57" i="7"/>
  <c r="J57" i="7"/>
  <c r="I57" i="7"/>
  <c r="H57" i="7"/>
  <c r="G57" i="7"/>
  <c r="E57" i="7"/>
  <c r="D57" i="7"/>
  <c r="C57" i="7"/>
  <c r="AG57" i="7" s="1"/>
  <c r="B57" i="7"/>
  <c r="A57" i="7"/>
  <c r="AE56" i="7"/>
  <c r="Z56" i="7"/>
  <c r="V56" i="7"/>
  <c r="U56" i="7"/>
  <c r="T56" i="7"/>
  <c r="S56" i="7"/>
  <c r="R56" i="7"/>
  <c r="P56" i="7"/>
  <c r="N56" i="7"/>
  <c r="M56" i="7"/>
  <c r="L56" i="7"/>
  <c r="K56" i="7"/>
  <c r="J56" i="7"/>
  <c r="I56" i="7"/>
  <c r="H56" i="7"/>
  <c r="G56" i="7"/>
  <c r="E56" i="7"/>
  <c r="D56" i="7"/>
  <c r="C56" i="7"/>
  <c r="B56" i="7"/>
  <c r="A56" i="7"/>
  <c r="Z55" i="7"/>
  <c r="V55" i="7"/>
  <c r="U55" i="7"/>
  <c r="T55" i="7"/>
  <c r="S55" i="7"/>
  <c r="R55" i="7"/>
  <c r="P55" i="7"/>
  <c r="N55" i="7"/>
  <c r="M55" i="7"/>
  <c r="L55" i="7"/>
  <c r="K55" i="7"/>
  <c r="J55" i="7"/>
  <c r="I55" i="7"/>
  <c r="H55" i="7"/>
  <c r="G55" i="7"/>
  <c r="E55" i="7"/>
  <c r="D55" i="7"/>
  <c r="C55" i="7"/>
  <c r="B55" i="7"/>
  <c r="X55" i="7" s="1"/>
  <c r="A55" i="7"/>
  <c r="AB54" i="7"/>
  <c r="Z54" i="7"/>
  <c r="V54" i="7"/>
  <c r="U54" i="7"/>
  <c r="T54" i="7"/>
  <c r="S54" i="7"/>
  <c r="R54" i="7"/>
  <c r="P54" i="7"/>
  <c r="N54" i="7"/>
  <c r="M54" i="7"/>
  <c r="L54" i="7"/>
  <c r="K54" i="7"/>
  <c r="J54" i="7"/>
  <c r="I54" i="7"/>
  <c r="H54" i="7"/>
  <c r="G54" i="7"/>
  <c r="E54" i="7"/>
  <c r="D54" i="7"/>
  <c r="C54" i="7"/>
  <c r="B54" i="7"/>
  <c r="A54" i="7"/>
  <c r="AD53" i="7"/>
  <c r="Z53" i="7"/>
  <c r="V53" i="7"/>
  <c r="U53" i="7"/>
  <c r="AD57" i="7" s="1"/>
  <c r="T53" i="7"/>
  <c r="S53" i="7"/>
  <c r="R53" i="7"/>
  <c r="P53" i="7"/>
  <c r="N53" i="7"/>
  <c r="M53" i="7"/>
  <c r="L53" i="7"/>
  <c r="K53" i="7"/>
  <c r="J53" i="7"/>
  <c r="I53" i="7"/>
  <c r="H53" i="7"/>
  <c r="G53" i="7"/>
  <c r="E53" i="7"/>
  <c r="D53" i="7"/>
  <c r="C53" i="7"/>
  <c r="AG53" i="7" s="1"/>
  <c r="B53" i="7"/>
  <c r="X53" i="7" s="1"/>
  <c r="A53" i="7"/>
  <c r="AE52" i="7"/>
  <c r="Z52" i="7"/>
  <c r="V52" i="7"/>
  <c r="U52" i="7"/>
  <c r="AD52" i="7" s="1"/>
  <c r="T52" i="7"/>
  <c r="S52" i="7"/>
  <c r="R52" i="7"/>
  <c r="P52" i="7"/>
  <c r="N52" i="7"/>
  <c r="M52" i="7"/>
  <c r="L52" i="7"/>
  <c r="K52" i="7"/>
  <c r="J52" i="7"/>
  <c r="I52" i="7"/>
  <c r="H52" i="7"/>
  <c r="G52" i="7"/>
  <c r="E52" i="7"/>
  <c r="D52" i="7"/>
  <c r="C52" i="7"/>
  <c r="B52" i="7"/>
  <c r="X52" i="7" s="1"/>
  <c r="A52" i="7"/>
  <c r="Z51" i="7"/>
  <c r="V51" i="7"/>
  <c r="U51" i="7"/>
  <c r="T51" i="7"/>
  <c r="S51" i="7"/>
  <c r="R51" i="7"/>
  <c r="P51" i="7"/>
  <c r="N51" i="7"/>
  <c r="M51" i="7"/>
  <c r="L51" i="7"/>
  <c r="K51" i="7"/>
  <c r="J51" i="7"/>
  <c r="I51" i="7"/>
  <c r="H51" i="7"/>
  <c r="G51" i="7"/>
  <c r="E51" i="7"/>
  <c r="D51" i="7"/>
  <c r="C51" i="7"/>
  <c r="B51" i="7"/>
  <c r="A51" i="7"/>
  <c r="AE50" i="7"/>
  <c r="Z50" i="7"/>
  <c r="V50" i="7"/>
  <c r="U50" i="7"/>
  <c r="T50" i="7"/>
  <c r="S50" i="7"/>
  <c r="R50" i="7"/>
  <c r="P50" i="7"/>
  <c r="N50" i="7"/>
  <c r="M50" i="7"/>
  <c r="L50" i="7"/>
  <c r="K50" i="7"/>
  <c r="J50" i="7"/>
  <c r="I50" i="7"/>
  <c r="H50" i="7"/>
  <c r="G50" i="7"/>
  <c r="E50" i="7"/>
  <c r="D50" i="7"/>
  <c r="C50" i="7"/>
  <c r="B50" i="7"/>
  <c r="X50" i="7" s="1"/>
  <c r="A50" i="7"/>
  <c r="AB49" i="7"/>
  <c r="AA49" i="7"/>
  <c r="Z49" i="7"/>
  <c r="V49" i="7"/>
  <c r="U49" i="7"/>
  <c r="T49" i="7"/>
  <c r="S49" i="7"/>
  <c r="R49" i="7"/>
  <c r="P49" i="7"/>
  <c r="N49" i="7"/>
  <c r="M49" i="7"/>
  <c r="L49" i="7"/>
  <c r="K49" i="7"/>
  <c r="J49" i="7"/>
  <c r="I49" i="7"/>
  <c r="H49" i="7"/>
  <c r="G49" i="7"/>
  <c r="E49" i="7"/>
  <c r="D49" i="7"/>
  <c r="C49" i="7"/>
  <c r="B49" i="7"/>
  <c r="X49" i="7" s="1"/>
  <c r="A49" i="7"/>
  <c r="AE48" i="7"/>
  <c r="AB48" i="7"/>
  <c r="Z48" i="7"/>
  <c r="V48" i="7"/>
  <c r="U48" i="7"/>
  <c r="T48" i="7"/>
  <c r="S48" i="7"/>
  <c r="AB52" i="7" s="1"/>
  <c r="R48" i="7"/>
  <c r="P48" i="7"/>
  <c r="N48" i="7"/>
  <c r="M48" i="7"/>
  <c r="L48" i="7"/>
  <c r="K48" i="7"/>
  <c r="J48" i="7"/>
  <c r="I48" i="7"/>
  <c r="H48" i="7"/>
  <c r="G48" i="7"/>
  <c r="E48" i="7"/>
  <c r="D48" i="7"/>
  <c r="C48" i="7"/>
  <c r="B48" i="7"/>
  <c r="X48" i="7" s="1"/>
  <c r="A48" i="7"/>
  <c r="AD47" i="7"/>
  <c r="Z47" i="7"/>
  <c r="V47" i="7"/>
  <c r="U47" i="7"/>
  <c r="T47" i="7"/>
  <c r="S47" i="7"/>
  <c r="AB47" i="7" s="1"/>
  <c r="R47" i="7"/>
  <c r="P47" i="7"/>
  <c r="N47" i="7"/>
  <c r="M47" i="7"/>
  <c r="L47" i="7"/>
  <c r="K47" i="7"/>
  <c r="J47" i="7"/>
  <c r="I47" i="7"/>
  <c r="H47" i="7"/>
  <c r="G47" i="7"/>
  <c r="E47" i="7"/>
  <c r="D47" i="7"/>
  <c r="C47" i="7"/>
  <c r="B47" i="7"/>
  <c r="X47" i="7" s="1"/>
  <c r="A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5" i="7"/>
  <c r="X4" i="7"/>
  <c r="X3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X6" i="7" s="1"/>
  <c r="A2" i="7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6" i="3"/>
  <c r="D217" i="5"/>
  <c r="D218" i="5"/>
  <c r="H218" i="5" s="1"/>
  <c r="D174" i="5"/>
  <c r="D175" i="5"/>
  <c r="D176" i="5"/>
  <c r="D177" i="5"/>
  <c r="D178" i="5"/>
  <c r="D179" i="5"/>
  <c r="F179" i="5" s="1"/>
  <c r="G179" i="5" s="1"/>
  <c r="D180" i="5"/>
  <c r="D181" i="5"/>
  <c r="H181" i="5" s="1"/>
  <c r="D182" i="5"/>
  <c r="D183" i="5"/>
  <c r="D184" i="5"/>
  <c r="D185" i="5"/>
  <c r="D186" i="5"/>
  <c r="D187" i="5"/>
  <c r="H187" i="5" s="1"/>
  <c r="D188" i="5"/>
  <c r="D189" i="5"/>
  <c r="H189" i="5" s="1"/>
  <c r="D190" i="5"/>
  <c r="D191" i="5"/>
  <c r="D192" i="5"/>
  <c r="D193" i="5"/>
  <c r="D194" i="5"/>
  <c r="D195" i="5"/>
  <c r="D196" i="5"/>
  <c r="D197" i="5"/>
  <c r="H197" i="5" s="1"/>
  <c r="D198" i="5"/>
  <c r="D199" i="5"/>
  <c r="D200" i="5"/>
  <c r="D201" i="5"/>
  <c r="D202" i="5"/>
  <c r="F202" i="5" s="1"/>
  <c r="G202" i="5" s="1"/>
  <c r="D203" i="5"/>
  <c r="D204" i="5"/>
  <c r="D205" i="5"/>
  <c r="H205" i="5" s="1"/>
  <c r="D206" i="5"/>
  <c r="D207" i="5"/>
  <c r="D208" i="5"/>
  <c r="D209" i="5"/>
  <c r="H209" i="5" s="1"/>
  <c r="D210" i="5"/>
  <c r="D211" i="5"/>
  <c r="D212" i="5"/>
  <c r="D213" i="5"/>
  <c r="F217" i="5" s="1"/>
  <c r="G217" i="5" s="1"/>
  <c r="D214" i="5"/>
  <c r="D215" i="5"/>
  <c r="D216" i="5"/>
  <c r="D173" i="5"/>
  <c r="H173" i="5" s="1"/>
  <c r="H169" i="5" s="1"/>
  <c r="F218" i="5"/>
  <c r="G218" i="5" s="1"/>
  <c r="E218" i="5"/>
  <c r="H217" i="5"/>
  <c r="E217" i="5"/>
  <c r="E216" i="5"/>
  <c r="H216" i="5"/>
  <c r="H215" i="5"/>
  <c r="E215" i="5"/>
  <c r="E214" i="5"/>
  <c r="H214" i="5"/>
  <c r="E213" i="5"/>
  <c r="E212" i="5"/>
  <c r="H212" i="5"/>
  <c r="E211" i="5"/>
  <c r="F211" i="5"/>
  <c r="G211" i="5" s="1"/>
  <c r="E210" i="5"/>
  <c r="H210" i="5"/>
  <c r="E209" i="5"/>
  <c r="E208" i="5"/>
  <c r="H208" i="5"/>
  <c r="E207" i="5"/>
  <c r="F207" i="5"/>
  <c r="G207" i="5" s="1"/>
  <c r="H206" i="5"/>
  <c r="F206" i="5"/>
  <c r="G206" i="5" s="1"/>
  <c r="E206" i="5"/>
  <c r="E205" i="5"/>
  <c r="E204" i="5"/>
  <c r="H204" i="5"/>
  <c r="H203" i="5"/>
  <c r="E203" i="5"/>
  <c r="H202" i="5"/>
  <c r="E202" i="5"/>
  <c r="E201" i="5"/>
  <c r="H201" i="5"/>
  <c r="E200" i="5"/>
  <c r="H200" i="5"/>
  <c r="E199" i="5"/>
  <c r="H199" i="5"/>
  <c r="E198" i="5"/>
  <c r="H198" i="5"/>
  <c r="E197" i="5"/>
  <c r="E196" i="5"/>
  <c r="H196" i="5"/>
  <c r="E195" i="5"/>
  <c r="E194" i="5"/>
  <c r="F198" i="5"/>
  <c r="G198" i="5" s="1"/>
  <c r="E193" i="5"/>
  <c r="H193" i="5"/>
  <c r="E192" i="5"/>
  <c r="H192" i="5"/>
  <c r="H191" i="5"/>
  <c r="E191" i="5"/>
  <c r="H190" i="5"/>
  <c r="E190" i="5"/>
  <c r="F190" i="5"/>
  <c r="G190" i="5" s="1"/>
  <c r="E189" i="5"/>
  <c r="E188" i="5"/>
  <c r="H188" i="5"/>
  <c r="E187" i="5"/>
  <c r="H186" i="5"/>
  <c r="E186" i="5"/>
  <c r="F186" i="5"/>
  <c r="G186" i="5" s="1"/>
  <c r="E185" i="5"/>
  <c r="H185" i="5"/>
  <c r="E184" i="5"/>
  <c r="H184" i="5"/>
  <c r="H183" i="5"/>
  <c r="E183" i="5"/>
  <c r="E182" i="5"/>
  <c r="H182" i="5"/>
  <c r="E181" i="5"/>
  <c r="E180" i="5"/>
  <c r="H180" i="5"/>
  <c r="E179" i="5"/>
  <c r="E178" i="5"/>
  <c r="H178" i="5"/>
  <c r="E177" i="5"/>
  <c r="H177" i="5"/>
  <c r="I176" i="5"/>
  <c r="E176" i="5"/>
  <c r="G176" i="5" s="1"/>
  <c r="H176" i="5"/>
  <c r="I175" i="5"/>
  <c r="H175" i="5"/>
  <c r="E175" i="5"/>
  <c r="G175" i="5" s="1"/>
  <c r="F175" i="5"/>
  <c r="I174" i="5"/>
  <c r="G174" i="5"/>
  <c r="E174" i="5"/>
  <c r="F174" i="5"/>
  <c r="I173" i="5"/>
  <c r="E173" i="5"/>
  <c r="G173" i="5" s="1"/>
  <c r="I172" i="5"/>
  <c r="F172" i="5"/>
  <c r="E172" i="5"/>
  <c r="G172" i="5" s="1"/>
  <c r="I171" i="5"/>
  <c r="G171" i="5"/>
  <c r="F171" i="5"/>
  <c r="E171" i="5"/>
  <c r="I170" i="5"/>
  <c r="F170" i="5"/>
  <c r="E170" i="5"/>
  <c r="G170" i="5" s="1"/>
  <c r="I169" i="5"/>
  <c r="F169" i="5"/>
  <c r="E169" i="5"/>
  <c r="G169" i="5" s="1"/>
  <c r="I168" i="5"/>
  <c r="F168" i="5"/>
  <c r="E168" i="5"/>
  <c r="G168" i="5" s="1"/>
  <c r="I167" i="5"/>
  <c r="F167" i="5"/>
  <c r="E167" i="5"/>
  <c r="G167" i="5" s="1"/>
  <c r="I166" i="5"/>
  <c r="F166" i="5"/>
  <c r="E166" i="5"/>
  <c r="G166" i="5" s="1"/>
  <c r="I165" i="5"/>
  <c r="F165" i="5"/>
  <c r="E165" i="5"/>
  <c r="G165" i="5" s="1"/>
  <c r="I164" i="5"/>
  <c r="F164" i="5"/>
  <c r="E164" i="5"/>
  <c r="G164" i="5" s="1"/>
  <c r="I163" i="5"/>
  <c r="F163" i="5"/>
  <c r="E163" i="5"/>
  <c r="G163" i="5" s="1"/>
  <c r="I162" i="5"/>
  <c r="F162" i="5"/>
  <c r="E162" i="5"/>
  <c r="G162" i="5" s="1"/>
  <c r="I161" i="5"/>
  <c r="F161" i="5"/>
  <c r="E161" i="5"/>
  <c r="G161" i="5" s="1"/>
  <c r="I160" i="5"/>
  <c r="F160" i="5"/>
  <c r="E160" i="5"/>
  <c r="G160" i="5" s="1"/>
  <c r="I159" i="5"/>
  <c r="F159" i="5"/>
  <c r="E159" i="5"/>
  <c r="G159" i="5" s="1"/>
  <c r="I158" i="5"/>
  <c r="F158" i="5"/>
  <c r="E158" i="5"/>
  <c r="G158" i="5" s="1"/>
  <c r="I157" i="5"/>
  <c r="F157" i="5"/>
  <c r="E157" i="5"/>
  <c r="G157" i="5" s="1"/>
  <c r="I156" i="5"/>
  <c r="F156" i="5"/>
  <c r="E156" i="5"/>
  <c r="G156" i="5" s="1"/>
  <c r="I155" i="5"/>
  <c r="F155" i="5"/>
  <c r="E155" i="5"/>
  <c r="G155" i="5" s="1"/>
  <c r="I154" i="5"/>
  <c r="F154" i="5"/>
  <c r="E154" i="5"/>
  <c r="G154" i="5" s="1"/>
  <c r="I153" i="5"/>
  <c r="F153" i="5"/>
  <c r="E153" i="5"/>
  <c r="G153" i="5" s="1"/>
  <c r="I152" i="5"/>
  <c r="F152" i="5"/>
  <c r="E152" i="5"/>
  <c r="G152" i="5" s="1"/>
  <c r="I151" i="5"/>
  <c r="F151" i="5"/>
  <c r="E151" i="5"/>
  <c r="G151" i="5" s="1"/>
  <c r="I150" i="5"/>
  <c r="F150" i="5"/>
  <c r="E150" i="5"/>
  <c r="G150" i="5" s="1"/>
  <c r="I149" i="5"/>
  <c r="F149" i="5"/>
  <c r="E149" i="5"/>
  <c r="G149" i="5" s="1"/>
  <c r="I148" i="5"/>
  <c r="F148" i="5"/>
  <c r="E148" i="5"/>
  <c r="G148" i="5" s="1"/>
  <c r="I147" i="5"/>
  <c r="F147" i="5"/>
  <c r="E147" i="5"/>
  <c r="G147" i="5" s="1"/>
  <c r="I146" i="5"/>
  <c r="F146" i="5"/>
  <c r="E146" i="5"/>
  <c r="G146" i="5" s="1"/>
  <c r="I145" i="5"/>
  <c r="F145" i="5"/>
  <c r="E145" i="5"/>
  <c r="G145" i="5" s="1"/>
  <c r="I144" i="5"/>
  <c r="G144" i="5"/>
  <c r="F144" i="5"/>
  <c r="E144" i="5"/>
  <c r="I143" i="5"/>
  <c r="F143" i="5"/>
  <c r="E143" i="5"/>
  <c r="G143" i="5" s="1"/>
  <c r="I142" i="5"/>
  <c r="F142" i="5"/>
  <c r="E142" i="5"/>
  <c r="G142" i="5" s="1"/>
  <c r="I141" i="5"/>
  <c r="F141" i="5"/>
  <c r="E141" i="5"/>
  <c r="G141" i="5" s="1"/>
  <c r="I140" i="5"/>
  <c r="F140" i="5"/>
  <c r="E140" i="5"/>
  <c r="G140" i="5" s="1"/>
  <c r="I139" i="5"/>
  <c r="F139" i="5"/>
  <c r="E139" i="5"/>
  <c r="G139" i="5" s="1"/>
  <c r="I138" i="5"/>
  <c r="F138" i="5"/>
  <c r="E138" i="5"/>
  <c r="G138" i="5" s="1"/>
  <c r="I137" i="5"/>
  <c r="F137" i="5"/>
  <c r="E137" i="5"/>
  <c r="G137" i="5" s="1"/>
  <c r="I136" i="5"/>
  <c r="F136" i="5"/>
  <c r="E136" i="5"/>
  <c r="G136" i="5" s="1"/>
  <c r="I135" i="5"/>
  <c r="F135" i="5"/>
  <c r="E135" i="5"/>
  <c r="G135" i="5" s="1"/>
  <c r="I134" i="5"/>
  <c r="F134" i="5"/>
  <c r="E134" i="5"/>
  <c r="G134" i="5" s="1"/>
  <c r="I133" i="5"/>
  <c r="F133" i="5"/>
  <c r="E133" i="5"/>
  <c r="G133" i="5" s="1"/>
  <c r="I132" i="5"/>
  <c r="F132" i="5"/>
  <c r="E132" i="5"/>
  <c r="G132" i="5" s="1"/>
  <c r="I131" i="5"/>
  <c r="F131" i="5"/>
  <c r="E131" i="5"/>
  <c r="G131" i="5" s="1"/>
  <c r="I130" i="5"/>
  <c r="F130" i="5"/>
  <c r="E130" i="5"/>
  <c r="G130" i="5" s="1"/>
  <c r="I129" i="5"/>
  <c r="F129" i="5"/>
  <c r="E129" i="5"/>
  <c r="G129" i="5" s="1"/>
  <c r="I128" i="5"/>
  <c r="G128" i="5"/>
  <c r="F128" i="5"/>
  <c r="E128" i="5"/>
  <c r="I127" i="5"/>
  <c r="F127" i="5"/>
  <c r="E127" i="5"/>
  <c r="G127" i="5" s="1"/>
  <c r="I126" i="5"/>
  <c r="F126" i="5"/>
  <c r="E126" i="5"/>
  <c r="G126" i="5" s="1"/>
  <c r="I125" i="5"/>
  <c r="F125" i="5"/>
  <c r="E125" i="5"/>
  <c r="G125" i="5" s="1"/>
  <c r="I124" i="5"/>
  <c r="F124" i="5"/>
  <c r="E124" i="5"/>
  <c r="G124" i="5" s="1"/>
  <c r="I123" i="5"/>
  <c r="G123" i="5"/>
  <c r="F123" i="5"/>
  <c r="E123" i="5"/>
  <c r="I122" i="5"/>
  <c r="F122" i="5"/>
  <c r="E122" i="5"/>
  <c r="G122" i="5" s="1"/>
  <c r="I121" i="5"/>
  <c r="F121" i="5"/>
  <c r="E121" i="5"/>
  <c r="G121" i="5" s="1"/>
  <c r="I120" i="5"/>
  <c r="F120" i="5"/>
  <c r="E120" i="5"/>
  <c r="G120" i="5" s="1"/>
  <c r="I119" i="5"/>
  <c r="F119" i="5"/>
  <c r="E119" i="5"/>
  <c r="G119" i="5" s="1"/>
  <c r="I118" i="5"/>
  <c r="F118" i="5"/>
  <c r="E118" i="5"/>
  <c r="G118" i="5" s="1"/>
  <c r="I117" i="5"/>
  <c r="F117" i="5"/>
  <c r="E117" i="5"/>
  <c r="G117" i="5" s="1"/>
  <c r="I116" i="5"/>
  <c r="F116" i="5"/>
  <c r="E116" i="5"/>
  <c r="G116" i="5" s="1"/>
  <c r="I115" i="5"/>
  <c r="F115" i="5"/>
  <c r="E115" i="5"/>
  <c r="G115" i="5" s="1"/>
  <c r="I114" i="5"/>
  <c r="F114" i="5"/>
  <c r="E114" i="5"/>
  <c r="G114" i="5" s="1"/>
  <c r="I113" i="5"/>
  <c r="F113" i="5"/>
  <c r="E113" i="5"/>
  <c r="G113" i="5" s="1"/>
  <c r="I112" i="5"/>
  <c r="F112" i="5"/>
  <c r="E112" i="5"/>
  <c r="G112" i="5" s="1"/>
  <c r="I111" i="5"/>
  <c r="F111" i="5"/>
  <c r="E111" i="5"/>
  <c r="G111" i="5" s="1"/>
  <c r="I110" i="5"/>
  <c r="F110" i="5"/>
  <c r="E110" i="5"/>
  <c r="G110" i="5" s="1"/>
  <c r="I109" i="5"/>
  <c r="F109" i="5"/>
  <c r="E109" i="5"/>
  <c r="G109" i="5" s="1"/>
  <c r="I108" i="5"/>
  <c r="F108" i="5"/>
  <c r="E108" i="5"/>
  <c r="G108" i="5" s="1"/>
  <c r="I107" i="5"/>
  <c r="F107" i="5"/>
  <c r="E107" i="5"/>
  <c r="G107" i="5" s="1"/>
  <c r="I106" i="5"/>
  <c r="F106" i="5"/>
  <c r="E106" i="5"/>
  <c r="G106" i="5" s="1"/>
  <c r="I105" i="5"/>
  <c r="F105" i="5"/>
  <c r="E105" i="5"/>
  <c r="G105" i="5" s="1"/>
  <c r="I104" i="5"/>
  <c r="F104" i="5"/>
  <c r="E104" i="5"/>
  <c r="G104" i="5" s="1"/>
  <c r="I103" i="5"/>
  <c r="F103" i="5"/>
  <c r="E103" i="5"/>
  <c r="G103" i="5" s="1"/>
  <c r="I102" i="5"/>
  <c r="F102" i="5"/>
  <c r="E102" i="5"/>
  <c r="G102" i="5" s="1"/>
  <c r="I101" i="5"/>
  <c r="F101" i="5"/>
  <c r="E101" i="5"/>
  <c r="G101" i="5" s="1"/>
  <c r="I100" i="5"/>
  <c r="F100" i="5"/>
  <c r="E100" i="5"/>
  <c r="G100" i="5" s="1"/>
  <c r="I99" i="5"/>
  <c r="F99" i="5"/>
  <c r="E99" i="5"/>
  <c r="G99" i="5" s="1"/>
  <c r="I98" i="5"/>
  <c r="F98" i="5"/>
  <c r="E98" i="5"/>
  <c r="G98" i="5" s="1"/>
  <c r="I97" i="5"/>
  <c r="F97" i="5"/>
  <c r="E97" i="5"/>
  <c r="G97" i="5" s="1"/>
  <c r="I96" i="5"/>
  <c r="G96" i="5"/>
  <c r="F96" i="5"/>
  <c r="E96" i="5"/>
  <c r="I95" i="5"/>
  <c r="F95" i="5"/>
  <c r="E95" i="5"/>
  <c r="G95" i="5" s="1"/>
  <c r="I94" i="5"/>
  <c r="F94" i="5"/>
  <c r="E94" i="5"/>
  <c r="G94" i="5" s="1"/>
  <c r="I93" i="5"/>
  <c r="F93" i="5"/>
  <c r="E93" i="5"/>
  <c r="G93" i="5" s="1"/>
  <c r="I92" i="5"/>
  <c r="F92" i="5"/>
  <c r="E92" i="5"/>
  <c r="G92" i="5" s="1"/>
  <c r="I91" i="5"/>
  <c r="G91" i="5"/>
  <c r="F91" i="5"/>
  <c r="E91" i="5"/>
  <c r="I90" i="5"/>
  <c r="F90" i="5"/>
  <c r="E90" i="5"/>
  <c r="G90" i="5" s="1"/>
  <c r="I89" i="5"/>
  <c r="F89" i="5"/>
  <c r="E89" i="5"/>
  <c r="G89" i="5" s="1"/>
  <c r="I88" i="5"/>
  <c r="F88" i="5"/>
  <c r="E88" i="5"/>
  <c r="G88" i="5" s="1"/>
  <c r="I87" i="5"/>
  <c r="F87" i="5"/>
  <c r="E87" i="5"/>
  <c r="G87" i="5" s="1"/>
  <c r="I86" i="5"/>
  <c r="F86" i="5"/>
  <c r="E86" i="5"/>
  <c r="G86" i="5" s="1"/>
  <c r="I85" i="5"/>
  <c r="F85" i="5"/>
  <c r="E85" i="5"/>
  <c r="G85" i="5" s="1"/>
  <c r="I84" i="5"/>
  <c r="F84" i="5"/>
  <c r="E84" i="5"/>
  <c r="G84" i="5" s="1"/>
  <c r="I83" i="5"/>
  <c r="F83" i="5"/>
  <c r="E83" i="5"/>
  <c r="G83" i="5" s="1"/>
  <c r="I82" i="5"/>
  <c r="F82" i="5"/>
  <c r="E82" i="5"/>
  <c r="G82" i="5" s="1"/>
  <c r="I81" i="5"/>
  <c r="F81" i="5"/>
  <c r="E81" i="5"/>
  <c r="G81" i="5" s="1"/>
  <c r="I80" i="5"/>
  <c r="F80" i="5"/>
  <c r="E80" i="5"/>
  <c r="G80" i="5" s="1"/>
  <c r="I79" i="5"/>
  <c r="F79" i="5"/>
  <c r="E79" i="5"/>
  <c r="G79" i="5" s="1"/>
  <c r="I78" i="5"/>
  <c r="F78" i="5"/>
  <c r="E78" i="5"/>
  <c r="G78" i="5" s="1"/>
  <c r="I77" i="5"/>
  <c r="F77" i="5"/>
  <c r="E77" i="5"/>
  <c r="G77" i="5" s="1"/>
  <c r="I76" i="5"/>
  <c r="F76" i="5"/>
  <c r="E76" i="5"/>
  <c r="G76" i="5" s="1"/>
  <c r="I75" i="5"/>
  <c r="F75" i="5"/>
  <c r="E75" i="5"/>
  <c r="G75" i="5" s="1"/>
  <c r="I74" i="5"/>
  <c r="F74" i="5"/>
  <c r="E74" i="5"/>
  <c r="G74" i="5" s="1"/>
  <c r="I73" i="5"/>
  <c r="F73" i="5"/>
  <c r="E73" i="5"/>
  <c r="G73" i="5" s="1"/>
  <c r="I72" i="5"/>
  <c r="F72" i="5"/>
  <c r="E72" i="5"/>
  <c r="G72" i="5" s="1"/>
  <c r="I71" i="5"/>
  <c r="F71" i="5"/>
  <c r="E71" i="5"/>
  <c r="G71" i="5" s="1"/>
  <c r="I70" i="5"/>
  <c r="F70" i="5"/>
  <c r="E70" i="5"/>
  <c r="G70" i="5" s="1"/>
  <c r="I69" i="5"/>
  <c r="F69" i="5"/>
  <c r="E69" i="5"/>
  <c r="G69" i="5" s="1"/>
  <c r="I68" i="5"/>
  <c r="F68" i="5"/>
  <c r="E68" i="5"/>
  <c r="G68" i="5" s="1"/>
  <c r="I67" i="5"/>
  <c r="G67" i="5"/>
  <c r="F67" i="5"/>
  <c r="E67" i="5"/>
  <c r="I66" i="5"/>
  <c r="F66" i="5"/>
  <c r="E66" i="5"/>
  <c r="G66" i="5" s="1"/>
  <c r="I65" i="5"/>
  <c r="F65" i="5"/>
  <c r="E65" i="5"/>
  <c r="G65" i="5" s="1"/>
  <c r="I64" i="5"/>
  <c r="F64" i="5"/>
  <c r="E64" i="5"/>
  <c r="G64" i="5" s="1"/>
  <c r="I63" i="5"/>
  <c r="F63" i="5"/>
  <c r="E63" i="5"/>
  <c r="G63" i="5" s="1"/>
  <c r="I62" i="5"/>
  <c r="F62" i="5"/>
  <c r="E62" i="5"/>
  <c r="G62" i="5" s="1"/>
  <c r="I61" i="5"/>
  <c r="F61" i="5"/>
  <c r="E61" i="5"/>
  <c r="G61" i="5" s="1"/>
  <c r="I60" i="5"/>
  <c r="F60" i="5"/>
  <c r="E60" i="5"/>
  <c r="G60" i="5" s="1"/>
  <c r="I59" i="5"/>
  <c r="F59" i="5"/>
  <c r="E59" i="5"/>
  <c r="G59" i="5" s="1"/>
  <c r="I58" i="5"/>
  <c r="F58" i="5"/>
  <c r="E58" i="5"/>
  <c r="G58" i="5" s="1"/>
  <c r="I57" i="5"/>
  <c r="F57" i="5"/>
  <c r="E57" i="5"/>
  <c r="G57" i="5" s="1"/>
  <c r="I56" i="5"/>
  <c r="F56" i="5"/>
  <c r="E56" i="5"/>
  <c r="G56" i="5" s="1"/>
  <c r="I55" i="5"/>
  <c r="F55" i="5"/>
  <c r="E55" i="5"/>
  <c r="G55" i="5" s="1"/>
  <c r="I54" i="5"/>
  <c r="F54" i="5"/>
  <c r="E54" i="5"/>
  <c r="G54" i="5" s="1"/>
  <c r="I53" i="5"/>
  <c r="F53" i="5"/>
  <c r="E53" i="5"/>
  <c r="G53" i="5" s="1"/>
  <c r="I52" i="5"/>
  <c r="F52" i="5"/>
  <c r="E52" i="5"/>
  <c r="G52" i="5" s="1"/>
  <c r="I51" i="5"/>
  <c r="F51" i="5"/>
  <c r="E51" i="5"/>
  <c r="G51" i="5" s="1"/>
  <c r="I50" i="5"/>
  <c r="F50" i="5"/>
  <c r="E50" i="5"/>
  <c r="G50" i="5" s="1"/>
  <c r="I49" i="5"/>
  <c r="F49" i="5"/>
  <c r="E49" i="5"/>
  <c r="G49" i="5" s="1"/>
  <c r="I48" i="5"/>
  <c r="F48" i="5"/>
  <c r="E48" i="5"/>
  <c r="G48" i="5" s="1"/>
  <c r="I47" i="5"/>
  <c r="F47" i="5"/>
  <c r="E47" i="5"/>
  <c r="G47" i="5" s="1"/>
  <c r="I46" i="5"/>
  <c r="F46" i="5"/>
  <c r="E46" i="5"/>
  <c r="G46" i="5" s="1"/>
  <c r="I45" i="5"/>
  <c r="F45" i="5"/>
  <c r="E45" i="5"/>
  <c r="G45" i="5" s="1"/>
  <c r="I44" i="5"/>
  <c r="F44" i="5"/>
  <c r="E44" i="5"/>
  <c r="G44" i="5" s="1"/>
  <c r="I43" i="5"/>
  <c r="F43" i="5"/>
  <c r="E43" i="5"/>
  <c r="G43" i="5" s="1"/>
  <c r="I42" i="5"/>
  <c r="F42" i="5"/>
  <c r="E42" i="5"/>
  <c r="G42" i="5" s="1"/>
  <c r="I41" i="5"/>
  <c r="F41" i="5"/>
  <c r="E41" i="5"/>
  <c r="G41" i="5" s="1"/>
  <c r="I40" i="5"/>
  <c r="F40" i="5"/>
  <c r="E40" i="5"/>
  <c r="G40" i="5" s="1"/>
  <c r="I39" i="5"/>
  <c r="F39" i="5"/>
  <c r="E39" i="5"/>
  <c r="G39" i="5" s="1"/>
  <c r="I38" i="5"/>
  <c r="F38" i="5"/>
  <c r="E38" i="5"/>
  <c r="G38" i="5" s="1"/>
  <c r="I37" i="5"/>
  <c r="F37" i="5"/>
  <c r="E37" i="5"/>
  <c r="G37" i="5" s="1"/>
  <c r="I36" i="5"/>
  <c r="F36" i="5"/>
  <c r="E36" i="5"/>
  <c r="G36" i="5" s="1"/>
  <c r="I35" i="5"/>
  <c r="F35" i="5"/>
  <c r="E35" i="5"/>
  <c r="G35" i="5" s="1"/>
  <c r="I34" i="5"/>
  <c r="F34" i="5"/>
  <c r="E34" i="5"/>
  <c r="G34" i="5" s="1"/>
  <c r="I33" i="5"/>
  <c r="F33" i="5"/>
  <c r="E33" i="5"/>
  <c r="G33" i="5" s="1"/>
  <c r="I32" i="5"/>
  <c r="F32" i="5"/>
  <c r="E32" i="5"/>
  <c r="G32" i="5" s="1"/>
  <c r="I31" i="5"/>
  <c r="F31" i="5"/>
  <c r="E31" i="5"/>
  <c r="G31" i="5" s="1"/>
  <c r="I30" i="5"/>
  <c r="F30" i="5"/>
  <c r="E30" i="5"/>
  <c r="G30" i="5" s="1"/>
  <c r="I29" i="5"/>
  <c r="F29" i="5"/>
  <c r="E29" i="5"/>
  <c r="G29" i="5" s="1"/>
  <c r="I28" i="5"/>
  <c r="F28" i="5"/>
  <c r="E28" i="5"/>
  <c r="G28" i="5" s="1"/>
  <c r="I27" i="5"/>
  <c r="F27" i="5"/>
  <c r="E27" i="5"/>
  <c r="G27" i="5" s="1"/>
  <c r="I26" i="5"/>
  <c r="F26" i="5"/>
  <c r="E26" i="5"/>
  <c r="G26" i="5" s="1"/>
  <c r="I25" i="5"/>
  <c r="F25" i="5"/>
  <c r="E25" i="5"/>
  <c r="G25" i="5" s="1"/>
  <c r="I24" i="5"/>
  <c r="F24" i="5"/>
  <c r="E24" i="5"/>
  <c r="G24" i="5" s="1"/>
  <c r="I23" i="5"/>
  <c r="F23" i="5"/>
  <c r="E23" i="5"/>
  <c r="G23" i="5" s="1"/>
  <c r="I22" i="5"/>
  <c r="F22" i="5"/>
  <c r="E22" i="5"/>
  <c r="G22" i="5" s="1"/>
  <c r="I21" i="5"/>
  <c r="F21" i="5"/>
  <c r="E21" i="5"/>
  <c r="G21" i="5" s="1"/>
  <c r="I20" i="5"/>
  <c r="F20" i="5"/>
  <c r="E20" i="5"/>
  <c r="G20" i="5" s="1"/>
  <c r="I19" i="5"/>
  <c r="F19" i="5"/>
  <c r="E19" i="5"/>
  <c r="G19" i="5" s="1"/>
  <c r="I18" i="5"/>
  <c r="F18" i="5"/>
  <c r="E18" i="5"/>
  <c r="G18" i="5" s="1"/>
  <c r="I17" i="5"/>
  <c r="F17" i="5"/>
  <c r="E17" i="5"/>
  <c r="G17" i="5" s="1"/>
  <c r="I16" i="5"/>
  <c r="F16" i="5"/>
  <c r="E16" i="5"/>
  <c r="G16" i="5" s="1"/>
  <c r="I15" i="5"/>
  <c r="F15" i="5"/>
  <c r="E15" i="5"/>
  <c r="G15" i="5" s="1"/>
  <c r="I14" i="5"/>
  <c r="F14" i="5"/>
  <c r="E14" i="5"/>
  <c r="G14" i="5" s="1"/>
  <c r="I13" i="5"/>
  <c r="F13" i="5"/>
  <c r="E13" i="5"/>
  <c r="G13" i="5" s="1"/>
  <c r="I12" i="5"/>
  <c r="F12" i="5"/>
  <c r="E12" i="5"/>
  <c r="G12" i="5" s="1"/>
  <c r="I11" i="5"/>
  <c r="F11" i="5"/>
  <c r="E11" i="5"/>
  <c r="G11" i="5" s="1"/>
  <c r="I10" i="5"/>
  <c r="F10" i="5"/>
  <c r="E10" i="5"/>
  <c r="G10" i="5" s="1"/>
  <c r="I9" i="5"/>
  <c r="F9" i="5"/>
  <c r="E9" i="5"/>
  <c r="G9" i="5" s="1"/>
  <c r="BA124" i="1"/>
  <c r="AX124" i="1"/>
  <c r="AV124" i="1"/>
  <c r="AP124" i="1"/>
  <c r="AN124" i="1"/>
  <c r="AL124" i="1"/>
  <c r="AQ124" i="1" s="1"/>
  <c r="AS124" i="1" s="1"/>
  <c r="N124" i="1"/>
  <c r="AJ124" i="1" s="1"/>
  <c r="M124" i="1"/>
  <c r="AU124" i="1" s="1"/>
  <c r="AW124" i="1" s="1"/>
  <c r="L124" i="1"/>
  <c r="C124" i="1"/>
  <c r="AE216" i="2"/>
  <c r="AF216" i="2" s="1"/>
  <c r="AD216" i="2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E215" i="2"/>
  <c r="AD215" i="2"/>
  <c r="AF215" i="2" s="1"/>
  <c r="AE214" i="2"/>
  <c r="AD214" i="2"/>
  <c r="AE213" i="2"/>
  <c r="AD213" i="2"/>
  <c r="AE212" i="2"/>
  <c r="AD212" i="2"/>
  <c r="AE211" i="2"/>
  <c r="AD211" i="2"/>
  <c r="AE210" i="2"/>
  <c r="AD210" i="2"/>
  <c r="AE209" i="2"/>
  <c r="AD209" i="2"/>
  <c r="AE208" i="2"/>
  <c r="AD208" i="2"/>
  <c r="AE207" i="2"/>
  <c r="AD207" i="2"/>
  <c r="AE206" i="2"/>
  <c r="AD206" i="2"/>
  <c r="AE205" i="2"/>
  <c r="AD205" i="2"/>
  <c r="AE204" i="2"/>
  <c r="AD204" i="2"/>
  <c r="AE203" i="2"/>
  <c r="AD203" i="2"/>
  <c r="AE202" i="2"/>
  <c r="AD202" i="2"/>
  <c r="AE201" i="2"/>
  <c r="AD201" i="2"/>
  <c r="AE200" i="2"/>
  <c r="AD200" i="2"/>
  <c r="AE199" i="2"/>
  <c r="AD199" i="2"/>
  <c r="AE198" i="2"/>
  <c r="AD198" i="2"/>
  <c r="AE197" i="2"/>
  <c r="AD197" i="2"/>
  <c r="AE196" i="2"/>
  <c r="AD196" i="2"/>
  <c r="AE195" i="2"/>
  <c r="AD195" i="2"/>
  <c r="AE194" i="2"/>
  <c r="AD194" i="2"/>
  <c r="AF194" i="2" s="1"/>
  <c r="AE193" i="2"/>
  <c r="AD193" i="2"/>
  <c r="AE192" i="2"/>
  <c r="AD192" i="2"/>
  <c r="AE191" i="2"/>
  <c r="AD191" i="2"/>
  <c r="AE190" i="2"/>
  <c r="AD190" i="2"/>
  <c r="AE189" i="2"/>
  <c r="AD189" i="2"/>
  <c r="AE188" i="2"/>
  <c r="AD188" i="2"/>
  <c r="AE187" i="2"/>
  <c r="AD187" i="2"/>
  <c r="AE186" i="2"/>
  <c r="AD186" i="2"/>
  <c r="AE185" i="2"/>
  <c r="AD185" i="2"/>
  <c r="AE184" i="2"/>
  <c r="AD184" i="2"/>
  <c r="AF184" i="2" s="1"/>
  <c r="AE183" i="2"/>
  <c r="AD183" i="2"/>
  <c r="AE182" i="2"/>
  <c r="AD182" i="2"/>
  <c r="AE181" i="2"/>
  <c r="AD181" i="2"/>
  <c r="AE180" i="2"/>
  <c r="AD180" i="2"/>
  <c r="AF180" i="2" s="1"/>
  <c r="AE179" i="2"/>
  <c r="AD179" i="2"/>
  <c r="AE178" i="2"/>
  <c r="AD178" i="2"/>
  <c r="AE177" i="2"/>
  <c r="AD177" i="2"/>
  <c r="AE176" i="2"/>
  <c r="AD176" i="2"/>
  <c r="AF176" i="2" s="1"/>
  <c r="AE175" i="2"/>
  <c r="AD175" i="2"/>
  <c r="AE174" i="2"/>
  <c r="AD174" i="2"/>
  <c r="AE173" i="2"/>
  <c r="AD173" i="2"/>
  <c r="AE172" i="2"/>
  <c r="AD172" i="2"/>
  <c r="AE171" i="2"/>
  <c r="AD171" i="2"/>
  <c r="AE170" i="2"/>
  <c r="AD170" i="2"/>
  <c r="AE169" i="2"/>
  <c r="AD169" i="2"/>
  <c r="AE168" i="2"/>
  <c r="AD168" i="2"/>
  <c r="AF168" i="2" s="1"/>
  <c r="AE167" i="2"/>
  <c r="AD167" i="2"/>
  <c r="AE166" i="2"/>
  <c r="AD166" i="2"/>
  <c r="AE165" i="2"/>
  <c r="AD165" i="2"/>
  <c r="AE164" i="2"/>
  <c r="AD164" i="2"/>
  <c r="AF164" i="2" s="1"/>
  <c r="AE163" i="2"/>
  <c r="AD163" i="2"/>
  <c r="AE162" i="2"/>
  <c r="AD162" i="2"/>
  <c r="AE161" i="2"/>
  <c r="AD161" i="2"/>
  <c r="AE160" i="2"/>
  <c r="AD160" i="2"/>
  <c r="AF160" i="2" s="1"/>
  <c r="AE159" i="2"/>
  <c r="AD159" i="2"/>
  <c r="AE158" i="2"/>
  <c r="AD158" i="2"/>
  <c r="AE157" i="2"/>
  <c r="AD157" i="2"/>
  <c r="AE156" i="2"/>
  <c r="AD156" i="2"/>
  <c r="AE155" i="2"/>
  <c r="AD155" i="2"/>
  <c r="AF155" i="2" s="1"/>
  <c r="AE154" i="2"/>
  <c r="AD154" i="2"/>
  <c r="AF154" i="2" s="1"/>
  <c r="AE153" i="2"/>
  <c r="AD153" i="2"/>
  <c r="AE152" i="2"/>
  <c r="AD152" i="2"/>
  <c r="AE151" i="2"/>
  <c r="AD151" i="2"/>
  <c r="AF151" i="2" s="1"/>
  <c r="AE150" i="2"/>
  <c r="AD150" i="2"/>
  <c r="AE149" i="2"/>
  <c r="AD149" i="2"/>
  <c r="AE148" i="2"/>
  <c r="AD148" i="2"/>
  <c r="AE147" i="2"/>
  <c r="AD147" i="2"/>
  <c r="AF147" i="2" s="1"/>
  <c r="AE146" i="2"/>
  <c r="AD146" i="2"/>
  <c r="AE145" i="2"/>
  <c r="AD145" i="2"/>
  <c r="AE144" i="2"/>
  <c r="AD144" i="2"/>
  <c r="AE143" i="2"/>
  <c r="AD143" i="2"/>
  <c r="AF143" i="2" s="1"/>
  <c r="AE142" i="2"/>
  <c r="AD142" i="2"/>
  <c r="AE141" i="2"/>
  <c r="AD141" i="2"/>
  <c r="AE140" i="2"/>
  <c r="AD140" i="2"/>
  <c r="AE139" i="2"/>
  <c r="AD139" i="2"/>
  <c r="AF139" i="2" s="1"/>
  <c r="AE138" i="2"/>
  <c r="AD138" i="2"/>
  <c r="AE137" i="2"/>
  <c r="AD137" i="2"/>
  <c r="AE136" i="2"/>
  <c r="AD136" i="2"/>
  <c r="AE135" i="2"/>
  <c r="AD135" i="2"/>
  <c r="AF135" i="2" s="1"/>
  <c r="AE134" i="2"/>
  <c r="AD134" i="2"/>
  <c r="AE133" i="2"/>
  <c r="AD133" i="2"/>
  <c r="AE132" i="2"/>
  <c r="AD132" i="2"/>
  <c r="AE131" i="2"/>
  <c r="AD131" i="2"/>
  <c r="AF131" i="2" s="1"/>
  <c r="AE130" i="2"/>
  <c r="AD130" i="2"/>
  <c r="AE129" i="2"/>
  <c r="AD129" i="2"/>
  <c r="AE128" i="2"/>
  <c r="AD128" i="2"/>
  <c r="AE127" i="2"/>
  <c r="AD127" i="2"/>
  <c r="AF127" i="2" s="1"/>
  <c r="AE126" i="2"/>
  <c r="AD126" i="2"/>
  <c r="AF125" i="2"/>
  <c r="AE125" i="2"/>
  <c r="AD125" i="2"/>
  <c r="AE124" i="2"/>
  <c r="AD124" i="2"/>
  <c r="AE123" i="2"/>
  <c r="AD123" i="2"/>
  <c r="AE122" i="2"/>
  <c r="AD122" i="2"/>
  <c r="AE121" i="2"/>
  <c r="AD121" i="2"/>
  <c r="AE120" i="2"/>
  <c r="AF120" i="2" s="1"/>
  <c r="AD120" i="2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F96" i="2" s="1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F85" i="2" s="1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F61" i="2" s="1"/>
  <c r="AE60" i="2"/>
  <c r="AD60" i="2"/>
  <c r="AE59" i="2"/>
  <c r="AD59" i="2"/>
  <c r="AF59" i="2" s="1"/>
  <c r="AE58" i="2"/>
  <c r="AD58" i="2"/>
  <c r="AE57" i="2"/>
  <c r="AD57" i="2"/>
  <c r="AE56" i="2"/>
  <c r="AD56" i="2"/>
  <c r="AE55" i="2"/>
  <c r="AD55" i="2"/>
  <c r="AF55" i="2" s="1"/>
  <c r="AE54" i="2"/>
  <c r="AD54" i="2"/>
  <c r="AE53" i="2"/>
  <c r="AD53" i="2"/>
  <c r="AE52" i="2"/>
  <c r="AD52" i="2"/>
  <c r="AE51" i="2"/>
  <c r="AD51" i="2"/>
  <c r="AF51" i="2" s="1"/>
  <c r="AE50" i="2"/>
  <c r="AD50" i="2"/>
  <c r="AE49" i="2"/>
  <c r="AD49" i="2"/>
  <c r="AE48" i="2"/>
  <c r="AD48" i="2"/>
  <c r="AE47" i="2"/>
  <c r="AD47" i="2"/>
  <c r="AF47" i="2" s="1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F40" i="2" s="1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F21" i="2" s="1"/>
  <c r="AD21" i="2"/>
  <c r="AE20" i="2"/>
  <c r="AD20" i="2"/>
  <c r="AE19" i="2"/>
  <c r="AD19" i="2"/>
  <c r="AE18" i="2"/>
  <c r="AF18" i="2" s="1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F9" i="2" s="1"/>
  <c r="AD9" i="2"/>
  <c r="AE8" i="2"/>
  <c r="AD8" i="2"/>
  <c r="AE7" i="2"/>
  <c r="AD7" i="2"/>
  <c r="AE6" i="2"/>
  <c r="AD6" i="2"/>
  <c r="AE5" i="2"/>
  <c r="AD5" i="2"/>
  <c r="AE4" i="2"/>
  <c r="AD4" i="2"/>
  <c r="BA123" i="1"/>
  <c r="AV123" i="1"/>
  <c r="AX123" i="1" s="1"/>
  <c r="AP123" i="1"/>
  <c r="AL123" i="1"/>
  <c r="AN123" i="1" s="1"/>
  <c r="M123" i="1"/>
  <c r="AU123" i="1" s="1"/>
  <c r="L123" i="1"/>
  <c r="N123" i="1" s="1"/>
  <c r="AJ123" i="1" s="1"/>
  <c r="AM123" i="1" s="1"/>
  <c r="C123" i="1"/>
  <c r="BA122" i="1"/>
  <c r="AV122" i="1"/>
  <c r="AX122" i="1" s="1"/>
  <c r="AL122" i="1"/>
  <c r="M122" i="1"/>
  <c r="AU122" i="1" s="1"/>
  <c r="L122" i="1"/>
  <c r="C122" i="1"/>
  <c r="BA121" i="1"/>
  <c r="AX121" i="1"/>
  <c r="AV121" i="1"/>
  <c r="AL121" i="1"/>
  <c r="AN121" i="1" s="1"/>
  <c r="M121" i="1"/>
  <c r="L121" i="1"/>
  <c r="AP121" i="1" s="1"/>
  <c r="C121" i="1"/>
  <c r="BA120" i="1"/>
  <c r="AV120" i="1"/>
  <c r="AX120" i="1" s="1"/>
  <c r="AL120" i="1"/>
  <c r="AQ120" i="1" s="1"/>
  <c r="AS120" i="1" s="1"/>
  <c r="M120" i="1"/>
  <c r="AU120" i="1" s="1"/>
  <c r="L120" i="1"/>
  <c r="C120" i="1"/>
  <c r="BA119" i="1"/>
  <c r="AV119" i="1"/>
  <c r="AX119" i="1" s="1"/>
  <c r="AL119" i="1"/>
  <c r="AN119" i="1" s="1"/>
  <c r="M119" i="1"/>
  <c r="AU119" i="1" s="1"/>
  <c r="L119" i="1"/>
  <c r="AQ119" i="1" s="1"/>
  <c r="AS119" i="1" s="1"/>
  <c r="C119" i="1"/>
  <c r="BA118" i="1"/>
  <c r="AV118" i="1"/>
  <c r="AX118" i="1" s="1"/>
  <c r="AL118" i="1"/>
  <c r="M118" i="1"/>
  <c r="AU118" i="1" s="1"/>
  <c r="L118" i="1"/>
  <c r="C118" i="1"/>
  <c r="BA117" i="1"/>
  <c r="AV117" i="1"/>
  <c r="AX117" i="1" s="1"/>
  <c r="AN117" i="1"/>
  <c r="AL117" i="1"/>
  <c r="M117" i="1"/>
  <c r="AU117" i="1" s="1"/>
  <c r="AW117" i="1" s="1"/>
  <c r="L117" i="1"/>
  <c r="N117" i="1" s="1"/>
  <c r="AJ117" i="1" s="1"/>
  <c r="AM117" i="1" s="1"/>
  <c r="C117" i="1"/>
  <c r="BF117" i="1" s="1"/>
  <c r="BA116" i="1"/>
  <c r="AX116" i="1"/>
  <c r="AV116" i="1"/>
  <c r="AO116" i="1"/>
  <c r="AL116" i="1"/>
  <c r="AN116" i="1" s="1"/>
  <c r="M116" i="1"/>
  <c r="O116" i="1" s="1"/>
  <c r="AK116" i="1" s="1"/>
  <c r="L116" i="1"/>
  <c r="C116" i="1"/>
  <c r="BA115" i="1"/>
  <c r="AV115" i="1"/>
  <c r="AX115" i="1" s="1"/>
  <c r="AL115" i="1"/>
  <c r="AQ115" i="1" s="1"/>
  <c r="AS115" i="1" s="1"/>
  <c r="M115" i="1"/>
  <c r="AU115" i="1" s="1"/>
  <c r="L115" i="1"/>
  <c r="N115" i="1" s="1"/>
  <c r="AJ115" i="1" s="1"/>
  <c r="C115" i="1"/>
  <c r="BA114" i="1"/>
  <c r="AV114" i="1"/>
  <c r="AX114" i="1" s="1"/>
  <c r="AN114" i="1"/>
  <c r="AL114" i="1"/>
  <c r="M114" i="1"/>
  <c r="L114" i="1"/>
  <c r="C114" i="1"/>
  <c r="BA113" i="1"/>
  <c r="AV113" i="1"/>
  <c r="AX113" i="1" s="1"/>
  <c r="AL113" i="1"/>
  <c r="AQ113" i="1" s="1"/>
  <c r="AS113" i="1" s="1"/>
  <c r="M113" i="1"/>
  <c r="AU113" i="1" s="1"/>
  <c r="L113" i="1"/>
  <c r="AP113" i="1" s="1"/>
  <c r="C113" i="1"/>
  <c r="BA112" i="1"/>
  <c r="AX112" i="1"/>
  <c r="AV112" i="1"/>
  <c r="AL112" i="1"/>
  <c r="M112" i="1"/>
  <c r="O112" i="1" s="1"/>
  <c r="AK112" i="1" s="1"/>
  <c r="L112" i="1"/>
  <c r="C112" i="1"/>
  <c r="BA111" i="1"/>
  <c r="AV111" i="1"/>
  <c r="AX111" i="1" s="1"/>
  <c r="AP111" i="1"/>
  <c r="AL111" i="1"/>
  <c r="AN111" i="1" s="1"/>
  <c r="M111" i="1"/>
  <c r="AU111" i="1" s="1"/>
  <c r="L111" i="1"/>
  <c r="N111" i="1" s="1"/>
  <c r="AJ111" i="1" s="1"/>
  <c r="C111" i="1"/>
  <c r="BA110" i="1"/>
  <c r="AV110" i="1"/>
  <c r="AX110" i="1" s="1"/>
  <c r="AL110" i="1"/>
  <c r="AN110" i="1" s="1"/>
  <c r="M110" i="1"/>
  <c r="O110" i="1" s="1"/>
  <c r="AK110" i="1" s="1"/>
  <c r="AO110" i="1" s="1"/>
  <c r="L110" i="1"/>
  <c r="C110" i="1"/>
  <c r="BA109" i="1"/>
  <c r="AV109" i="1"/>
  <c r="AX109" i="1" s="1"/>
  <c r="AL109" i="1"/>
  <c r="AN109" i="1" s="1"/>
  <c r="M109" i="1"/>
  <c r="AU109" i="1" s="1"/>
  <c r="AW109" i="1" s="1"/>
  <c r="L109" i="1"/>
  <c r="AP109" i="1" s="1"/>
  <c r="C109" i="1"/>
  <c r="BA108" i="1"/>
  <c r="AV108" i="1"/>
  <c r="AX108" i="1" s="1"/>
  <c r="AL108" i="1"/>
  <c r="M108" i="1"/>
  <c r="O108" i="1" s="1"/>
  <c r="AK108" i="1" s="1"/>
  <c r="L108" i="1"/>
  <c r="C108" i="1"/>
  <c r="BA107" i="1"/>
  <c r="AV107" i="1"/>
  <c r="AX107" i="1" s="1"/>
  <c r="AP107" i="1"/>
  <c r="AL107" i="1"/>
  <c r="AN107" i="1" s="1"/>
  <c r="M107" i="1"/>
  <c r="AU107" i="1" s="1"/>
  <c r="L107" i="1"/>
  <c r="N107" i="1" s="1"/>
  <c r="AJ107" i="1" s="1"/>
  <c r="C107" i="1"/>
  <c r="BA106" i="1"/>
  <c r="AX106" i="1"/>
  <c r="AV106" i="1"/>
  <c r="AL106" i="1"/>
  <c r="M106" i="1"/>
  <c r="L106" i="1"/>
  <c r="C106" i="1"/>
  <c r="BA105" i="1"/>
  <c r="AV105" i="1"/>
  <c r="AX105" i="1" s="1"/>
  <c r="AL105" i="1"/>
  <c r="AN105" i="1" s="1"/>
  <c r="N105" i="1"/>
  <c r="AJ105" i="1" s="1"/>
  <c r="M105" i="1"/>
  <c r="AU105" i="1" s="1"/>
  <c r="L105" i="1"/>
  <c r="AP105" i="1" s="1"/>
  <c r="C105" i="1"/>
  <c r="BA104" i="1"/>
  <c r="AX104" i="1"/>
  <c r="AV104" i="1"/>
  <c r="AL104" i="1"/>
  <c r="M104" i="1"/>
  <c r="O104" i="1" s="1"/>
  <c r="AK104" i="1" s="1"/>
  <c r="AO104" i="1" s="1"/>
  <c r="L104" i="1"/>
  <c r="C104" i="1"/>
  <c r="BA103" i="1"/>
  <c r="AV103" i="1"/>
  <c r="AX103" i="1" s="1"/>
  <c r="AL103" i="1"/>
  <c r="AN103" i="1" s="1"/>
  <c r="O103" i="1"/>
  <c r="AK103" i="1" s="1"/>
  <c r="N103" i="1"/>
  <c r="AJ103" i="1" s="1"/>
  <c r="AM103" i="1" s="1"/>
  <c r="M103" i="1"/>
  <c r="AU103" i="1" s="1"/>
  <c r="L103" i="1"/>
  <c r="AP103" i="1" s="1"/>
  <c r="C103" i="1"/>
  <c r="BA102" i="1"/>
  <c r="AV102" i="1"/>
  <c r="AX102" i="1" s="1"/>
  <c r="AN102" i="1"/>
  <c r="AL102" i="1"/>
  <c r="AQ102" i="1" s="1"/>
  <c r="AS102" i="1" s="1"/>
  <c r="M102" i="1"/>
  <c r="O102" i="1" s="1"/>
  <c r="AK102" i="1" s="1"/>
  <c r="L102" i="1"/>
  <c r="C102" i="1"/>
  <c r="BA101" i="1"/>
  <c r="AV101" i="1"/>
  <c r="AX101" i="1" s="1"/>
  <c r="AL101" i="1"/>
  <c r="AN101" i="1" s="1"/>
  <c r="O101" i="1"/>
  <c r="AK101" i="1" s="1"/>
  <c r="AO101" i="1" s="1"/>
  <c r="M101" i="1"/>
  <c r="AU101" i="1" s="1"/>
  <c r="AW101" i="1" s="1"/>
  <c r="L101" i="1"/>
  <c r="AP101" i="1" s="1"/>
  <c r="C101" i="1"/>
  <c r="BA100" i="1"/>
  <c r="AV100" i="1"/>
  <c r="AX100" i="1" s="1"/>
  <c r="AL100" i="1"/>
  <c r="M100" i="1"/>
  <c r="L100" i="1"/>
  <c r="C100" i="1"/>
  <c r="BA99" i="1"/>
  <c r="AV99" i="1"/>
  <c r="AX99" i="1" s="1"/>
  <c r="AL99" i="1"/>
  <c r="AN99" i="1" s="1"/>
  <c r="M99" i="1"/>
  <c r="AU99" i="1" s="1"/>
  <c r="AW99" i="1" s="1"/>
  <c r="L99" i="1"/>
  <c r="AP99" i="1" s="1"/>
  <c r="C99" i="1"/>
  <c r="BA98" i="1"/>
  <c r="AV98" i="1"/>
  <c r="AX98" i="1" s="1"/>
  <c r="AL98" i="1"/>
  <c r="M98" i="1"/>
  <c r="O98" i="1" s="1"/>
  <c r="AK98" i="1" s="1"/>
  <c r="L98" i="1"/>
  <c r="C98" i="1"/>
  <c r="BA97" i="1"/>
  <c r="AV97" i="1"/>
  <c r="AX97" i="1" s="1"/>
  <c r="AL97" i="1"/>
  <c r="AN97" i="1" s="1"/>
  <c r="M97" i="1"/>
  <c r="AU97" i="1" s="1"/>
  <c r="L97" i="1"/>
  <c r="AQ97" i="1" s="1"/>
  <c r="AS97" i="1" s="1"/>
  <c r="C97" i="1"/>
  <c r="BA96" i="1"/>
  <c r="AV96" i="1"/>
  <c r="AX96" i="1" s="1"/>
  <c r="AL96" i="1"/>
  <c r="M96" i="1"/>
  <c r="O96" i="1" s="1"/>
  <c r="AK96" i="1" s="1"/>
  <c r="L96" i="1"/>
  <c r="C96" i="1"/>
  <c r="BA95" i="1"/>
  <c r="AV95" i="1"/>
  <c r="AX95" i="1" s="1"/>
  <c r="AL95" i="1"/>
  <c r="AN95" i="1" s="1"/>
  <c r="M95" i="1"/>
  <c r="AU95" i="1" s="1"/>
  <c r="AW95" i="1" s="1"/>
  <c r="L95" i="1"/>
  <c r="N95" i="1" s="1"/>
  <c r="AJ95" i="1" s="1"/>
  <c r="AM95" i="1" s="1"/>
  <c r="C95" i="1"/>
  <c r="BA94" i="1"/>
  <c r="AV94" i="1"/>
  <c r="AX94" i="1" s="1"/>
  <c r="AL94" i="1"/>
  <c r="M94" i="1"/>
  <c r="L94" i="1"/>
  <c r="C94" i="1"/>
  <c r="BA93" i="1"/>
  <c r="AV93" i="1"/>
  <c r="AX93" i="1" s="1"/>
  <c r="AU93" i="1"/>
  <c r="AL93" i="1"/>
  <c r="AN93" i="1" s="1"/>
  <c r="M93" i="1"/>
  <c r="O93" i="1" s="1"/>
  <c r="AK93" i="1" s="1"/>
  <c r="L93" i="1"/>
  <c r="AP93" i="1" s="1"/>
  <c r="C93" i="1"/>
  <c r="BA92" i="1"/>
  <c r="AV92" i="1"/>
  <c r="AX92" i="1" s="1"/>
  <c r="AU92" i="1"/>
  <c r="AL92" i="1"/>
  <c r="AN92" i="1" s="1"/>
  <c r="M92" i="1"/>
  <c r="O92" i="1" s="1"/>
  <c r="AK92" i="1" s="1"/>
  <c r="L92" i="1"/>
  <c r="C92" i="1"/>
  <c r="AO92" i="1" s="1"/>
  <c r="BA91" i="1"/>
  <c r="AV91" i="1"/>
  <c r="AX91" i="1" s="1"/>
  <c r="AL91" i="1"/>
  <c r="AN91" i="1" s="1"/>
  <c r="M91" i="1"/>
  <c r="O91" i="1" s="1"/>
  <c r="AK91" i="1" s="1"/>
  <c r="L91" i="1"/>
  <c r="AP91" i="1" s="1"/>
  <c r="C91" i="1"/>
  <c r="BA90" i="1"/>
  <c r="AV90" i="1"/>
  <c r="AX90" i="1" s="1"/>
  <c r="AL90" i="1"/>
  <c r="AN90" i="1" s="1"/>
  <c r="M90" i="1"/>
  <c r="L90" i="1"/>
  <c r="C90" i="1"/>
  <c r="BA89" i="1"/>
  <c r="AV89" i="1"/>
  <c r="AX89" i="1" s="1"/>
  <c r="AU89" i="1"/>
  <c r="AP89" i="1"/>
  <c r="AL89" i="1"/>
  <c r="AN89" i="1" s="1"/>
  <c r="M89" i="1"/>
  <c r="O89" i="1" s="1"/>
  <c r="AK89" i="1" s="1"/>
  <c r="AO89" i="1" s="1"/>
  <c r="L89" i="1"/>
  <c r="N89" i="1" s="1"/>
  <c r="AJ89" i="1" s="1"/>
  <c r="C89" i="1"/>
  <c r="BA88" i="1"/>
  <c r="AV88" i="1"/>
  <c r="AX88" i="1" s="1"/>
  <c r="AL88" i="1"/>
  <c r="AQ88" i="1" s="1"/>
  <c r="AS88" i="1" s="1"/>
  <c r="M88" i="1"/>
  <c r="O88" i="1" s="1"/>
  <c r="AK88" i="1" s="1"/>
  <c r="L88" i="1"/>
  <c r="C88" i="1"/>
  <c r="BA87" i="1"/>
  <c r="AV87" i="1"/>
  <c r="AX87" i="1" s="1"/>
  <c r="AL87" i="1"/>
  <c r="AN87" i="1" s="1"/>
  <c r="M87" i="1"/>
  <c r="O87" i="1" s="1"/>
  <c r="AK87" i="1" s="1"/>
  <c r="AO87" i="1" s="1"/>
  <c r="L87" i="1"/>
  <c r="AP87" i="1" s="1"/>
  <c r="C87" i="1"/>
  <c r="BA86" i="1"/>
  <c r="AV86" i="1"/>
  <c r="AX86" i="1" s="1"/>
  <c r="AN86" i="1"/>
  <c r="AL86" i="1"/>
  <c r="M86" i="1"/>
  <c r="O86" i="1" s="1"/>
  <c r="AK86" i="1" s="1"/>
  <c r="L86" i="1"/>
  <c r="C86" i="1"/>
  <c r="BA85" i="1"/>
  <c r="AV85" i="1"/>
  <c r="AX85" i="1" s="1"/>
  <c r="AL85" i="1"/>
  <c r="AN85" i="1" s="1"/>
  <c r="M85" i="1"/>
  <c r="O85" i="1" s="1"/>
  <c r="AK85" i="1" s="1"/>
  <c r="L85" i="1"/>
  <c r="N85" i="1" s="1"/>
  <c r="AJ85" i="1" s="1"/>
  <c r="C85" i="1"/>
  <c r="BA84" i="1"/>
  <c r="AV84" i="1"/>
  <c r="AX84" i="1" s="1"/>
  <c r="AL84" i="1"/>
  <c r="M84" i="1"/>
  <c r="L84" i="1"/>
  <c r="C84" i="1"/>
  <c r="BA83" i="1"/>
  <c r="AV83" i="1"/>
  <c r="AX83" i="1" s="1"/>
  <c r="AL83" i="1"/>
  <c r="AN83" i="1" s="1"/>
  <c r="M83" i="1"/>
  <c r="AU83" i="1" s="1"/>
  <c r="L83" i="1"/>
  <c r="AP83" i="1" s="1"/>
  <c r="C83" i="1"/>
  <c r="BA82" i="1"/>
  <c r="AV82" i="1"/>
  <c r="AX82" i="1" s="1"/>
  <c r="AP82" i="1"/>
  <c r="AL82" i="1"/>
  <c r="AN82" i="1" s="1"/>
  <c r="M82" i="1"/>
  <c r="O82" i="1" s="1"/>
  <c r="AK82" i="1" s="1"/>
  <c r="L82" i="1"/>
  <c r="N82" i="1" s="1"/>
  <c r="AJ82" i="1" s="1"/>
  <c r="C82" i="1"/>
  <c r="BA81" i="1"/>
  <c r="AV81" i="1"/>
  <c r="AX81" i="1" s="1"/>
  <c r="AU81" i="1"/>
  <c r="AL81" i="1"/>
  <c r="M81" i="1"/>
  <c r="O81" i="1" s="1"/>
  <c r="AK81" i="1" s="1"/>
  <c r="L81" i="1"/>
  <c r="AP81" i="1" s="1"/>
  <c r="C81" i="1"/>
  <c r="BA80" i="1"/>
  <c r="AV80" i="1"/>
  <c r="AX80" i="1" s="1"/>
  <c r="AL80" i="1"/>
  <c r="AN80" i="1" s="1"/>
  <c r="M80" i="1"/>
  <c r="O80" i="1" s="1"/>
  <c r="AK80" i="1" s="1"/>
  <c r="L80" i="1"/>
  <c r="C80" i="1"/>
  <c r="BA79" i="1"/>
  <c r="AV79" i="1"/>
  <c r="AX79" i="1" s="1"/>
  <c r="AL79" i="1"/>
  <c r="M79" i="1"/>
  <c r="O79" i="1" s="1"/>
  <c r="AK79" i="1" s="1"/>
  <c r="AO79" i="1" s="1"/>
  <c r="L79" i="1"/>
  <c r="AP79" i="1" s="1"/>
  <c r="C79" i="1"/>
  <c r="BA78" i="1"/>
  <c r="AV78" i="1"/>
  <c r="AX78" i="1" s="1"/>
  <c r="AL78" i="1"/>
  <c r="AN78" i="1" s="1"/>
  <c r="M78" i="1"/>
  <c r="L78" i="1"/>
  <c r="C78" i="1"/>
  <c r="BA77" i="1"/>
  <c r="AV77" i="1"/>
  <c r="AX77" i="1" s="1"/>
  <c r="AL77" i="1"/>
  <c r="M77" i="1"/>
  <c r="O77" i="1" s="1"/>
  <c r="AK77" i="1" s="1"/>
  <c r="AO77" i="1" s="1"/>
  <c r="L77" i="1"/>
  <c r="AP77" i="1" s="1"/>
  <c r="C77" i="1"/>
  <c r="BA76" i="1"/>
  <c r="AV76" i="1"/>
  <c r="AX76" i="1" s="1"/>
  <c r="AN76" i="1"/>
  <c r="AL76" i="1"/>
  <c r="M76" i="1"/>
  <c r="L76" i="1"/>
  <c r="C76" i="1"/>
  <c r="BA75" i="1"/>
  <c r="AV75" i="1"/>
  <c r="AX75" i="1" s="1"/>
  <c r="AU75" i="1"/>
  <c r="AW75" i="1" s="1"/>
  <c r="AL75" i="1"/>
  <c r="AK75" i="1"/>
  <c r="M75" i="1"/>
  <c r="O75" i="1" s="1"/>
  <c r="L75" i="1"/>
  <c r="AP75" i="1" s="1"/>
  <c r="C75" i="1"/>
  <c r="BA74" i="1"/>
  <c r="AV74" i="1"/>
  <c r="AX74" i="1" s="1"/>
  <c r="AL74" i="1"/>
  <c r="AN74" i="1" s="1"/>
  <c r="M74" i="1"/>
  <c r="L74" i="1"/>
  <c r="C74" i="1"/>
  <c r="BA73" i="1"/>
  <c r="AV73" i="1"/>
  <c r="AX73" i="1" s="1"/>
  <c r="AL73" i="1"/>
  <c r="M73" i="1"/>
  <c r="O73" i="1" s="1"/>
  <c r="AK73" i="1" s="1"/>
  <c r="AO73" i="1" s="1"/>
  <c r="L73" i="1"/>
  <c r="AP73" i="1" s="1"/>
  <c r="C73" i="1"/>
  <c r="BA72" i="1"/>
  <c r="AV72" i="1"/>
  <c r="AX72" i="1" s="1"/>
  <c r="AL72" i="1"/>
  <c r="M72" i="1"/>
  <c r="L72" i="1"/>
  <c r="N72" i="1" s="1"/>
  <c r="AJ72" i="1" s="1"/>
  <c r="C72" i="1"/>
  <c r="BA71" i="1"/>
  <c r="AV71" i="1"/>
  <c r="AX71" i="1" s="1"/>
  <c r="AL71" i="1"/>
  <c r="M71" i="1"/>
  <c r="O71" i="1" s="1"/>
  <c r="AK71" i="1" s="1"/>
  <c r="AO71" i="1" s="1"/>
  <c r="L71" i="1"/>
  <c r="AP71" i="1" s="1"/>
  <c r="C71" i="1"/>
  <c r="BA70" i="1"/>
  <c r="AV70" i="1"/>
  <c r="AX70" i="1" s="1"/>
  <c r="AN70" i="1"/>
  <c r="AL70" i="1"/>
  <c r="N70" i="1"/>
  <c r="AJ70" i="1" s="1"/>
  <c r="M70" i="1"/>
  <c r="L70" i="1"/>
  <c r="AP70" i="1" s="1"/>
  <c r="C70" i="1"/>
  <c r="BA69" i="1"/>
  <c r="AV69" i="1"/>
  <c r="AX69" i="1" s="1"/>
  <c r="AL69" i="1"/>
  <c r="M69" i="1"/>
  <c r="AU69" i="1" s="1"/>
  <c r="AW69" i="1" s="1"/>
  <c r="L69" i="1"/>
  <c r="AP69" i="1" s="1"/>
  <c r="C69" i="1"/>
  <c r="BA68" i="1"/>
  <c r="AV68" i="1"/>
  <c r="AX68" i="1" s="1"/>
  <c r="AL68" i="1"/>
  <c r="AQ68" i="1" s="1"/>
  <c r="AS68" i="1" s="1"/>
  <c r="M68" i="1"/>
  <c r="L68" i="1"/>
  <c r="AP68" i="1" s="1"/>
  <c r="C68" i="1"/>
  <c r="BA67" i="1"/>
  <c r="AV67" i="1"/>
  <c r="AX67" i="1" s="1"/>
  <c r="AU67" i="1"/>
  <c r="AL67" i="1"/>
  <c r="M67" i="1"/>
  <c r="O67" i="1" s="1"/>
  <c r="AK67" i="1" s="1"/>
  <c r="L67" i="1"/>
  <c r="C67" i="1"/>
  <c r="BA66" i="1"/>
  <c r="AV66" i="1"/>
  <c r="AX66" i="1" s="1"/>
  <c r="AL66" i="1"/>
  <c r="AN66" i="1" s="1"/>
  <c r="M66" i="1"/>
  <c r="L66" i="1"/>
  <c r="AP66" i="1" s="1"/>
  <c r="C66" i="1"/>
  <c r="BA65" i="1"/>
  <c r="AX65" i="1"/>
  <c r="AV65" i="1"/>
  <c r="AL65" i="1"/>
  <c r="M65" i="1"/>
  <c r="O65" i="1" s="1"/>
  <c r="AK65" i="1" s="1"/>
  <c r="AO65" i="1" s="1"/>
  <c r="L65" i="1"/>
  <c r="C65" i="1"/>
  <c r="BA64" i="1"/>
  <c r="AV64" i="1"/>
  <c r="AX64" i="1" s="1"/>
  <c r="AL64" i="1"/>
  <c r="AN64" i="1" s="1"/>
  <c r="M64" i="1"/>
  <c r="L64" i="1"/>
  <c r="N64" i="1" s="1"/>
  <c r="AJ64" i="1" s="1"/>
  <c r="AM64" i="1" s="1"/>
  <c r="C64" i="1"/>
  <c r="BA63" i="1"/>
  <c r="AV63" i="1"/>
  <c r="AX63" i="1" s="1"/>
  <c r="AL63" i="1"/>
  <c r="AN63" i="1" s="1"/>
  <c r="M63" i="1"/>
  <c r="L63" i="1"/>
  <c r="C63" i="1"/>
  <c r="BA62" i="1"/>
  <c r="AX62" i="1"/>
  <c r="AV62" i="1"/>
  <c r="AN62" i="1"/>
  <c r="AL62" i="1"/>
  <c r="M62" i="1"/>
  <c r="L62" i="1"/>
  <c r="N62" i="1" s="1"/>
  <c r="AJ62" i="1" s="1"/>
  <c r="AM62" i="1" s="1"/>
  <c r="C62" i="1"/>
  <c r="BA61" i="1"/>
  <c r="AX61" i="1"/>
  <c r="AV61" i="1"/>
  <c r="AN61" i="1"/>
  <c r="AL61" i="1"/>
  <c r="M61" i="1"/>
  <c r="O61" i="1" s="1"/>
  <c r="AK61" i="1" s="1"/>
  <c r="L61" i="1"/>
  <c r="C61" i="1"/>
  <c r="BA60" i="1"/>
  <c r="AV60" i="1"/>
  <c r="AX60" i="1" s="1"/>
  <c r="AL60" i="1"/>
  <c r="AN60" i="1" s="1"/>
  <c r="M60" i="1"/>
  <c r="L60" i="1"/>
  <c r="AP60" i="1" s="1"/>
  <c r="C60" i="1"/>
  <c r="BA59" i="1"/>
  <c r="AX59" i="1"/>
  <c r="AV59" i="1"/>
  <c r="AL59" i="1"/>
  <c r="AN59" i="1" s="1"/>
  <c r="M59" i="1"/>
  <c r="O59" i="1" s="1"/>
  <c r="AK59" i="1" s="1"/>
  <c r="L59" i="1"/>
  <c r="C59" i="1"/>
  <c r="BA58" i="1"/>
  <c r="AV58" i="1"/>
  <c r="AX58" i="1" s="1"/>
  <c r="AP58" i="1"/>
  <c r="AL58" i="1"/>
  <c r="AN58" i="1" s="1"/>
  <c r="M58" i="1"/>
  <c r="L58" i="1"/>
  <c r="N58" i="1" s="1"/>
  <c r="AJ58" i="1" s="1"/>
  <c r="AM58" i="1" s="1"/>
  <c r="C58" i="1"/>
  <c r="BA57" i="1"/>
  <c r="AV57" i="1"/>
  <c r="AX57" i="1" s="1"/>
  <c r="AL57" i="1"/>
  <c r="M57" i="1"/>
  <c r="AU57" i="1" s="1"/>
  <c r="AW57" i="1" s="1"/>
  <c r="L57" i="1"/>
  <c r="C57" i="1"/>
  <c r="BA56" i="1"/>
  <c r="AV56" i="1"/>
  <c r="AX56" i="1" s="1"/>
  <c r="AL56" i="1"/>
  <c r="AN56" i="1" s="1"/>
  <c r="M56" i="1"/>
  <c r="L56" i="1"/>
  <c r="N56" i="1" s="1"/>
  <c r="AJ56" i="1" s="1"/>
  <c r="C56" i="1"/>
  <c r="BA55" i="1"/>
  <c r="AV55" i="1"/>
  <c r="AX55" i="1" s="1"/>
  <c r="AL55" i="1"/>
  <c r="AN55" i="1" s="1"/>
  <c r="O55" i="1"/>
  <c r="AK55" i="1" s="1"/>
  <c r="AO55" i="1" s="1"/>
  <c r="M55" i="1"/>
  <c r="AU55" i="1" s="1"/>
  <c r="L55" i="1"/>
  <c r="AQ55" i="1" s="1"/>
  <c r="AS55" i="1" s="1"/>
  <c r="C55" i="1"/>
  <c r="BA54" i="1"/>
  <c r="AV54" i="1"/>
  <c r="AX54" i="1" s="1"/>
  <c r="AL54" i="1"/>
  <c r="AN54" i="1" s="1"/>
  <c r="M54" i="1"/>
  <c r="L54" i="1"/>
  <c r="AP54" i="1" s="1"/>
  <c r="C54" i="1"/>
  <c r="BA53" i="1"/>
  <c r="AV53" i="1"/>
  <c r="AX53" i="1" s="1"/>
  <c r="AL53" i="1"/>
  <c r="M53" i="1"/>
  <c r="AU53" i="1" s="1"/>
  <c r="L53" i="1"/>
  <c r="C53" i="1"/>
  <c r="BA52" i="1"/>
  <c r="AV52" i="1"/>
  <c r="AX52" i="1" s="1"/>
  <c r="AL52" i="1"/>
  <c r="M52" i="1"/>
  <c r="L52" i="1"/>
  <c r="AP52" i="1" s="1"/>
  <c r="C52" i="1"/>
  <c r="BA51" i="1"/>
  <c r="AV51" i="1"/>
  <c r="AX51" i="1" s="1"/>
  <c r="AU51" i="1"/>
  <c r="AW51" i="1" s="1"/>
  <c r="AL51" i="1"/>
  <c r="M51" i="1"/>
  <c r="O51" i="1" s="1"/>
  <c r="AK51" i="1" s="1"/>
  <c r="L51" i="1"/>
  <c r="C51" i="1"/>
  <c r="BA50" i="1"/>
  <c r="AV50" i="1"/>
  <c r="AX50" i="1" s="1"/>
  <c r="AL50" i="1"/>
  <c r="M50" i="1"/>
  <c r="L50" i="1"/>
  <c r="AP50" i="1" s="1"/>
  <c r="C50" i="1"/>
  <c r="BA49" i="1"/>
  <c r="AV49" i="1"/>
  <c r="AX49" i="1" s="1"/>
  <c r="AL49" i="1"/>
  <c r="AQ49" i="1" s="1"/>
  <c r="AS49" i="1" s="1"/>
  <c r="M49" i="1"/>
  <c r="O49" i="1" s="1"/>
  <c r="AK49" i="1" s="1"/>
  <c r="AO49" i="1" s="1"/>
  <c r="L49" i="1"/>
  <c r="C49" i="1"/>
  <c r="BA48" i="1"/>
  <c r="AV48" i="1"/>
  <c r="AX48" i="1" s="1"/>
  <c r="AL48" i="1"/>
  <c r="AN48" i="1" s="1"/>
  <c r="AJ48" i="1"/>
  <c r="AM48" i="1" s="1"/>
  <c r="M48" i="1"/>
  <c r="L48" i="1"/>
  <c r="N48" i="1" s="1"/>
  <c r="C48" i="1"/>
  <c r="BA47" i="1"/>
  <c r="AX47" i="1"/>
  <c r="AV47" i="1"/>
  <c r="AL47" i="1"/>
  <c r="AN47" i="1" s="1"/>
  <c r="M47" i="1"/>
  <c r="L47" i="1"/>
  <c r="C47" i="1"/>
  <c r="BA46" i="1"/>
  <c r="AV46" i="1"/>
  <c r="AX46" i="1" s="1"/>
  <c r="AL46" i="1"/>
  <c r="M46" i="1"/>
  <c r="L46" i="1"/>
  <c r="AP46" i="1" s="1"/>
  <c r="C46" i="1"/>
  <c r="BA45" i="1"/>
  <c r="AV45" i="1"/>
  <c r="AX45" i="1" s="1"/>
  <c r="AL45" i="1"/>
  <c r="M45" i="1"/>
  <c r="O45" i="1" s="1"/>
  <c r="AK45" i="1" s="1"/>
  <c r="L45" i="1"/>
  <c r="N45" i="1" s="1"/>
  <c r="AJ45" i="1" s="1"/>
  <c r="AM45" i="1" s="1"/>
  <c r="C45" i="1"/>
  <c r="BA44" i="1"/>
  <c r="AX44" i="1"/>
  <c r="AV44" i="1"/>
  <c r="AL44" i="1"/>
  <c r="AN44" i="1" s="1"/>
  <c r="M44" i="1"/>
  <c r="AU44" i="1" s="1"/>
  <c r="L44" i="1"/>
  <c r="AP44" i="1" s="1"/>
  <c r="C44" i="1"/>
  <c r="BA43" i="1"/>
  <c r="AX43" i="1"/>
  <c r="AV43" i="1"/>
  <c r="AL43" i="1"/>
  <c r="M43" i="1"/>
  <c r="O43" i="1" s="1"/>
  <c r="AK43" i="1" s="1"/>
  <c r="L43" i="1"/>
  <c r="AP43" i="1" s="1"/>
  <c r="C43" i="1"/>
  <c r="BA42" i="1"/>
  <c r="AV42" i="1"/>
  <c r="AX42" i="1" s="1"/>
  <c r="AL42" i="1"/>
  <c r="AQ42" i="1" s="1"/>
  <c r="AS42" i="1" s="1"/>
  <c r="M42" i="1"/>
  <c r="AU42" i="1" s="1"/>
  <c r="L42" i="1"/>
  <c r="AP42" i="1" s="1"/>
  <c r="C42" i="1"/>
  <c r="BA41" i="1"/>
  <c r="AV41" i="1"/>
  <c r="AX41" i="1" s="1"/>
  <c r="AL41" i="1"/>
  <c r="M41" i="1"/>
  <c r="O41" i="1" s="1"/>
  <c r="AK41" i="1" s="1"/>
  <c r="AO41" i="1" s="1"/>
  <c r="L41" i="1"/>
  <c r="N41" i="1" s="1"/>
  <c r="AJ41" i="1" s="1"/>
  <c r="AM41" i="1" s="1"/>
  <c r="C41" i="1"/>
  <c r="BA40" i="1"/>
  <c r="AV40" i="1"/>
  <c r="AX40" i="1" s="1"/>
  <c r="AL40" i="1"/>
  <c r="M40" i="1"/>
  <c r="AU40" i="1" s="1"/>
  <c r="L40" i="1"/>
  <c r="AP40" i="1" s="1"/>
  <c r="C40" i="1"/>
  <c r="BA39" i="1"/>
  <c r="AV39" i="1"/>
  <c r="AX39" i="1" s="1"/>
  <c r="AL39" i="1"/>
  <c r="M39" i="1"/>
  <c r="O39" i="1" s="1"/>
  <c r="AK39" i="1" s="1"/>
  <c r="AO39" i="1" s="1"/>
  <c r="L39" i="1"/>
  <c r="AP39" i="1" s="1"/>
  <c r="C39" i="1"/>
  <c r="BA38" i="1"/>
  <c r="AV38" i="1"/>
  <c r="AX38" i="1" s="1"/>
  <c r="AL38" i="1"/>
  <c r="AN38" i="1" s="1"/>
  <c r="M38" i="1"/>
  <c r="AU38" i="1" s="1"/>
  <c r="L38" i="1"/>
  <c r="AP38" i="1" s="1"/>
  <c r="C38" i="1"/>
  <c r="BA37" i="1"/>
  <c r="AV37" i="1"/>
  <c r="AX37" i="1" s="1"/>
  <c r="AL37" i="1"/>
  <c r="M37" i="1"/>
  <c r="O37" i="1" s="1"/>
  <c r="AK37" i="1" s="1"/>
  <c r="L37" i="1"/>
  <c r="AP37" i="1" s="1"/>
  <c r="C37" i="1"/>
  <c r="BA36" i="1"/>
  <c r="AV36" i="1"/>
  <c r="AX36" i="1" s="1"/>
  <c r="AN36" i="1"/>
  <c r="AL36" i="1"/>
  <c r="M36" i="1"/>
  <c r="AU36" i="1" s="1"/>
  <c r="AW36" i="1" s="1"/>
  <c r="L36" i="1"/>
  <c r="AP36" i="1" s="1"/>
  <c r="C36" i="1"/>
  <c r="BA35" i="1"/>
  <c r="AV35" i="1"/>
  <c r="AX35" i="1" s="1"/>
  <c r="AL35" i="1"/>
  <c r="M35" i="1"/>
  <c r="O35" i="1" s="1"/>
  <c r="AK35" i="1" s="1"/>
  <c r="L35" i="1"/>
  <c r="AP35" i="1" s="1"/>
  <c r="C35" i="1"/>
  <c r="BA34" i="1"/>
  <c r="AV34" i="1"/>
  <c r="AX34" i="1" s="1"/>
  <c r="AL34" i="1"/>
  <c r="AQ34" i="1" s="1"/>
  <c r="AS34" i="1" s="1"/>
  <c r="M34" i="1"/>
  <c r="AU34" i="1" s="1"/>
  <c r="L34" i="1"/>
  <c r="N34" i="1" s="1"/>
  <c r="AJ34" i="1" s="1"/>
  <c r="C34" i="1"/>
  <c r="BA33" i="1"/>
  <c r="AV33" i="1"/>
  <c r="AX33" i="1" s="1"/>
  <c r="AU33" i="1"/>
  <c r="AL33" i="1"/>
  <c r="AK33" i="1"/>
  <c r="AO33" i="1" s="1"/>
  <c r="M33" i="1"/>
  <c r="O33" i="1" s="1"/>
  <c r="L33" i="1"/>
  <c r="AP33" i="1" s="1"/>
  <c r="C33" i="1"/>
  <c r="BA32" i="1"/>
  <c r="AV32" i="1"/>
  <c r="AX32" i="1" s="1"/>
  <c r="AL32" i="1"/>
  <c r="AN32" i="1" s="1"/>
  <c r="M32" i="1"/>
  <c r="L32" i="1"/>
  <c r="N32" i="1" s="1"/>
  <c r="AJ32" i="1" s="1"/>
  <c r="C32" i="1"/>
  <c r="BA31" i="1"/>
  <c r="AV31" i="1"/>
  <c r="AX31" i="1" s="1"/>
  <c r="AP31" i="1"/>
  <c r="AL31" i="1"/>
  <c r="M31" i="1"/>
  <c r="L31" i="1"/>
  <c r="N31" i="1" s="1"/>
  <c r="AJ31" i="1" s="1"/>
  <c r="AM31" i="1" s="1"/>
  <c r="C31" i="1"/>
  <c r="BA30" i="1"/>
  <c r="AX30" i="1"/>
  <c r="AV30" i="1"/>
  <c r="AL30" i="1"/>
  <c r="AN30" i="1" s="1"/>
  <c r="M30" i="1"/>
  <c r="L30" i="1"/>
  <c r="AP30" i="1" s="1"/>
  <c r="C30" i="1"/>
  <c r="BA29" i="1"/>
  <c r="AV29" i="1"/>
  <c r="AX29" i="1" s="1"/>
  <c r="AL29" i="1"/>
  <c r="M29" i="1"/>
  <c r="L29" i="1"/>
  <c r="AP29" i="1" s="1"/>
  <c r="C29" i="1"/>
  <c r="AV28" i="1"/>
  <c r="AX28" i="1" s="1"/>
  <c r="AL28" i="1"/>
  <c r="AN28" i="1" s="1"/>
  <c r="M28" i="1"/>
  <c r="L28" i="1"/>
  <c r="AP28" i="1" s="1"/>
  <c r="C28" i="1"/>
  <c r="AV27" i="1"/>
  <c r="AX27" i="1" s="1"/>
  <c r="AL27" i="1"/>
  <c r="AN27" i="1" s="1"/>
  <c r="M27" i="1"/>
  <c r="AU27" i="1" s="1"/>
  <c r="L27" i="1"/>
  <c r="N27" i="1" s="1"/>
  <c r="AJ27" i="1" s="1"/>
  <c r="C27" i="1"/>
  <c r="AV26" i="1"/>
  <c r="AX26" i="1" s="1"/>
  <c r="AQ26" i="1"/>
  <c r="AS26" i="1" s="1"/>
  <c r="AL26" i="1"/>
  <c r="AN26" i="1" s="1"/>
  <c r="M26" i="1"/>
  <c r="AU26" i="1" s="1"/>
  <c r="L26" i="1"/>
  <c r="N26" i="1" s="1"/>
  <c r="AJ26" i="1" s="1"/>
  <c r="C26" i="1"/>
  <c r="AV25" i="1"/>
  <c r="AX25" i="1" s="1"/>
  <c r="AL25" i="1"/>
  <c r="AN25" i="1" s="1"/>
  <c r="M25" i="1"/>
  <c r="L25" i="1"/>
  <c r="N25" i="1" s="1"/>
  <c r="AJ25" i="1" s="1"/>
  <c r="C25" i="1"/>
  <c r="AX24" i="1"/>
  <c r="AV24" i="1"/>
  <c r="AL24" i="1"/>
  <c r="AN24" i="1" s="1"/>
  <c r="M24" i="1"/>
  <c r="L24" i="1"/>
  <c r="C24" i="1"/>
  <c r="AV23" i="1"/>
  <c r="AX23" i="1" s="1"/>
  <c r="AQ23" i="1"/>
  <c r="AS23" i="1" s="1"/>
  <c r="AL23" i="1"/>
  <c r="AN23" i="1" s="1"/>
  <c r="M23" i="1"/>
  <c r="AU23" i="1" s="1"/>
  <c r="L23" i="1"/>
  <c r="AP23" i="1" s="1"/>
  <c r="C23" i="1"/>
  <c r="AV22" i="1"/>
  <c r="AX22" i="1" s="1"/>
  <c r="AP22" i="1"/>
  <c r="AL22" i="1"/>
  <c r="AK22" i="1"/>
  <c r="M22" i="1"/>
  <c r="O22" i="1" s="1"/>
  <c r="L22" i="1"/>
  <c r="N22" i="1" s="1"/>
  <c r="AJ22" i="1" s="1"/>
  <c r="AM22" i="1" s="1"/>
  <c r="C22" i="1"/>
  <c r="AV21" i="1"/>
  <c r="AX21" i="1" s="1"/>
  <c r="AP21" i="1"/>
  <c r="AL21" i="1"/>
  <c r="AQ21" i="1" s="1"/>
  <c r="AS21" i="1" s="1"/>
  <c r="M21" i="1"/>
  <c r="L21" i="1"/>
  <c r="N21" i="1" s="1"/>
  <c r="AJ21" i="1" s="1"/>
  <c r="C21" i="1"/>
  <c r="AV20" i="1"/>
  <c r="AX20" i="1" s="1"/>
  <c r="AN20" i="1"/>
  <c r="AL20" i="1"/>
  <c r="AQ20" i="1" s="1"/>
  <c r="AS20" i="1" s="1"/>
  <c r="M20" i="1"/>
  <c r="AU20" i="1" s="1"/>
  <c r="AW20" i="1" s="1"/>
  <c r="L20" i="1"/>
  <c r="AP20" i="1" s="1"/>
  <c r="C20" i="1"/>
  <c r="AV19" i="1"/>
  <c r="AX19" i="1" s="1"/>
  <c r="AL19" i="1"/>
  <c r="M19" i="1"/>
  <c r="AU19" i="1" s="1"/>
  <c r="L19" i="1"/>
  <c r="C19" i="1"/>
  <c r="AV18" i="1"/>
  <c r="AX18" i="1" s="1"/>
  <c r="AL18" i="1"/>
  <c r="N18" i="1"/>
  <c r="AJ18" i="1" s="1"/>
  <c r="M18" i="1"/>
  <c r="AU18" i="1" s="1"/>
  <c r="L18" i="1"/>
  <c r="AP18" i="1" s="1"/>
  <c r="C18" i="1"/>
  <c r="AV17" i="1"/>
  <c r="AX17" i="1" s="1"/>
  <c r="AL17" i="1"/>
  <c r="O17" i="1"/>
  <c r="AK17" i="1" s="1"/>
  <c r="M17" i="1"/>
  <c r="AU17" i="1" s="1"/>
  <c r="AW17" i="1" s="1"/>
  <c r="L17" i="1"/>
  <c r="AP17" i="1" s="1"/>
  <c r="C17" i="1"/>
  <c r="AV16" i="1"/>
  <c r="AX16" i="1" s="1"/>
  <c r="AL16" i="1"/>
  <c r="AN16" i="1" s="1"/>
  <c r="M16" i="1"/>
  <c r="L16" i="1"/>
  <c r="C16" i="1"/>
  <c r="AV15" i="1"/>
  <c r="AX15" i="1" s="1"/>
  <c r="AL15" i="1"/>
  <c r="AN15" i="1" s="1"/>
  <c r="M15" i="1"/>
  <c r="O15" i="1" s="1"/>
  <c r="AK15" i="1" s="1"/>
  <c r="L15" i="1"/>
  <c r="AP15" i="1" s="1"/>
  <c r="C15" i="1"/>
  <c r="AV14" i="1"/>
  <c r="AX14" i="1" s="1"/>
  <c r="AL14" i="1"/>
  <c r="N14" i="1"/>
  <c r="AJ14" i="1" s="1"/>
  <c r="AM14" i="1" s="1"/>
  <c r="M14" i="1"/>
  <c r="O14" i="1" s="1"/>
  <c r="AK14" i="1" s="1"/>
  <c r="L14" i="1"/>
  <c r="AP14" i="1" s="1"/>
  <c r="C14" i="1"/>
  <c r="AV13" i="1"/>
  <c r="AX13" i="1" s="1"/>
  <c r="AN13" i="1"/>
  <c r="AL13" i="1"/>
  <c r="N13" i="1"/>
  <c r="AJ13" i="1" s="1"/>
  <c r="M13" i="1"/>
  <c r="L13" i="1"/>
  <c r="AP13" i="1" s="1"/>
  <c r="C13" i="1"/>
  <c r="AV12" i="1"/>
  <c r="AX12" i="1" s="1"/>
  <c r="AL12" i="1"/>
  <c r="AN12" i="1" s="1"/>
  <c r="M12" i="1"/>
  <c r="AU12" i="1" s="1"/>
  <c r="AW12" i="1" s="1"/>
  <c r="L12" i="1"/>
  <c r="C12" i="1"/>
  <c r="AV11" i="1"/>
  <c r="AX11" i="1" s="1"/>
  <c r="AL11" i="1"/>
  <c r="AN11" i="1" s="1"/>
  <c r="M11" i="1"/>
  <c r="AU11" i="1" s="1"/>
  <c r="L11" i="1"/>
  <c r="C11" i="1"/>
  <c r="AV10" i="1"/>
  <c r="AX10" i="1" s="1"/>
  <c r="AN10" i="1"/>
  <c r="AL10" i="1"/>
  <c r="M10" i="1"/>
  <c r="AU10" i="1" s="1"/>
  <c r="L10" i="1"/>
  <c r="N10" i="1" s="1"/>
  <c r="AJ10" i="1" s="1"/>
  <c r="C10" i="1"/>
  <c r="AV9" i="1"/>
  <c r="AX9" i="1" s="1"/>
  <c r="AU9" i="1"/>
  <c r="AL9" i="1"/>
  <c r="M9" i="1"/>
  <c r="O9" i="1" s="1"/>
  <c r="AK9" i="1" s="1"/>
  <c r="AO9" i="1" s="1"/>
  <c r="L9" i="1"/>
  <c r="AP9" i="1" s="1"/>
  <c r="C9" i="1"/>
  <c r="AX8" i="1"/>
  <c r="AV8" i="1"/>
  <c r="AN8" i="1"/>
  <c r="AL8" i="1"/>
  <c r="M8" i="1"/>
  <c r="L8" i="1"/>
  <c r="C8" i="1"/>
  <c r="AV7" i="1"/>
  <c r="AX7" i="1" s="1"/>
  <c r="AQ7" i="1"/>
  <c r="AS7" i="1" s="1"/>
  <c r="AL7" i="1"/>
  <c r="AN7" i="1" s="1"/>
  <c r="M7" i="1"/>
  <c r="O7" i="1" s="1"/>
  <c r="AK7" i="1" s="1"/>
  <c r="AO7" i="1" s="1"/>
  <c r="L7" i="1"/>
  <c r="AP7" i="1" s="1"/>
  <c r="C7" i="1"/>
  <c r="AV6" i="1"/>
  <c r="AX6" i="1" s="1"/>
  <c r="AL6" i="1"/>
  <c r="M6" i="1"/>
  <c r="O6" i="1" s="1"/>
  <c r="AK6" i="1" s="1"/>
  <c r="L6" i="1"/>
  <c r="AP6" i="1" s="1"/>
  <c r="C6" i="1"/>
  <c r="AX5" i="1"/>
  <c r="AV5" i="1"/>
  <c r="AL5" i="1"/>
  <c r="AN5" i="1" s="1"/>
  <c r="M5" i="1"/>
  <c r="L5" i="1"/>
  <c r="N5" i="1" s="1"/>
  <c r="AJ5" i="1" s="1"/>
  <c r="C5" i="1"/>
  <c r="AV4" i="1"/>
  <c r="AX4" i="1" s="1"/>
  <c r="AN4" i="1"/>
  <c r="AL4" i="1"/>
  <c r="O4" i="1"/>
  <c r="AK4" i="1" s="1"/>
  <c r="M4" i="1"/>
  <c r="AU4" i="1" s="1"/>
  <c r="L4" i="1"/>
  <c r="AP4" i="1" s="1"/>
  <c r="C4" i="1"/>
  <c r="AA63" i="7" l="1"/>
  <c r="AA72" i="7"/>
  <c r="AC77" i="7"/>
  <c r="AE91" i="7"/>
  <c r="AC106" i="7"/>
  <c r="AD108" i="7"/>
  <c r="AE116" i="7"/>
  <c r="Z152" i="7"/>
  <c r="AC163" i="7"/>
  <c r="AA177" i="7"/>
  <c r="AC241" i="7"/>
  <c r="AA47" i="7"/>
  <c r="AD48" i="7"/>
  <c r="AD49" i="7"/>
  <c r="AC51" i="7"/>
  <c r="AE54" i="7"/>
  <c r="X56" i="7"/>
  <c r="AD60" i="7"/>
  <c r="AE58" i="7"/>
  <c r="AC60" i="7"/>
  <c r="AG61" i="7"/>
  <c r="AE61" i="7"/>
  <c r="AB63" i="7"/>
  <c r="X65" i="7"/>
  <c r="AB67" i="7"/>
  <c r="X69" i="7"/>
  <c r="AB71" i="7"/>
  <c r="X73" i="7"/>
  <c r="AB75" i="7"/>
  <c r="X77" i="7"/>
  <c r="AD77" i="7"/>
  <c r="AB79" i="7"/>
  <c r="X85" i="7"/>
  <c r="AD81" i="7"/>
  <c r="AB84" i="7"/>
  <c r="AE85" i="7"/>
  <c r="AB86" i="7"/>
  <c r="X88" i="7"/>
  <c r="AG90" i="7"/>
  <c r="AE90" i="7"/>
  <c r="Z91" i="7"/>
  <c r="AB92" i="7"/>
  <c r="AD93" i="7"/>
  <c r="Z94" i="7"/>
  <c r="AA96" i="7"/>
  <c r="AA97" i="7"/>
  <c r="X98" i="7"/>
  <c r="AB98" i="7"/>
  <c r="AE99" i="7"/>
  <c r="AD106" i="7"/>
  <c r="AE107" i="7"/>
  <c r="AD114" i="7"/>
  <c r="Z111" i="7"/>
  <c r="AA114" i="7"/>
  <c r="X119" i="7"/>
  <c r="X124" i="7"/>
  <c r="X125" i="7"/>
  <c r="AA121" i="7"/>
  <c r="AB128" i="7"/>
  <c r="AB125" i="7"/>
  <c r="AC126" i="7"/>
  <c r="AD127" i="7"/>
  <c r="AG133" i="7"/>
  <c r="AE133" i="7"/>
  <c r="AB134" i="7"/>
  <c r="AC135" i="7"/>
  <c r="AE137" i="7"/>
  <c r="AG138" i="7"/>
  <c r="X143" i="7"/>
  <c r="AA148" i="7"/>
  <c r="AA145" i="7"/>
  <c r="AA147" i="7"/>
  <c r="AG151" i="7"/>
  <c r="AB151" i="7"/>
  <c r="AE154" i="7"/>
  <c r="Z156" i="7"/>
  <c r="X157" i="7"/>
  <c r="AG162" i="7"/>
  <c r="AD164" i="7"/>
  <c r="AB170" i="7"/>
  <c r="X167" i="7"/>
  <c r="Z168" i="7"/>
  <c r="AD170" i="7"/>
  <c r="AG172" i="7"/>
  <c r="AE172" i="7"/>
  <c r="Z181" i="7"/>
  <c r="AB182" i="7"/>
  <c r="AA184" i="7"/>
  <c r="AE185" i="7"/>
  <c r="AB186" i="7"/>
  <c r="Z187" i="7"/>
  <c r="AE193" i="7"/>
  <c r="AD193" i="7"/>
  <c r="AC194" i="7"/>
  <c r="AB195" i="7"/>
  <c r="AE197" i="7"/>
  <c r="AA199" i="7"/>
  <c r="AE201" i="7"/>
  <c r="Z204" i="7"/>
  <c r="AD207" i="7"/>
  <c r="AA208" i="7"/>
  <c r="AA209" i="7"/>
  <c r="AC210" i="7"/>
  <c r="Z211" i="7"/>
  <c r="AG213" i="7"/>
  <c r="AD213" i="7"/>
  <c r="AD214" i="7"/>
  <c r="AC216" i="7"/>
  <c r="AB217" i="7"/>
  <c r="AB219" i="7"/>
  <c r="AG221" i="7"/>
  <c r="AA222" i="7"/>
  <c r="X224" i="7"/>
  <c r="X225" i="7"/>
  <c r="AA227" i="7"/>
  <c r="AA228" i="7"/>
  <c r="AA229" i="7"/>
  <c r="X234" i="7"/>
  <c r="AA230" i="7"/>
  <c r="AB232" i="7"/>
  <c r="AC237" i="7"/>
  <c r="AC238" i="7"/>
  <c r="AD235" i="7"/>
  <c r="AD236" i="7"/>
  <c r="AD237" i="7"/>
  <c r="AD238" i="7"/>
  <c r="AD239" i="7"/>
  <c r="AD240" i="7"/>
  <c r="AD241" i="7"/>
  <c r="AD242" i="7"/>
  <c r="AB55" i="7"/>
  <c r="AE115" i="7"/>
  <c r="AB161" i="7"/>
  <c r="AE192" i="7"/>
  <c r="AE202" i="7"/>
  <c r="AA48" i="7"/>
  <c r="AB53" i="7"/>
  <c r="AC50" i="7"/>
  <c r="X51" i="7"/>
  <c r="AA53" i="7"/>
  <c r="AA54" i="7"/>
  <c r="AC55" i="7"/>
  <c r="AA57" i="7"/>
  <c r="AA58" i="7"/>
  <c r="AC59" i="7"/>
  <c r="X60" i="7"/>
  <c r="AD64" i="7"/>
  <c r="AB62" i="7"/>
  <c r="AC64" i="7"/>
  <c r="AG65" i="7"/>
  <c r="AE65" i="7"/>
  <c r="AB66" i="7"/>
  <c r="AC68" i="7"/>
  <c r="AG69" i="7"/>
  <c r="AE69" i="7"/>
  <c r="AB70" i="7"/>
  <c r="AC72" i="7"/>
  <c r="AG73" i="7"/>
  <c r="AE73" i="7"/>
  <c r="AB74" i="7"/>
  <c r="AC76" i="7"/>
  <c r="AG77" i="7"/>
  <c r="AE77" i="7"/>
  <c r="AB78" i="7"/>
  <c r="AA83" i="7"/>
  <c r="AC84" i="7"/>
  <c r="AG81" i="7"/>
  <c r="AE81" i="7"/>
  <c r="AB82" i="7"/>
  <c r="AA87" i="7"/>
  <c r="AG88" i="7"/>
  <c r="AH88" i="7" s="1"/>
  <c r="AC88" i="7"/>
  <c r="AE89" i="7"/>
  <c r="AA90" i="7"/>
  <c r="AC91" i="7"/>
  <c r="AA98" i="7"/>
  <c r="AB95" i="7"/>
  <c r="AG96" i="7"/>
  <c r="AG97" i="7"/>
  <c r="AH97" i="7" s="1"/>
  <c r="Z99" i="7"/>
  <c r="AB100" i="7"/>
  <c r="AE106" i="7"/>
  <c r="Z103" i="7"/>
  <c r="Z107" i="7"/>
  <c r="AE109" i="7"/>
  <c r="AE110" i="7"/>
  <c r="AC111" i="7"/>
  <c r="Z112" i="7"/>
  <c r="AB113" i="7"/>
  <c r="Z115" i="7"/>
  <c r="AB122" i="7"/>
  <c r="AC123" i="7"/>
  <c r="AC129" i="7"/>
  <c r="AD130" i="7"/>
  <c r="AE131" i="7"/>
  <c r="AE128" i="7"/>
  <c r="AG130" i="7"/>
  <c r="AH130" i="7" s="1"/>
  <c r="Z132" i="7"/>
  <c r="AA133" i="7"/>
  <c r="Z136" i="7"/>
  <c r="Z142" i="7"/>
  <c r="AB149" i="7"/>
  <c r="AB150" i="7"/>
  <c r="AB148" i="7"/>
  <c r="AA155" i="7"/>
  <c r="AC156" i="7"/>
  <c r="AB158" i="7"/>
  <c r="AE163" i="7"/>
  <c r="AE164" i="7"/>
  <c r="X168" i="7"/>
  <c r="AA168" i="7"/>
  <c r="AA169" i="7"/>
  <c r="AA171" i="7"/>
  <c r="AB178" i="7"/>
  <c r="X180" i="7"/>
  <c r="AA180" i="7"/>
  <c r="AG181" i="7"/>
  <c r="AD182" i="7"/>
  <c r="AC184" i="7"/>
  <c r="Z185" i="7"/>
  <c r="AE186" i="7"/>
  <c r="AD187" i="7"/>
  <c r="AC188" i="7"/>
  <c r="AA190" i="7"/>
  <c r="AE195" i="7"/>
  <c r="AD194" i="7"/>
  <c r="X197" i="7"/>
  <c r="Z199" i="7"/>
  <c r="AC199" i="7"/>
  <c r="AD200" i="7"/>
  <c r="AB201" i="7"/>
  <c r="X203" i="7"/>
  <c r="AA203" i="7"/>
  <c r="X204" i="7"/>
  <c r="AA207" i="7"/>
  <c r="AE208" i="7"/>
  <c r="AC211" i="7"/>
  <c r="AA212" i="7"/>
  <c r="AE213" i="7"/>
  <c r="AD220" i="7"/>
  <c r="AG225" i="7"/>
  <c r="AB227" i="7"/>
  <c r="AB231" i="7"/>
  <c r="AC236" i="7"/>
  <c r="AE235" i="7"/>
  <c r="AE237" i="7"/>
  <c r="AE238" i="7"/>
  <c r="AE239" i="7"/>
  <c r="AE240" i="7"/>
  <c r="AE241" i="7"/>
  <c r="AE242" i="7"/>
  <c r="AE53" i="7"/>
  <c r="AC65" i="7"/>
  <c r="Z97" i="7"/>
  <c r="AC102" i="7"/>
  <c r="AD104" i="7"/>
  <c r="AC105" i="7"/>
  <c r="AA124" i="7"/>
  <c r="AD132" i="7"/>
  <c r="Z182" i="7"/>
  <c r="AD190" i="7"/>
  <c r="AE206" i="7"/>
  <c r="Z222" i="7"/>
  <c r="Z225" i="7"/>
  <c r="AC49" i="7"/>
  <c r="AD54" i="7"/>
  <c r="AG51" i="7"/>
  <c r="AE51" i="7"/>
  <c r="X59" i="7"/>
  <c r="AD63" i="7"/>
  <c r="AE62" i="7"/>
  <c r="AD68" i="7"/>
  <c r="AE66" i="7"/>
  <c r="X68" i="7"/>
  <c r="AE70" i="7"/>
  <c r="X72" i="7"/>
  <c r="AD72" i="7"/>
  <c r="AE74" i="7"/>
  <c r="X76" i="7"/>
  <c r="AD76" i="7"/>
  <c r="AE78" i="7"/>
  <c r="AD84" i="7"/>
  <c r="AE82" i="7"/>
  <c r="AC85" i="7"/>
  <c r="AB87" i="7"/>
  <c r="AD88" i="7"/>
  <c r="Z92" i="7"/>
  <c r="AA93" i="7"/>
  <c r="AD102" i="7"/>
  <c r="AC99" i="7"/>
  <c r="AD100" i="7"/>
  <c r="AA102" i="7"/>
  <c r="AG103" i="7"/>
  <c r="Z104" i="7"/>
  <c r="AB109" i="7"/>
  <c r="AE111" i="7"/>
  <c r="AD113" i="7"/>
  <c r="Z118" i="7"/>
  <c r="AG115" i="7"/>
  <c r="AK199" i="7" s="1"/>
  <c r="AA119" i="7"/>
  <c r="AB117" i="7"/>
  <c r="AG124" i="7"/>
  <c r="AH124" i="7" s="1"/>
  <c r="AD124" i="7"/>
  <c r="Z127" i="7"/>
  <c r="AA128" i="7"/>
  <c r="AC130" i="7"/>
  <c r="AD131" i="7"/>
  <c r="AA140" i="7"/>
  <c r="AA137" i="7"/>
  <c r="AA143" i="7"/>
  <c r="AC147" i="7"/>
  <c r="AC149" i="7"/>
  <c r="AD154" i="7"/>
  <c r="AC152" i="7"/>
  <c r="Z154" i="7"/>
  <c r="Z161" i="7"/>
  <c r="AD158" i="7"/>
  <c r="AE160" i="7"/>
  <c r="AE165" i="7"/>
  <c r="AB169" i="7"/>
  <c r="AE171" i="7"/>
  <c r="AC179" i="7"/>
  <c r="AB185" i="7"/>
  <c r="Z186" i="7"/>
  <c r="AE188" i="7"/>
  <c r="Z191" i="7"/>
  <c r="X196" i="7"/>
  <c r="AA200" i="7"/>
  <c r="AB197" i="7"/>
  <c r="AA198" i="7"/>
  <c r="AG208" i="7"/>
  <c r="AD211" i="7"/>
  <c r="AC212" i="7"/>
  <c r="Z213" i="7"/>
  <c r="AC214" i="7"/>
  <c r="Z215" i="7"/>
  <c r="AG224" i="7"/>
  <c r="AC229" i="7"/>
  <c r="AC235" i="7"/>
  <c r="AG233" i="7"/>
  <c r="AG234" i="7"/>
  <c r="X237" i="7"/>
  <c r="AA84" i="7"/>
  <c r="AC89" i="7"/>
  <c r="AD107" i="7"/>
  <c r="Z126" i="7"/>
  <c r="AA127" i="7"/>
  <c r="AE155" i="7"/>
  <c r="AB162" i="7"/>
  <c r="AD172" i="7"/>
  <c r="AA181" i="7"/>
  <c r="AE184" i="7"/>
  <c r="AC240" i="7"/>
  <c r="AB51" i="7"/>
  <c r="AC48" i="7"/>
  <c r="AC54" i="7"/>
  <c r="AG55" i="7"/>
  <c r="AE55" i="7"/>
  <c r="AB56" i="7"/>
  <c r="AC58" i="7"/>
  <c r="AG59" i="7"/>
  <c r="AE59" i="7"/>
  <c r="AB61" i="7"/>
  <c r="AA62" i="7"/>
  <c r="AC63" i="7"/>
  <c r="AA65" i="7"/>
  <c r="AA66" i="7"/>
  <c r="AC67" i="7"/>
  <c r="AA69" i="7"/>
  <c r="AA70" i="7"/>
  <c r="AC71" i="7"/>
  <c r="AA73" i="7"/>
  <c r="AA74" i="7"/>
  <c r="AC75" i="7"/>
  <c r="AA77" i="7"/>
  <c r="AA78" i="7"/>
  <c r="AC79" i="7"/>
  <c r="AA81" i="7"/>
  <c r="AA82" i="7"/>
  <c r="AB83" i="7"/>
  <c r="AG84" i="7"/>
  <c r="AE84" i="7"/>
  <c r="AD89" i="7"/>
  <c r="Z90" i="7"/>
  <c r="AA91" i="7"/>
  <c r="AA92" i="7"/>
  <c r="X93" i="7"/>
  <c r="AB93" i="7"/>
  <c r="AC98" i="7"/>
  <c r="AA100" i="7"/>
  <c r="AE100" i="7"/>
  <c r="AC101" i="7"/>
  <c r="AE102" i="7"/>
  <c r="AC103" i="7"/>
  <c r="AB104" i="7"/>
  <c r="AB105" i="7"/>
  <c r="AA106" i="7"/>
  <c r="AC107" i="7"/>
  <c r="Z108" i="7"/>
  <c r="AC109" i="7"/>
  <c r="AA112" i="7"/>
  <c r="AE112" i="7"/>
  <c r="AD116" i="7"/>
  <c r="AC121" i="7"/>
  <c r="AE125" i="7"/>
  <c r="AB126" i="7"/>
  <c r="AC127" i="7"/>
  <c r="AD128" i="7"/>
  <c r="AE129" i="7"/>
  <c r="Z131" i="7"/>
  <c r="AB141" i="7"/>
  <c r="AB138" i="7"/>
  <c r="AD152" i="7"/>
  <c r="AE151" i="7"/>
  <c r="AG156" i="7"/>
  <c r="Z162" i="7"/>
  <c r="AE158" i="7"/>
  <c r="AB160" i="7"/>
  <c r="AD162" i="7"/>
  <c r="AA163" i="7"/>
  <c r="AB164" i="7"/>
  <c r="X165" i="7"/>
  <c r="AD167" i="7"/>
  <c r="AG168" i="7"/>
  <c r="AH168" i="7" s="1"/>
  <c r="Z176" i="7"/>
  <c r="AC173" i="7"/>
  <c r="AB174" i="7"/>
  <c r="AA175" i="7"/>
  <c r="AD179" i="7"/>
  <c r="AC185" i="7"/>
  <c r="AG184" i="7"/>
  <c r="AA188" i="7"/>
  <c r="Z189" i="7"/>
  <c r="Z194" i="7"/>
  <c r="AE190" i="7"/>
  <c r="AB191" i="7"/>
  <c r="AC192" i="7"/>
  <c r="AB199" i="7"/>
  <c r="AC203" i="7"/>
  <c r="AC207" i="7"/>
  <c r="Z212" i="7"/>
  <c r="AE214" i="7"/>
  <c r="AB215" i="7"/>
  <c r="AG218" i="7"/>
  <c r="AI218" i="7" s="1"/>
  <c r="AD225" i="7"/>
  <c r="AD226" i="7"/>
  <c r="AD227" i="7"/>
  <c r="AD228" i="7"/>
  <c r="AD229" i="7"/>
  <c r="AD231" i="7"/>
  <c r="AE232" i="7"/>
  <c r="AA50" i="7"/>
  <c r="AE57" i="7"/>
  <c r="AC69" i="7"/>
  <c r="AC73" i="7"/>
  <c r="AC81" i="7"/>
  <c r="AE96" i="7"/>
  <c r="AD103" i="7"/>
  <c r="AA151" i="7"/>
  <c r="AC197" i="7"/>
  <c r="Z230" i="7"/>
  <c r="AC47" i="7"/>
  <c r="AG49" i="7"/>
  <c r="AE49" i="7"/>
  <c r="AA51" i="7"/>
  <c r="AA52" i="7"/>
  <c r="AB57" i="7"/>
  <c r="X54" i="7"/>
  <c r="AD58" i="7"/>
  <c r="X58" i="7"/>
  <c r="AD62" i="7"/>
  <c r="AB60" i="7"/>
  <c r="AD61" i="7"/>
  <c r="X63" i="7"/>
  <c r="AD67" i="7"/>
  <c r="AB65" i="7"/>
  <c r="X67" i="7"/>
  <c r="AD71" i="7"/>
  <c r="AB69" i="7"/>
  <c r="X71" i="7"/>
  <c r="AB73" i="7"/>
  <c r="X75" i="7"/>
  <c r="AD75" i="7"/>
  <c r="AB77" i="7"/>
  <c r="X79" i="7"/>
  <c r="AD79" i="7"/>
  <c r="AB81" i="7"/>
  <c r="X87" i="7"/>
  <c r="AC83" i="7"/>
  <c r="AA85" i="7"/>
  <c r="X86" i="7"/>
  <c r="AC86" i="7"/>
  <c r="AB91" i="7"/>
  <c r="AC93" i="7"/>
  <c r="AD98" i="7"/>
  <c r="AE95" i="7"/>
  <c r="AD101" i="7"/>
  <c r="AE104" i="7"/>
  <c r="Z105" i="7"/>
  <c r="AA107" i="7"/>
  <c r="Z110" i="7"/>
  <c r="X115" i="7"/>
  <c r="X114" i="7"/>
  <c r="AB114" i="7"/>
  <c r="AC115" i="7"/>
  <c r="AD122" i="7"/>
  <c r="AE123" i="7"/>
  <c r="AE120" i="7"/>
  <c r="AG122" i="7"/>
  <c r="X123" i="7"/>
  <c r="Z124" i="7"/>
  <c r="AA125" i="7"/>
  <c r="Z128" i="7"/>
  <c r="Z134" i="7"/>
  <c r="AA135" i="7"/>
  <c r="AA132" i="7"/>
  <c r="AC142" i="7"/>
  <c r="AC139" i="7"/>
  <c r="AC145" i="7"/>
  <c r="AD146" i="7"/>
  <c r="AE147" i="7"/>
  <c r="AE146" i="7"/>
  <c r="AG149" i="7"/>
  <c r="AE153" i="7"/>
  <c r="Z150" i="7"/>
  <c r="AA153" i="7"/>
  <c r="AB154" i="7"/>
  <c r="AB157" i="7"/>
  <c r="AA162" i="7"/>
  <c r="Z159" i="7"/>
  <c r="AC159" i="7"/>
  <c r="AE161" i="7"/>
  <c r="AA165" i="7"/>
  <c r="Z166" i="7"/>
  <c r="AG173" i="7"/>
  <c r="AH173" i="7" s="1"/>
  <c r="X177" i="7"/>
  <c r="AG178" i="7"/>
  <c r="AE183" i="7"/>
  <c r="AD180" i="7"/>
  <c r="AC182" i="7"/>
  <c r="AB187" i="7"/>
  <c r="AB184" i="7"/>
  <c r="AA185" i="7"/>
  <c r="AB188" i="7"/>
  <c r="X189" i="7"/>
  <c r="AA189" i="7"/>
  <c r="AD191" i="7"/>
  <c r="AG194" i="7"/>
  <c r="AC196" i="7"/>
  <c r="AD201" i="7"/>
  <c r="AA201" i="7"/>
  <c r="AB202" i="7"/>
  <c r="AD204" i="7"/>
  <c r="AD205" i="7"/>
  <c r="AB211" i="7"/>
  <c r="X212" i="7"/>
  <c r="Z219" i="7"/>
  <c r="AA216" i="7"/>
  <c r="AE222" i="7"/>
  <c r="AE226" i="7"/>
  <c r="AE230" i="7"/>
  <c r="AG231" i="7"/>
  <c r="AE231" i="7"/>
  <c r="Z235" i="7"/>
  <c r="Z236" i="7"/>
  <c r="AA64" i="7"/>
  <c r="AA68" i="7"/>
  <c r="AA76" i="7"/>
  <c r="AA80" i="7"/>
  <c r="AA88" i="7"/>
  <c r="Z96" i="7"/>
  <c r="Z120" i="7"/>
  <c r="AE157" i="7"/>
  <c r="AC195" i="7"/>
  <c r="Z229" i="7"/>
  <c r="AB50" i="7"/>
  <c r="AD51" i="7"/>
  <c r="AC53" i="7"/>
  <c r="AA55" i="7"/>
  <c r="AA56" i="7"/>
  <c r="AC57" i="7"/>
  <c r="AA59" i="7"/>
  <c r="AE60" i="7"/>
  <c r="AC62" i="7"/>
  <c r="AG63" i="7"/>
  <c r="AE63" i="7"/>
  <c r="AC66" i="7"/>
  <c r="AG67" i="7"/>
  <c r="AE67" i="7"/>
  <c r="AC70" i="7"/>
  <c r="AG71" i="7"/>
  <c r="AE71" i="7"/>
  <c r="AC74" i="7"/>
  <c r="AG75" i="7"/>
  <c r="AE75" i="7"/>
  <c r="AB76" i="7"/>
  <c r="AC78" i="7"/>
  <c r="AG79" i="7"/>
  <c r="AE79" i="7"/>
  <c r="AC82" i="7"/>
  <c r="AD83" i="7"/>
  <c r="AB85" i="7"/>
  <c r="AD86" i="7"/>
  <c r="AE87" i="7"/>
  <c r="AA89" i="7"/>
  <c r="X90" i="7"/>
  <c r="AG92" i="7"/>
  <c r="AC92" i="7"/>
  <c r="AG94" i="7"/>
  <c r="AE94" i="7"/>
  <c r="Z95" i="7"/>
  <c r="X96" i="7"/>
  <c r="X97" i="7"/>
  <c r="AG99" i="7"/>
  <c r="AB99" i="7"/>
  <c r="AG100" i="7"/>
  <c r="AC100" i="7"/>
  <c r="AG101" i="7"/>
  <c r="AH101" i="7" s="1"/>
  <c r="AB101" i="7"/>
  <c r="X103" i="7"/>
  <c r="AA109" i="7"/>
  <c r="AC116" i="7"/>
  <c r="AC114" i="7"/>
  <c r="AD115" i="7"/>
  <c r="AG117" i="7"/>
  <c r="AE117" i="7"/>
  <c r="Z119" i="7"/>
  <c r="AA120" i="7"/>
  <c r="AB121" i="7"/>
  <c r="AC122" i="7"/>
  <c r="AD123" i="7"/>
  <c r="AE124" i="7"/>
  <c r="X127" i="7"/>
  <c r="X132" i="7"/>
  <c r="X133" i="7"/>
  <c r="AA129" i="7"/>
  <c r="X130" i="7"/>
  <c r="AB133" i="7"/>
  <c r="AC134" i="7"/>
  <c r="AD135" i="7"/>
  <c r="AD143" i="7"/>
  <c r="AG140" i="7"/>
  <c r="AD140" i="7"/>
  <c r="Z143" i="7"/>
  <c r="AA144" i="7"/>
  <c r="AB145" i="7"/>
  <c r="AC146" i="7"/>
  <c r="Z148" i="7"/>
  <c r="AA149" i="7"/>
  <c r="AD150" i="7"/>
  <c r="X152" i="7"/>
  <c r="AA152" i="7"/>
  <c r="AB153" i="7"/>
  <c r="AC154" i="7"/>
  <c r="AC155" i="7"/>
  <c r="AC161" i="7"/>
  <c r="Z160" i="7"/>
  <c r="AC165" i="7"/>
  <c r="AB166" i="7"/>
  <c r="AA167" i="7"/>
  <c r="AE173" i="7"/>
  <c r="AC171" i="7"/>
  <c r="Z175" i="7"/>
  <c r="AE175" i="7"/>
  <c r="AD176" i="7"/>
  <c r="AC177" i="7"/>
  <c r="Z178" i="7"/>
  <c r="AE181" i="7"/>
  <c r="AC183" i="7"/>
  <c r="AC186" i="7"/>
  <c r="AC187" i="7"/>
  <c r="AB193" i="7"/>
  <c r="AB190" i="7"/>
  <c r="AA191" i="7"/>
  <c r="Z192" i="7"/>
  <c r="AD202" i="7"/>
  <c r="AG203" i="7"/>
  <c r="AE205" i="7"/>
  <c r="AD208" i="7"/>
  <c r="AE216" i="7"/>
  <c r="AC227" i="7"/>
  <c r="Z233" i="7"/>
  <c r="Z234" i="7"/>
  <c r="AD56" i="7"/>
  <c r="AC56" i="7"/>
  <c r="AD90" i="7"/>
  <c r="Z144" i="7"/>
  <c r="Z146" i="7"/>
  <c r="Z231" i="7"/>
  <c r="AC242" i="7"/>
  <c r="AG47" i="7"/>
  <c r="AH47" i="7" s="1"/>
  <c r="AE47" i="7"/>
  <c r="AD50" i="7"/>
  <c r="AC52" i="7"/>
  <c r="AD55" i="7"/>
  <c r="X57" i="7"/>
  <c r="AA60" i="7"/>
  <c r="AC61" i="7"/>
  <c r="AD66" i="7"/>
  <c r="AE64" i="7"/>
  <c r="X66" i="7"/>
  <c r="AD70" i="7"/>
  <c r="X70" i="7"/>
  <c r="X74" i="7"/>
  <c r="AD74" i="7"/>
  <c r="X78" i="7"/>
  <c r="AD78" i="7"/>
  <c r="X82" i="7"/>
  <c r="AD82" i="7"/>
  <c r="AG86" i="7"/>
  <c r="AH86" i="7" s="1"/>
  <c r="AE86" i="7"/>
  <c r="Z88" i="7"/>
  <c r="X89" i="7"/>
  <c r="AB89" i="7"/>
  <c r="AC90" i="7"/>
  <c r="AD92" i="7"/>
  <c r="AE93" i="7"/>
  <c r="Z98" i="7"/>
  <c r="AC113" i="7"/>
  <c r="Z116" i="7"/>
  <c r="AC119" i="7"/>
  <c r="Z123" i="7"/>
  <c r="AB130" i="7"/>
  <c r="AC131" i="7"/>
  <c r="AC137" i="7"/>
  <c r="AD138" i="7"/>
  <c r="AE139" i="7"/>
  <c r="AE136" i="7"/>
  <c r="AE144" i="7"/>
  <c r="AG141" i="7"/>
  <c r="AH141" i="7" s="1"/>
  <c r="AE141" i="7"/>
  <c r="AB142" i="7"/>
  <c r="AC143" i="7"/>
  <c r="AE145" i="7"/>
  <c r="Z151" i="7"/>
  <c r="AG152" i="7"/>
  <c r="AH152" i="7" s="1"/>
  <c r="AC153" i="7"/>
  <c r="AG155" i="7"/>
  <c r="AD155" i="7"/>
  <c r="AD156" i="7"/>
  <c r="AC158" i="7"/>
  <c r="AB163" i="7"/>
  <c r="AG160" i="7"/>
  <c r="AH160" i="7" s="1"/>
  <c r="AA161" i="7"/>
  <c r="AD166" i="7"/>
  <c r="AC167" i="7"/>
  <c r="AG171" i="7"/>
  <c r="AK213" i="7" s="1"/>
  <c r="AA179" i="7"/>
  <c r="Z180" i="7"/>
  <c r="AD186" i="7"/>
  <c r="AD188" i="7"/>
  <c r="AG189" i="7"/>
  <c r="AC189" i="7"/>
  <c r="AE196" i="7"/>
  <c r="AE199" i="7"/>
  <c r="AB205" i="7"/>
  <c r="AC217" i="7"/>
  <c r="Z232" i="7"/>
  <c r="AB237" i="7"/>
  <c r="AB238" i="7"/>
  <c r="AB239" i="7"/>
  <c r="AB240" i="7"/>
  <c r="AB241" i="7"/>
  <c r="AB242" i="7"/>
  <c r="AK186" i="7"/>
  <c r="AK187" i="7"/>
  <c r="AK188" i="7"/>
  <c r="AH71" i="7"/>
  <c r="AK189" i="7"/>
  <c r="AK190" i="7"/>
  <c r="AK195" i="7"/>
  <c r="AH100" i="7"/>
  <c r="AK182" i="7"/>
  <c r="AH53" i="7"/>
  <c r="AH85" i="7"/>
  <c r="AH106" i="7"/>
  <c r="AK197" i="7"/>
  <c r="AH107" i="7"/>
  <c r="AH110" i="7"/>
  <c r="AH90" i="7"/>
  <c r="AH123" i="7"/>
  <c r="AH77" i="7"/>
  <c r="AK183" i="7"/>
  <c r="AK196" i="7"/>
  <c r="AH103" i="7"/>
  <c r="AK184" i="7"/>
  <c r="AH55" i="7"/>
  <c r="AK185" i="7"/>
  <c r="AG111" i="7"/>
  <c r="Z242" i="7"/>
  <c r="AC80" i="7"/>
  <c r="X81" i="7"/>
  <c r="AG83" i="7"/>
  <c r="AH84" i="7" s="1"/>
  <c r="AC96" i="7"/>
  <c r="AG98" i="7"/>
  <c r="AH98" i="7" s="1"/>
  <c r="Z101" i="7"/>
  <c r="AA103" i="7"/>
  <c r="AE113" i="7"/>
  <c r="AE114" i="7"/>
  <c r="AE118" i="7"/>
  <c r="AA116" i="7"/>
  <c r="Z117" i="7"/>
  <c r="Z121" i="7"/>
  <c r="AB118" i="7"/>
  <c r="AG125" i="7"/>
  <c r="X146" i="7"/>
  <c r="AG147" i="7"/>
  <c r="Z149" i="7"/>
  <c r="Z153" i="7"/>
  <c r="X150" i="7"/>
  <c r="AG150" i="7"/>
  <c r="AA150" i="7"/>
  <c r="AA154" i="7"/>
  <c r="AK209" i="7"/>
  <c r="AH155" i="7"/>
  <c r="AE98" i="7"/>
  <c r="Z239" i="7"/>
  <c r="AD80" i="7"/>
  <c r="X83" i="7"/>
  <c r="AG89" i="7"/>
  <c r="AG93" i="7"/>
  <c r="AH93" i="7" s="1"/>
  <c r="AA95" i="7"/>
  <c r="AB97" i="7"/>
  <c r="AA99" i="7"/>
  <c r="AE103" i="7"/>
  <c r="AD111" i="7"/>
  <c r="AA113" i="7"/>
  <c r="AG139" i="7"/>
  <c r="Z141" i="7"/>
  <c r="Z145" i="7"/>
  <c r="X142" i="7"/>
  <c r="AG142" i="7"/>
  <c r="AH142" i="7" s="1"/>
  <c r="AA142" i="7"/>
  <c r="AA146" i="7"/>
  <c r="AB143" i="7"/>
  <c r="AB147" i="7"/>
  <c r="AK208" i="7"/>
  <c r="AE122" i="7"/>
  <c r="AE126" i="7"/>
  <c r="AK228" i="7"/>
  <c r="Z241" i="7"/>
  <c r="AA86" i="7"/>
  <c r="AC87" i="7"/>
  <c r="AE88" i="7"/>
  <c r="AC97" i="7"/>
  <c r="Z102" i="7"/>
  <c r="AC110" i="7"/>
  <c r="AG112" i="7"/>
  <c r="AG118" i="7"/>
  <c r="AH118" i="7" s="1"/>
  <c r="AA118" i="7"/>
  <c r="AA122" i="7"/>
  <c r="AG131" i="7"/>
  <c r="Z133" i="7"/>
  <c r="Z137" i="7"/>
  <c r="X134" i="7"/>
  <c r="AG134" i="7"/>
  <c r="AH134" i="7" s="1"/>
  <c r="AA134" i="7"/>
  <c r="AA138" i="7"/>
  <c r="AB135" i="7"/>
  <c r="AB139" i="7"/>
  <c r="AC144" i="7"/>
  <c r="AC148" i="7"/>
  <c r="AK217" i="7"/>
  <c r="AB156" i="7"/>
  <c r="AB152" i="7"/>
  <c r="AG48" i="7"/>
  <c r="AH48" i="7" s="1"/>
  <c r="AG50" i="7"/>
  <c r="AH50" i="7" s="1"/>
  <c r="AG52" i="7"/>
  <c r="AH52" i="7" s="1"/>
  <c r="AG54" i="7"/>
  <c r="AH54" i="7" s="1"/>
  <c r="AG56" i="7"/>
  <c r="AH56" i="7" s="1"/>
  <c r="AG58" i="7"/>
  <c r="AH58" i="7" s="1"/>
  <c r="AG60" i="7"/>
  <c r="AH60" i="7" s="1"/>
  <c r="AG62" i="7"/>
  <c r="AH62" i="7" s="1"/>
  <c r="AG64" i="7"/>
  <c r="AH64" i="7" s="1"/>
  <c r="AG66" i="7"/>
  <c r="AG68" i="7"/>
  <c r="AH68" i="7" s="1"/>
  <c r="AG70" i="7"/>
  <c r="AH70" i="7" s="1"/>
  <c r="AG72" i="7"/>
  <c r="AH72" i="7" s="1"/>
  <c r="AG74" i="7"/>
  <c r="AH74" i="7" s="1"/>
  <c r="AG76" i="7"/>
  <c r="AH76" i="7" s="1"/>
  <c r="AG78" i="7"/>
  <c r="AH78" i="7" s="1"/>
  <c r="AG80" i="7"/>
  <c r="AH80" i="7" s="1"/>
  <c r="AG82" i="7"/>
  <c r="AH82" i="7" s="1"/>
  <c r="AD87" i="7"/>
  <c r="Z100" i="7"/>
  <c r="AA104" i="7"/>
  <c r="AD110" i="7"/>
  <c r="X111" i="7"/>
  <c r="Z113" i="7"/>
  <c r="AG116" i="7"/>
  <c r="AH116" i="7" s="1"/>
  <c r="X122" i="7"/>
  <c r="Z125" i="7"/>
  <c r="Z129" i="7"/>
  <c r="X126" i="7"/>
  <c r="AG126" i="7"/>
  <c r="AA126" i="7"/>
  <c r="AA130" i="7"/>
  <c r="AB127" i="7"/>
  <c r="AB131" i="7"/>
  <c r="AC136" i="7"/>
  <c r="AC140" i="7"/>
  <c r="AD145" i="7"/>
  <c r="AD149" i="7"/>
  <c r="AC162" i="7"/>
  <c r="AH221" i="7"/>
  <c r="AE83" i="7"/>
  <c r="X80" i="7"/>
  <c r="AC94" i="7"/>
  <c r="AG95" i="7"/>
  <c r="AD99" i="7"/>
  <c r="AE105" i="7"/>
  <c r="X107" i="7"/>
  <c r="AG108" i="7"/>
  <c r="AH108" i="7" s="1"/>
  <c r="X109" i="7"/>
  <c r="X110" i="7"/>
  <c r="AB110" i="7"/>
  <c r="AD112" i="7"/>
  <c r="AG114" i="7"/>
  <c r="AC118" i="7"/>
  <c r="AB119" i="7"/>
  <c r="AB123" i="7"/>
  <c r="AC128" i="7"/>
  <c r="AC132" i="7"/>
  <c r="AD137" i="7"/>
  <c r="AD141" i="7"/>
  <c r="AG148" i="7"/>
  <c r="AE150" i="7"/>
  <c r="AB115" i="7"/>
  <c r="AB111" i="7"/>
  <c r="AG87" i="7"/>
  <c r="AG91" i="7"/>
  <c r="AD94" i="7"/>
  <c r="AE101" i="7"/>
  <c r="AG104" i="7"/>
  <c r="AH104" i="7" s="1"/>
  <c r="X106" i="7"/>
  <c r="AB106" i="7"/>
  <c r="AC108" i="7"/>
  <c r="X117" i="7"/>
  <c r="X113" i="7"/>
  <c r="AG113" i="7"/>
  <c r="AH113" i="7" s="1"/>
  <c r="AC120" i="7"/>
  <c r="AC124" i="7"/>
  <c r="AD129" i="7"/>
  <c r="AD133" i="7"/>
  <c r="AE138" i="7"/>
  <c r="AE142" i="7"/>
  <c r="AH140" i="7"/>
  <c r="AH149" i="7"/>
  <c r="Z240" i="7"/>
  <c r="AE97" i="7"/>
  <c r="X102" i="7"/>
  <c r="AB102" i="7"/>
  <c r="AC104" i="7"/>
  <c r="Z109" i="7"/>
  <c r="AA111" i="7"/>
  <c r="AH115" i="7"/>
  <c r="AD119" i="7"/>
  <c r="AD121" i="7"/>
  <c r="AD125" i="7"/>
  <c r="AE130" i="7"/>
  <c r="AE134" i="7"/>
  <c r="AG132" i="7"/>
  <c r="AC168" i="7"/>
  <c r="AC172" i="7"/>
  <c r="AC112" i="7"/>
  <c r="AG121" i="7"/>
  <c r="AG129" i="7"/>
  <c r="AG137" i="7"/>
  <c r="AH138" i="7" s="1"/>
  <c r="AG145" i="7"/>
  <c r="Z155" i="7"/>
  <c r="AB155" i="7"/>
  <c r="X159" i="7"/>
  <c r="AG159" i="7"/>
  <c r="AE159" i="7"/>
  <c r="X164" i="7"/>
  <c r="AA164" i="7"/>
  <c r="Z165" i="7"/>
  <c r="Z169" i="7"/>
  <c r="X170" i="7"/>
  <c r="Z171" i="7"/>
  <c r="AC174" i="7"/>
  <c r="AB175" i="7"/>
  <c r="AB179" i="7"/>
  <c r="X176" i="7"/>
  <c r="AA176" i="7"/>
  <c r="AG177" i="7"/>
  <c r="AE180" i="7"/>
  <c r="AC200" i="7"/>
  <c r="AC204" i="7"/>
  <c r="Z114" i="7"/>
  <c r="AA115" i="7"/>
  <c r="AB116" i="7"/>
  <c r="AC117" i="7"/>
  <c r="AD118" i="7"/>
  <c r="AE119" i="7"/>
  <c r="AG120" i="7"/>
  <c r="AH120" i="7" s="1"/>
  <c r="X121" i="7"/>
  <c r="Z122" i="7"/>
  <c r="AA123" i="7"/>
  <c r="AB124" i="7"/>
  <c r="AC125" i="7"/>
  <c r="AD126" i="7"/>
  <c r="AE127" i="7"/>
  <c r="AG128" i="7"/>
  <c r="X129" i="7"/>
  <c r="Z130" i="7"/>
  <c r="AA131" i="7"/>
  <c r="AB132" i="7"/>
  <c r="AC133" i="7"/>
  <c r="AD134" i="7"/>
  <c r="AE135" i="7"/>
  <c r="AG136" i="7"/>
  <c r="AH136" i="7" s="1"/>
  <c r="X137" i="7"/>
  <c r="Z138" i="7"/>
  <c r="AA139" i="7"/>
  <c r="AB140" i="7"/>
  <c r="AC141" i="7"/>
  <c r="AD142" i="7"/>
  <c r="AE143" i="7"/>
  <c r="AG144" i="7"/>
  <c r="AH144" i="7" s="1"/>
  <c r="X145" i="7"/>
  <c r="AC150" i="7"/>
  <c r="AE156" i="7"/>
  <c r="AG157" i="7"/>
  <c r="AH157" i="7" s="1"/>
  <c r="AC157" i="7"/>
  <c r="AE162" i="7"/>
  <c r="AE166" i="7"/>
  <c r="AG163" i="7"/>
  <c r="AD163" i="7"/>
  <c r="AG165" i="7"/>
  <c r="AH165" i="7" s="1"/>
  <c r="AE168" i="7"/>
  <c r="AD169" i="7"/>
  <c r="AD173" i="7"/>
  <c r="AH171" i="7"/>
  <c r="AB177" i="7"/>
  <c r="X178" i="7"/>
  <c r="AK221" i="7"/>
  <c r="AL221" i="7" s="1"/>
  <c r="AH203" i="7"/>
  <c r="AI203" i="7"/>
  <c r="AI221" i="7"/>
  <c r="AG119" i="7"/>
  <c r="X120" i="7"/>
  <c r="AG127" i="7"/>
  <c r="X128" i="7"/>
  <c r="AG135" i="7"/>
  <c r="X136" i="7"/>
  <c r="AG143" i="7"/>
  <c r="X144" i="7"/>
  <c r="AC151" i="7"/>
  <c r="AE152" i="7"/>
  <c r="AG153" i="7"/>
  <c r="AH153" i="7" s="1"/>
  <c r="AD153" i="7"/>
  <c r="X156" i="7"/>
  <c r="Z158" i="7"/>
  <c r="X160" i="7"/>
  <c r="AA160" i="7"/>
  <c r="AB165" i="7"/>
  <c r="AC170" i="7"/>
  <c r="AD175" i="7"/>
  <c r="AG176" i="7"/>
  <c r="AH176" i="7" s="1"/>
  <c r="AC176" i="7"/>
  <c r="AC180" i="7"/>
  <c r="X187" i="7"/>
  <c r="AI202" i="7"/>
  <c r="AG211" i="7"/>
  <c r="AB146" i="7"/>
  <c r="AD148" i="7"/>
  <c r="AE149" i="7"/>
  <c r="X151" i="7"/>
  <c r="AA158" i="7"/>
  <c r="AD159" i="7"/>
  <c r="AG161" i="7"/>
  <c r="X166" i="7"/>
  <c r="AG166" i="7"/>
  <c r="AH166" i="7" s="1"/>
  <c r="AA166" i="7"/>
  <c r="AA170" i="7"/>
  <c r="Z167" i="7"/>
  <c r="X172" i="7"/>
  <c r="AA172" i="7"/>
  <c r="Z173" i="7"/>
  <c r="Z177" i="7"/>
  <c r="AD177" i="7"/>
  <c r="AD181" i="7"/>
  <c r="AC178" i="7"/>
  <c r="AG186" i="7"/>
  <c r="AH187" i="7" s="1"/>
  <c r="AG188" i="7"/>
  <c r="AH188" i="7" s="1"/>
  <c r="X195" i="7"/>
  <c r="AB212" i="7"/>
  <c r="AB216" i="7"/>
  <c r="AI225" i="7"/>
  <c r="AH225" i="7"/>
  <c r="AB225" i="7"/>
  <c r="AB229" i="7"/>
  <c r="AC160" i="7"/>
  <c r="AC164" i="7"/>
  <c r="AE170" i="7"/>
  <c r="AE174" i="7"/>
  <c r="AD171" i="7"/>
  <c r="AE176" i="7"/>
  <c r="AA156" i="7"/>
  <c r="X158" i="7"/>
  <c r="AG158" i="7"/>
  <c r="X162" i="7"/>
  <c r="Z163" i="7"/>
  <c r="AC166" i="7"/>
  <c r="AB167" i="7"/>
  <c r="AB171" i="7"/>
  <c r="AB173" i="7"/>
  <c r="AE178" i="7"/>
  <c r="AE182" i="7"/>
  <c r="AG179" i="7"/>
  <c r="X182" i="7"/>
  <c r="AG182" i="7"/>
  <c r="AH182" i="7" s="1"/>
  <c r="AA182" i="7"/>
  <c r="AA186" i="7"/>
  <c r="Z184" i="7"/>
  <c r="Z188" i="7"/>
  <c r="X186" i="7"/>
  <c r="X191" i="7"/>
  <c r="AG191" i="7"/>
  <c r="AH192" i="7" s="1"/>
  <c r="AC198" i="7"/>
  <c r="AC202" i="7"/>
  <c r="AG206" i="7"/>
  <c r="X210" i="7"/>
  <c r="X206" i="7"/>
  <c r="AA206" i="7"/>
  <c r="AA210" i="7"/>
  <c r="AE211" i="7"/>
  <c r="AE215" i="7"/>
  <c r="AB218" i="7"/>
  <c r="AB214" i="7"/>
  <c r="AD151" i="7"/>
  <c r="X154" i="7"/>
  <c r="AD161" i="7"/>
  <c r="AD165" i="7"/>
  <c r="AG169" i="7"/>
  <c r="AH169" i="7" s="1"/>
  <c r="X174" i="7"/>
  <c r="AG174" i="7"/>
  <c r="AH174" i="7" s="1"/>
  <c r="AA174" i="7"/>
  <c r="AA178" i="7"/>
  <c r="X183" i="7"/>
  <c r="AG183" i="7"/>
  <c r="AA183" i="7"/>
  <c r="AA187" i="7"/>
  <c r="AH184" i="7"/>
  <c r="AE187" i="7"/>
  <c r="AE191" i="7"/>
  <c r="AH189" i="7"/>
  <c r="AB204" i="7"/>
  <c r="AB208" i="7"/>
  <c r="Z179" i="7"/>
  <c r="AB181" i="7"/>
  <c r="AE189" i="7"/>
  <c r="AC191" i="7"/>
  <c r="X192" i="7"/>
  <c r="AA192" i="7"/>
  <c r="X194" i="7"/>
  <c r="AA194" i="7"/>
  <c r="Z201" i="7"/>
  <c r="Z205" i="7"/>
  <c r="Z208" i="7"/>
  <c r="AE209" i="7"/>
  <c r="AB210" i="7"/>
  <c r="AA217" i="7"/>
  <c r="X219" i="7"/>
  <c r="AG219" i="7"/>
  <c r="AA219" i="7"/>
  <c r="AA223" i="7"/>
  <c r="X226" i="7"/>
  <c r="AA226" i="7"/>
  <c r="AD183" i="7"/>
  <c r="X193" i="7"/>
  <c r="AB194" i="7"/>
  <c r="AG201" i="7"/>
  <c r="AH202" i="7" s="1"/>
  <c r="AI208" i="7"/>
  <c r="AG215" i="7"/>
  <c r="X217" i="7"/>
  <c r="AG217" i="7"/>
  <c r="AD218" i="7"/>
  <c r="X222" i="7"/>
  <c r="AG222" i="7"/>
  <c r="Z223" i="7"/>
  <c r="Z227" i="7"/>
  <c r="AE224" i="7"/>
  <c r="AE228" i="7"/>
  <c r="X232" i="7"/>
  <c r="X228" i="7"/>
  <c r="AG228" i="7"/>
  <c r="AG167" i="7"/>
  <c r="AG175" i="7"/>
  <c r="AG190" i="7"/>
  <c r="AH190" i="7" s="1"/>
  <c r="AA193" i="7"/>
  <c r="Z195" i="7"/>
  <c r="X198" i="7"/>
  <c r="X200" i="7"/>
  <c r="AD206" i="7"/>
  <c r="AD210" i="7"/>
  <c r="AH208" i="7"/>
  <c r="AG229" i="7"/>
  <c r="AD192" i="7"/>
  <c r="Z193" i="7"/>
  <c r="AG195" i="7"/>
  <c r="AA195" i="7"/>
  <c r="AA196" i="7"/>
  <c r="AC201" i="7"/>
  <c r="AC205" i="7"/>
  <c r="AA202" i="7"/>
  <c r="AB203" i="7"/>
  <c r="X205" i="7"/>
  <c r="AA205" i="7"/>
  <c r="AG205" i="7"/>
  <c r="AB207" i="7"/>
  <c r="AD209" i="7"/>
  <c r="X211" i="7"/>
  <c r="AA211" i="7"/>
  <c r="X213" i="7"/>
  <c r="AA213" i="7"/>
  <c r="AC215" i="7"/>
  <c r="AD219" i="7"/>
  <c r="AD223" i="7"/>
  <c r="AG220" i="7"/>
  <c r="AA220" i="7"/>
  <c r="AA224" i="7"/>
  <c r="AC222" i="7"/>
  <c r="AC226" i="7"/>
  <c r="AB223" i="7"/>
  <c r="Z190" i="7"/>
  <c r="AG193" i="7"/>
  <c r="AH193" i="7" s="1"/>
  <c r="AE194" i="7"/>
  <c r="AE198" i="7"/>
  <c r="AB196" i="7"/>
  <c r="AD197" i="7"/>
  <c r="AB198" i="7"/>
  <c r="Z200" i="7"/>
  <c r="Z202" i="7"/>
  <c r="Z206" i="7"/>
  <c r="AG207" i="7"/>
  <c r="X209" i="7"/>
  <c r="AG209" i="7"/>
  <c r="AH210" i="7" s="1"/>
  <c r="AD217" i="7"/>
  <c r="X221" i="7"/>
  <c r="AC225" i="7"/>
  <c r="AG226" i="7"/>
  <c r="AG235" i="7"/>
  <c r="AG236" i="7"/>
  <c r="AG237" i="7"/>
  <c r="AG238" i="7"/>
  <c r="AG239" i="7"/>
  <c r="AG240" i="7"/>
  <c r="AG241" i="7"/>
  <c r="AG242" i="7"/>
  <c r="AG180" i="7"/>
  <c r="X184" i="7"/>
  <c r="AG185" i="7"/>
  <c r="AH185" i="7" s="1"/>
  <c r="Z196" i="7"/>
  <c r="AG198" i="7"/>
  <c r="AH199" i="7" s="1"/>
  <c r="AG200" i="7"/>
  <c r="Z216" i="7"/>
  <c r="AD216" i="7"/>
  <c r="AE217" i="7"/>
  <c r="AC230" i="7"/>
  <c r="AC234" i="7"/>
  <c r="AH233" i="7"/>
  <c r="AI234" i="7"/>
  <c r="AH234" i="7"/>
  <c r="AC193" i="7"/>
  <c r="AD195" i="7"/>
  <c r="AD199" i="7"/>
  <c r="AG196" i="7"/>
  <c r="AE203" i="7"/>
  <c r="AE207" i="7"/>
  <c r="AC209" i="7"/>
  <c r="AC213" i="7"/>
  <c r="Z210" i="7"/>
  <c r="Z214" i="7"/>
  <c r="X214" i="7"/>
  <c r="AG214" i="7"/>
  <c r="X215" i="7"/>
  <c r="AG216" i="7"/>
  <c r="X218" i="7"/>
  <c r="AA218" i="7"/>
  <c r="AG223" i="7"/>
  <c r="AI224" i="7" s="1"/>
  <c r="AG232" i="7"/>
  <c r="AI233" i="7" s="1"/>
  <c r="AG227" i="7"/>
  <c r="AC228" i="7"/>
  <c r="X227" i="7"/>
  <c r="AG230" i="7"/>
  <c r="AC233" i="7"/>
  <c r="AG197" i="7"/>
  <c r="AG204" i="7"/>
  <c r="AG212" i="7"/>
  <c r="AH213" i="7" s="1"/>
  <c r="AB221" i="7"/>
  <c r="X230" i="7"/>
  <c r="H213" i="5"/>
  <c r="H174" i="5"/>
  <c r="H170" i="5" s="1"/>
  <c r="H166" i="5" s="1"/>
  <c r="H162" i="5" s="1"/>
  <c r="H158" i="5" s="1"/>
  <c r="H154" i="5" s="1"/>
  <c r="H150" i="5" s="1"/>
  <c r="H146" i="5" s="1"/>
  <c r="H142" i="5" s="1"/>
  <c r="H138" i="5" s="1"/>
  <c r="H134" i="5" s="1"/>
  <c r="H130" i="5" s="1"/>
  <c r="H126" i="5" s="1"/>
  <c r="H122" i="5" s="1"/>
  <c r="H118" i="5" s="1"/>
  <c r="H114" i="5" s="1"/>
  <c r="H110" i="5" s="1"/>
  <c r="H106" i="5" s="1"/>
  <c r="H102" i="5" s="1"/>
  <c r="H98" i="5" s="1"/>
  <c r="H94" i="5" s="1"/>
  <c r="H90" i="5" s="1"/>
  <c r="H86" i="5" s="1"/>
  <c r="H82" i="5" s="1"/>
  <c r="H78" i="5" s="1"/>
  <c r="H74" i="5" s="1"/>
  <c r="H70" i="5" s="1"/>
  <c r="H66" i="5" s="1"/>
  <c r="H62" i="5" s="1"/>
  <c r="H58" i="5" s="1"/>
  <c r="H54" i="5" s="1"/>
  <c r="H50" i="5" s="1"/>
  <c r="H46" i="5" s="1"/>
  <c r="H42" i="5" s="1"/>
  <c r="H38" i="5" s="1"/>
  <c r="H34" i="5" s="1"/>
  <c r="H30" i="5" s="1"/>
  <c r="H26" i="5" s="1"/>
  <c r="H22" i="5" s="1"/>
  <c r="H18" i="5" s="1"/>
  <c r="H14" i="5" s="1"/>
  <c r="H10" i="5" s="1"/>
  <c r="H6" i="5" s="1"/>
  <c r="F182" i="5"/>
  <c r="G182" i="5" s="1"/>
  <c r="F191" i="5"/>
  <c r="G191" i="5" s="1"/>
  <c r="F214" i="5"/>
  <c r="G214" i="5" s="1"/>
  <c r="H165" i="5"/>
  <c r="H161" i="5" s="1"/>
  <c r="H157" i="5" s="1"/>
  <c r="H153" i="5" s="1"/>
  <c r="H149" i="5" s="1"/>
  <c r="H145" i="5" s="1"/>
  <c r="H141" i="5" s="1"/>
  <c r="H137" i="5" s="1"/>
  <c r="H133" i="5" s="1"/>
  <c r="H129" i="5" s="1"/>
  <c r="H125" i="5" s="1"/>
  <c r="H121" i="5" s="1"/>
  <c r="H117" i="5" s="1"/>
  <c r="H113" i="5" s="1"/>
  <c r="H109" i="5" s="1"/>
  <c r="H105" i="5" s="1"/>
  <c r="H101" i="5" s="1"/>
  <c r="H97" i="5" s="1"/>
  <c r="H93" i="5" s="1"/>
  <c r="H89" i="5" s="1"/>
  <c r="H85" i="5" s="1"/>
  <c r="H81" i="5" s="1"/>
  <c r="H77" i="5" s="1"/>
  <c r="H73" i="5" s="1"/>
  <c r="H69" i="5" s="1"/>
  <c r="H65" i="5" s="1"/>
  <c r="H61" i="5" s="1"/>
  <c r="H57" i="5" s="1"/>
  <c r="H53" i="5" s="1"/>
  <c r="H49" i="5" s="1"/>
  <c r="H45" i="5" s="1"/>
  <c r="H41" i="5" s="1"/>
  <c r="H37" i="5" s="1"/>
  <c r="H33" i="5" s="1"/>
  <c r="H29" i="5" s="1"/>
  <c r="H25" i="5" s="1"/>
  <c r="H21" i="5" s="1"/>
  <c r="H17" i="5" s="1"/>
  <c r="H13" i="5" s="1"/>
  <c r="H9" i="5" s="1"/>
  <c r="H5" i="5" s="1"/>
  <c r="H179" i="5"/>
  <c r="F194" i="5"/>
  <c r="G194" i="5" s="1"/>
  <c r="F203" i="5"/>
  <c r="G203" i="5" s="1"/>
  <c r="H211" i="5"/>
  <c r="F183" i="5"/>
  <c r="G183" i="5" s="1"/>
  <c r="H194" i="5"/>
  <c r="F215" i="5"/>
  <c r="G215" i="5" s="1"/>
  <c r="F195" i="5"/>
  <c r="G195" i="5" s="1"/>
  <c r="F178" i="5"/>
  <c r="G178" i="5" s="1"/>
  <c r="F187" i="5"/>
  <c r="G187" i="5" s="1"/>
  <c r="H195" i="5"/>
  <c r="F210" i="5"/>
  <c r="G210" i="5" s="1"/>
  <c r="F199" i="5"/>
  <c r="G199" i="5" s="1"/>
  <c r="H207" i="5"/>
  <c r="H171" i="5"/>
  <c r="H167" i="5" s="1"/>
  <c r="H163" i="5" s="1"/>
  <c r="H159" i="5" s="1"/>
  <c r="H155" i="5" s="1"/>
  <c r="H151" i="5" s="1"/>
  <c r="H147" i="5" s="1"/>
  <c r="H143" i="5" s="1"/>
  <c r="H139" i="5" s="1"/>
  <c r="H135" i="5" s="1"/>
  <c r="H131" i="5" s="1"/>
  <c r="H127" i="5" s="1"/>
  <c r="H123" i="5" s="1"/>
  <c r="H119" i="5" s="1"/>
  <c r="H115" i="5" s="1"/>
  <c r="H111" i="5" s="1"/>
  <c r="H107" i="5" s="1"/>
  <c r="H103" i="5" s="1"/>
  <c r="H99" i="5" s="1"/>
  <c r="H95" i="5" s="1"/>
  <c r="H91" i="5" s="1"/>
  <c r="H87" i="5" s="1"/>
  <c r="H83" i="5" s="1"/>
  <c r="H79" i="5" s="1"/>
  <c r="H75" i="5" s="1"/>
  <c r="H71" i="5" s="1"/>
  <c r="H67" i="5" s="1"/>
  <c r="H63" i="5" s="1"/>
  <c r="H59" i="5" s="1"/>
  <c r="H55" i="5" s="1"/>
  <c r="H51" i="5" s="1"/>
  <c r="H47" i="5" s="1"/>
  <c r="H43" i="5" s="1"/>
  <c r="H39" i="5" s="1"/>
  <c r="H35" i="5" s="1"/>
  <c r="H31" i="5" s="1"/>
  <c r="H27" i="5" s="1"/>
  <c r="H23" i="5" s="1"/>
  <c r="H19" i="5" s="1"/>
  <c r="H15" i="5" s="1"/>
  <c r="H11" i="5" s="1"/>
  <c r="H7" i="5" s="1"/>
  <c r="I179" i="5"/>
  <c r="H172" i="5"/>
  <c r="H168" i="5" s="1"/>
  <c r="H164" i="5" s="1"/>
  <c r="H160" i="5" s="1"/>
  <c r="H156" i="5" s="1"/>
  <c r="H152" i="5" s="1"/>
  <c r="H148" i="5" s="1"/>
  <c r="H144" i="5" s="1"/>
  <c r="H140" i="5" s="1"/>
  <c r="H136" i="5" s="1"/>
  <c r="H132" i="5" s="1"/>
  <c r="H128" i="5" s="1"/>
  <c r="H124" i="5" s="1"/>
  <c r="H120" i="5" s="1"/>
  <c r="H116" i="5" s="1"/>
  <c r="H112" i="5" s="1"/>
  <c r="H108" i="5" s="1"/>
  <c r="H104" i="5" s="1"/>
  <c r="H100" i="5" s="1"/>
  <c r="H96" i="5" s="1"/>
  <c r="H92" i="5" s="1"/>
  <c r="H88" i="5" s="1"/>
  <c r="H84" i="5" s="1"/>
  <c r="H80" i="5" s="1"/>
  <c r="H76" i="5" s="1"/>
  <c r="H72" i="5" s="1"/>
  <c r="H68" i="5" s="1"/>
  <c r="H64" i="5" s="1"/>
  <c r="H60" i="5" s="1"/>
  <c r="H56" i="5" s="1"/>
  <c r="H52" i="5" s="1"/>
  <c r="H48" i="5" s="1"/>
  <c r="H44" i="5" s="1"/>
  <c r="H40" i="5" s="1"/>
  <c r="H36" i="5" s="1"/>
  <c r="H32" i="5" s="1"/>
  <c r="H28" i="5" s="1"/>
  <c r="H24" i="5" s="1"/>
  <c r="H20" i="5" s="1"/>
  <c r="H16" i="5" s="1"/>
  <c r="H12" i="5" s="1"/>
  <c r="H8" i="5" s="1"/>
  <c r="F173" i="5"/>
  <c r="F177" i="5"/>
  <c r="G177" i="5" s="1"/>
  <c r="F181" i="5"/>
  <c r="G181" i="5" s="1"/>
  <c r="F185" i="5"/>
  <c r="G185" i="5" s="1"/>
  <c r="F189" i="5"/>
  <c r="G189" i="5" s="1"/>
  <c r="F193" i="5"/>
  <c r="G193" i="5" s="1"/>
  <c r="F197" i="5"/>
  <c r="G197" i="5" s="1"/>
  <c r="F201" i="5"/>
  <c r="G201" i="5" s="1"/>
  <c r="F205" i="5"/>
  <c r="G205" i="5" s="1"/>
  <c r="F209" i="5"/>
  <c r="G209" i="5" s="1"/>
  <c r="F213" i="5"/>
  <c r="G213" i="5" s="1"/>
  <c r="F176" i="5"/>
  <c r="F180" i="5"/>
  <c r="G180" i="5" s="1"/>
  <c r="F184" i="5"/>
  <c r="G184" i="5" s="1"/>
  <c r="F188" i="5"/>
  <c r="G188" i="5" s="1"/>
  <c r="F192" i="5"/>
  <c r="G192" i="5" s="1"/>
  <c r="F196" i="5"/>
  <c r="G196" i="5" s="1"/>
  <c r="F200" i="5"/>
  <c r="G200" i="5" s="1"/>
  <c r="F204" i="5"/>
  <c r="G204" i="5" s="1"/>
  <c r="F208" i="5"/>
  <c r="G208" i="5" s="1"/>
  <c r="F212" i="5"/>
  <c r="G212" i="5" s="1"/>
  <c r="F216" i="5"/>
  <c r="G216" i="5" s="1"/>
  <c r="AM124" i="1"/>
  <c r="AR124" i="1"/>
  <c r="AO6" i="1"/>
  <c r="AW11" i="1"/>
  <c r="AW19" i="1"/>
  <c r="AQ24" i="1"/>
  <c r="AS24" i="1" s="1"/>
  <c r="AW42" i="1"/>
  <c r="N46" i="1"/>
  <c r="AJ46" i="1" s="1"/>
  <c r="AM46" i="1" s="1"/>
  <c r="AN49" i="1"/>
  <c r="AO51" i="1"/>
  <c r="AW53" i="1"/>
  <c r="N54" i="1"/>
  <c r="AJ54" i="1" s="1"/>
  <c r="AW55" i="1"/>
  <c r="AO67" i="1"/>
  <c r="N68" i="1"/>
  <c r="AJ68" i="1" s="1"/>
  <c r="AM68" i="1" s="1"/>
  <c r="AQ89" i="1"/>
  <c r="AS89" i="1" s="1"/>
  <c r="AO98" i="1"/>
  <c r="N99" i="1"/>
  <c r="AJ99" i="1" s="1"/>
  <c r="AM99" i="1" s="1"/>
  <c r="AP115" i="1"/>
  <c r="O124" i="1"/>
  <c r="AK124" i="1" s="1"/>
  <c r="AO124" i="1" s="1"/>
  <c r="N4" i="1"/>
  <c r="AJ4" i="1" s="1"/>
  <c r="AM4" i="1" s="1"/>
  <c r="AW10" i="1"/>
  <c r="AQ19" i="1"/>
  <c r="AS19" i="1" s="1"/>
  <c r="N33" i="1"/>
  <c r="AJ33" i="1" s="1"/>
  <c r="AM33" i="1" s="1"/>
  <c r="N42" i="1"/>
  <c r="AJ42" i="1" s="1"/>
  <c r="AO43" i="1"/>
  <c r="N50" i="1"/>
  <c r="AJ50" i="1" s="1"/>
  <c r="N52" i="1"/>
  <c r="AJ52" i="1" s="1"/>
  <c r="AM52" i="1" s="1"/>
  <c r="AQ53" i="1"/>
  <c r="AS53" i="1" s="1"/>
  <c r="AU77" i="1"/>
  <c r="AW77" i="1" s="1"/>
  <c r="AO85" i="1"/>
  <c r="AW97" i="1"/>
  <c r="AQ98" i="1"/>
  <c r="AS98" i="1" s="1"/>
  <c r="O99" i="1"/>
  <c r="AK99" i="1" s="1"/>
  <c r="AO99" i="1" s="1"/>
  <c r="AQ103" i="1"/>
  <c r="AS103" i="1" s="1"/>
  <c r="AQ105" i="1"/>
  <c r="AS105" i="1" s="1"/>
  <c r="AW113" i="1"/>
  <c r="AW122" i="1"/>
  <c r="O10" i="1"/>
  <c r="AK10" i="1" s="1"/>
  <c r="AO10" i="1" s="1"/>
  <c r="AQ44" i="1"/>
  <c r="AS44" i="1" s="1"/>
  <c r="AU49" i="1"/>
  <c r="AW49" i="1" s="1"/>
  <c r="AQ50" i="1"/>
  <c r="AS50" i="1" s="1"/>
  <c r="AQ52" i="1"/>
  <c r="AS52" i="1" s="1"/>
  <c r="AN53" i="1"/>
  <c r="AW67" i="1"/>
  <c r="O97" i="1"/>
  <c r="AK97" i="1" s="1"/>
  <c r="AO97" i="1" s="1"/>
  <c r="AN98" i="1"/>
  <c r="O111" i="1"/>
  <c r="AK111" i="1" s="1"/>
  <c r="AO111" i="1" s="1"/>
  <c r="O120" i="1"/>
  <c r="AK120" i="1" s="1"/>
  <c r="AW120" i="1"/>
  <c r="AQ10" i="1"/>
  <c r="AS10" i="1" s="1"/>
  <c r="AQ18" i="1"/>
  <c r="AS18" i="1" s="1"/>
  <c r="AW23" i="1"/>
  <c r="AW27" i="1"/>
  <c r="N35" i="1"/>
  <c r="AJ35" i="1" s="1"/>
  <c r="N36" i="1"/>
  <c r="AJ36" i="1" s="1"/>
  <c r="AM36" i="1" s="1"/>
  <c r="AO37" i="1"/>
  <c r="N39" i="1"/>
  <c r="AJ39" i="1" s="1"/>
  <c r="AM39" i="1" s="1"/>
  <c r="AW40" i="1"/>
  <c r="AN42" i="1"/>
  <c r="AN52" i="1"/>
  <c r="AQ65" i="1"/>
  <c r="AS65" i="1" s="1"/>
  <c r="N81" i="1"/>
  <c r="AJ81" i="1" s="1"/>
  <c r="AO93" i="1"/>
  <c r="O95" i="1"/>
  <c r="AK95" i="1" s="1"/>
  <c r="AO95" i="1" s="1"/>
  <c r="AO102" i="1"/>
  <c r="N109" i="1"/>
  <c r="AJ109" i="1" s="1"/>
  <c r="O119" i="1"/>
  <c r="AK119" i="1" s="1"/>
  <c r="AQ4" i="1"/>
  <c r="AS4" i="1" s="1"/>
  <c r="AO15" i="1"/>
  <c r="AW34" i="1"/>
  <c r="AQ38" i="1"/>
  <c r="AS38" i="1" s="1"/>
  <c r="AQ40" i="1"/>
  <c r="AS40" i="1" s="1"/>
  <c r="AO59" i="1"/>
  <c r="N60" i="1"/>
  <c r="AJ60" i="1" s="1"/>
  <c r="AP64" i="1"/>
  <c r="AO80" i="1"/>
  <c r="AW83" i="1"/>
  <c r="AO91" i="1"/>
  <c r="N93" i="1"/>
  <c r="AJ93" i="1" s="1"/>
  <c r="AM93" i="1" s="1"/>
  <c r="AW103" i="1"/>
  <c r="AU110" i="1"/>
  <c r="AW110" i="1" s="1"/>
  <c r="AW118" i="1"/>
  <c r="AQ12" i="1"/>
  <c r="AS12" i="1" s="1"/>
  <c r="AQ15" i="1"/>
  <c r="AS15" i="1" s="1"/>
  <c r="AQ36" i="1"/>
  <c r="AS36" i="1" s="1"/>
  <c r="AQ83" i="1"/>
  <c r="AS83" i="1" s="1"/>
  <c r="AQ91" i="1"/>
  <c r="AS91" i="1" s="1"/>
  <c r="AW93" i="1"/>
  <c r="AP95" i="1"/>
  <c r="AO103" i="1"/>
  <c r="AM111" i="1"/>
  <c r="AU87" i="1"/>
  <c r="AW87" i="1" s="1"/>
  <c r="AU91" i="1"/>
  <c r="AW91" i="1" s="1"/>
  <c r="AQ101" i="1"/>
  <c r="AS101" i="1" s="1"/>
  <c r="AU7" i="1"/>
  <c r="AW7" i="1" s="1"/>
  <c r="AW9" i="1"/>
  <c r="AP12" i="1"/>
  <c r="AQ13" i="1"/>
  <c r="AS13" i="1" s="1"/>
  <c r="AU15" i="1"/>
  <c r="AW15" i="1" s="1"/>
  <c r="AN18" i="1"/>
  <c r="O19" i="1"/>
  <c r="AK19" i="1" s="1"/>
  <c r="AO19" i="1" s="1"/>
  <c r="N20" i="1"/>
  <c r="AJ20" i="1" s="1"/>
  <c r="AM20" i="1" s="1"/>
  <c r="N23" i="1"/>
  <c r="AJ23" i="1" s="1"/>
  <c r="AM23" i="1" s="1"/>
  <c r="AP41" i="1"/>
  <c r="AR52" i="1"/>
  <c r="AQ54" i="1"/>
  <c r="AS54" i="1" s="1"/>
  <c r="AN65" i="1"/>
  <c r="AQ70" i="1"/>
  <c r="AS70" i="1" s="1"/>
  <c r="AQ82" i="1"/>
  <c r="AS82" i="1" s="1"/>
  <c r="N83" i="1"/>
  <c r="AJ83" i="1" s="1"/>
  <c r="AR83" i="1" s="1"/>
  <c r="AP85" i="1"/>
  <c r="AQ86" i="1"/>
  <c r="AS86" i="1" s="1"/>
  <c r="N87" i="1"/>
  <c r="AJ87" i="1" s="1"/>
  <c r="N91" i="1"/>
  <c r="AJ91" i="1" s="1"/>
  <c r="AW92" i="1"/>
  <c r="AU102" i="1"/>
  <c r="O109" i="1"/>
  <c r="AK109" i="1" s="1"/>
  <c r="AO109" i="1" s="1"/>
  <c r="AO112" i="1"/>
  <c r="N113" i="1"/>
  <c r="AJ113" i="1" s="1"/>
  <c r="AR113" i="1" s="1"/>
  <c r="AN115" i="1"/>
  <c r="AP117" i="1"/>
  <c r="O118" i="1"/>
  <c r="AK118" i="1" s="1"/>
  <c r="AW119" i="1"/>
  <c r="AN120" i="1"/>
  <c r="N121" i="1"/>
  <c r="AJ121" i="1" s="1"/>
  <c r="AQ123" i="1"/>
  <c r="AS123" i="1" s="1"/>
  <c r="O11" i="1"/>
  <c r="AK11" i="1" s="1"/>
  <c r="AO11" i="1" s="1"/>
  <c r="O26" i="1"/>
  <c r="AK26" i="1" s="1"/>
  <c r="AO26" i="1" s="1"/>
  <c r="O34" i="1"/>
  <c r="AK34" i="1" s="1"/>
  <c r="AO34" i="1" s="1"/>
  <c r="AQ72" i="1"/>
  <c r="AS72" i="1" s="1"/>
  <c r="AU85" i="1"/>
  <c r="AW85" i="1" s="1"/>
  <c r="AU86" i="1"/>
  <c r="AW86" i="1" s="1"/>
  <c r="AQ95" i="1"/>
  <c r="AS95" i="1" s="1"/>
  <c r="AQ107" i="1"/>
  <c r="AS107" i="1" s="1"/>
  <c r="AQ111" i="1"/>
  <c r="AS111" i="1" s="1"/>
  <c r="AO119" i="1"/>
  <c r="O122" i="1"/>
  <c r="AK122" i="1" s="1"/>
  <c r="AO122" i="1" s="1"/>
  <c r="O23" i="1"/>
  <c r="AK23" i="1" s="1"/>
  <c r="AO23" i="1" s="1"/>
  <c r="N37" i="1"/>
  <c r="AJ37" i="1" s="1"/>
  <c r="AM37" i="1" s="1"/>
  <c r="N43" i="1"/>
  <c r="AJ43" i="1" s="1"/>
  <c r="AM43" i="1" s="1"/>
  <c r="O83" i="1"/>
  <c r="AK83" i="1" s="1"/>
  <c r="AO83" i="1" s="1"/>
  <c r="N97" i="1"/>
  <c r="AJ97" i="1" s="1"/>
  <c r="AQ117" i="1"/>
  <c r="AS117" i="1" s="1"/>
  <c r="N7" i="1"/>
  <c r="AJ7" i="1" s="1"/>
  <c r="AP10" i="1"/>
  <c r="N12" i="1"/>
  <c r="AJ12" i="1" s="1"/>
  <c r="AM12" i="1" s="1"/>
  <c r="N15" i="1"/>
  <c r="AJ15" i="1" s="1"/>
  <c r="AM15" i="1" s="1"/>
  <c r="AU22" i="1"/>
  <c r="O27" i="1"/>
  <c r="AK27" i="1" s="1"/>
  <c r="N28" i="1"/>
  <c r="AJ28" i="1" s="1"/>
  <c r="AM28" i="1" s="1"/>
  <c r="N29" i="1"/>
  <c r="AJ29" i="1" s="1"/>
  <c r="AM29" i="1" s="1"/>
  <c r="N30" i="1"/>
  <c r="AJ30" i="1" s="1"/>
  <c r="AO35" i="1"/>
  <c r="AW38" i="1"/>
  <c r="AN40" i="1"/>
  <c r="AW44" i="1"/>
  <c r="AO45" i="1"/>
  <c r="AP45" i="1"/>
  <c r="O57" i="1"/>
  <c r="AK57" i="1" s="1"/>
  <c r="AO57" i="1" s="1"/>
  <c r="AU59" i="1"/>
  <c r="AW59" i="1" s="1"/>
  <c r="AO61" i="1"/>
  <c r="AU65" i="1"/>
  <c r="AW65" i="1" s="1"/>
  <c r="N66" i="1"/>
  <c r="AJ66" i="1" s="1"/>
  <c r="AN72" i="1"/>
  <c r="AU79" i="1"/>
  <c r="AW79" i="1" s="1"/>
  <c r="AW89" i="1"/>
  <c r="AU96" i="1"/>
  <c r="AW96" i="1" s="1"/>
  <c r="AQ99" i="1"/>
  <c r="AS99" i="1" s="1"/>
  <c r="AR103" i="1"/>
  <c r="O105" i="1"/>
  <c r="AK105" i="1" s="1"/>
  <c r="AO105" i="1" s="1"/>
  <c r="AW107" i="1"/>
  <c r="AW115" i="1"/>
  <c r="AQ121" i="1"/>
  <c r="AS121" i="1" s="1"/>
  <c r="AW123" i="1"/>
  <c r="N6" i="1"/>
  <c r="AJ6" i="1" s="1"/>
  <c r="AM6" i="1" s="1"/>
  <c r="AN68" i="1"/>
  <c r="AQ85" i="1"/>
  <c r="AS85" i="1" s="1"/>
  <c r="N101" i="1"/>
  <c r="AJ101" i="1" s="1"/>
  <c r="AW105" i="1"/>
  <c r="O113" i="1"/>
  <c r="AK113" i="1" s="1"/>
  <c r="AO113" i="1" s="1"/>
  <c r="N119" i="1"/>
  <c r="AJ119" i="1" s="1"/>
  <c r="AW4" i="1"/>
  <c r="AR4" i="1"/>
  <c r="O12" i="1"/>
  <c r="AK12" i="1" s="1"/>
  <c r="AO12" i="1" s="1"/>
  <c r="AW18" i="1"/>
  <c r="AN34" i="1"/>
  <c r="N38" i="1"/>
  <c r="AJ38" i="1" s="1"/>
  <c r="N44" i="1"/>
  <c r="AJ44" i="1" s="1"/>
  <c r="AN50" i="1"/>
  <c r="AQ60" i="1"/>
  <c r="AS60" i="1" s="1"/>
  <c r="AQ61" i="1"/>
  <c r="AS61" i="1" s="1"/>
  <c r="AQ66" i="1"/>
  <c r="AS66" i="1" s="1"/>
  <c r="AP72" i="1"/>
  <c r="AO82" i="1"/>
  <c r="AQ87" i="1"/>
  <c r="AS87" i="1" s="1"/>
  <c r="AO88" i="1"/>
  <c r="AQ93" i="1"/>
  <c r="AS93" i="1" s="1"/>
  <c r="AQ109" i="1"/>
  <c r="AS109" i="1" s="1"/>
  <c r="AW111" i="1"/>
  <c r="AN113" i="1"/>
  <c r="AU116" i="1"/>
  <c r="AW116" i="1" s="1"/>
  <c r="O117" i="1"/>
  <c r="AK117" i="1" s="1"/>
  <c r="AO117" i="1" s="1"/>
  <c r="AO17" i="1"/>
  <c r="AQ30" i="1"/>
  <c r="AS30" i="1" s="1"/>
  <c r="AO75" i="1"/>
  <c r="AO86" i="1"/>
  <c r="AR93" i="1"/>
  <c r="AP97" i="1"/>
  <c r="O107" i="1"/>
  <c r="AK107" i="1" s="1"/>
  <c r="AO107" i="1" s="1"/>
  <c r="AO108" i="1"/>
  <c r="O115" i="1"/>
  <c r="AK115" i="1" s="1"/>
  <c r="AO115" i="1" s="1"/>
  <c r="AP119" i="1"/>
  <c r="O20" i="1"/>
  <c r="AK20" i="1" s="1"/>
  <c r="AO20" i="1" s="1"/>
  <c r="N40" i="1"/>
  <c r="AJ40" i="1" s="1"/>
  <c r="AM40" i="1" s="1"/>
  <c r="AU108" i="1"/>
  <c r="AW108" i="1" s="1"/>
  <c r="AQ112" i="1"/>
  <c r="AS112" i="1" s="1"/>
  <c r="AO4" i="1"/>
  <c r="AU6" i="1"/>
  <c r="AW6" i="1" s="1"/>
  <c r="AU14" i="1"/>
  <c r="O18" i="1"/>
  <c r="AK18" i="1" s="1"/>
  <c r="AO18" i="1" s="1"/>
  <c r="AN21" i="1"/>
  <c r="AP48" i="1"/>
  <c r="AQ58" i="1"/>
  <c r="AS58" i="1" s="1"/>
  <c r="AU73" i="1"/>
  <c r="AW73" i="1" s="1"/>
  <c r="AU80" i="1"/>
  <c r="AW80" i="1" s="1"/>
  <c r="AO81" i="1"/>
  <c r="AN88" i="1"/>
  <c r="AF6" i="2"/>
  <c r="AF41" i="2"/>
  <c r="AF93" i="2"/>
  <c r="AF97" i="2"/>
  <c r="AF101" i="2"/>
  <c r="AF105" i="2"/>
  <c r="AF109" i="2"/>
  <c r="AF132" i="2"/>
  <c r="AF42" i="2"/>
  <c r="AF157" i="2"/>
  <c r="AF161" i="2"/>
  <c r="AF165" i="2"/>
  <c r="AF169" i="2"/>
  <c r="AF173" i="2"/>
  <c r="AF177" i="2"/>
  <c r="AF181" i="2"/>
  <c r="AF185" i="2"/>
  <c r="AF189" i="2"/>
  <c r="AF27" i="2"/>
  <c r="AF39" i="2"/>
  <c r="AF62" i="2"/>
  <c r="AF74" i="2"/>
  <c r="AF78" i="2"/>
  <c r="AF82" i="2"/>
  <c r="AF86" i="2"/>
  <c r="AF8" i="2"/>
  <c r="AF12" i="2"/>
  <c r="AF16" i="2"/>
  <c r="AF20" i="2"/>
  <c r="AF24" i="2"/>
  <c r="AF28" i="2"/>
  <c r="AF32" i="2"/>
  <c r="AF63" i="2"/>
  <c r="AF71" i="2"/>
  <c r="AF75" i="2"/>
  <c r="AF126" i="2"/>
  <c r="AF56" i="2"/>
  <c r="AF60" i="2"/>
  <c r="AF207" i="2"/>
  <c r="AF36" i="2"/>
  <c r="AF43" i="2"/>
  <c r="AF79" i="2"/>
  <c r="AF83" i="2"/>
  <c r="AF87" i="2"/>
  <c r="AF91" i="2"/>
  <c r="AF94" i="2"/>
  <c r="AF106" i="2"/>
  <c r="AF114" i="2"/>
  <c r="AF118" i="2"/>
  <c r="AF138" i="2"/>
  <c r="AF146" i="2"/>
  <c r="AF193" i="2"/>
  <c r="AF197" i="2"/>
  <c r="AF201" i="2"/>
  <c r="AF205" i="2"/>
  <c r="AF5" i="2"/>
  <c r="AF44" i="2"/>
  <c r="AF95" i="2"/>
  <c r="AF103" i="2"/>
  <c r="AF107" i="2"/>
  <c r="AF111" i="2"/>
  <c r="AF115" i="2"/>
  <c r="AF119" i="2"/>
  <c r="AF123" i="2"/>
  <c r="AF162" i="2"/>
  <c r="AF178" i="2"/>
  <c r="AF186" i="2"/>
  <c r="AF209" i="2"/>
  <c r="AF213" i="2"/>
  <c r="AF10" i="2"/>
  <c r="AF14" i="2"/>
  <c r="AF22" i="2"/>
  <c r="AF25" i="2"/>
  <c r="AF29" i="2"/>
  <c r="AF37" i="2"/>
  <c r="AF53" i="2"/>
  <c r="AF64" i="2"/>
  <c r="AF68" i="2"/>
  <c r="AF88" i="2"/>
  <c r="AF92" i="2"/>
  <c r="AF159" i="2"/>
  <c r="AF163" i="2"/>
  <c r="AF167" i="2"/>
  <c r="AF171" i="2"/>
  <c r="AF175" i="2"/>
  <c r="AF179" i="2"/>
  <c r="AF183" i="2"/>
  <c r="AF187" i="2"/>
  <c r="AF26" i="2"/>
  <c r="AF30" i="2"/>
  <c r="AF34" i="2"/>
  <c r="AF38" i="2"/>
  <c r="AF65" i="2"/>
  <c r="AF69" i="2"/>
  <c r="AF73" i="2"/>
  <c r="AF77" i="2"/>
  <c r="AF128" i="2"/>
  <c r="AF136" i="2"/>
  <c r="AF144" i="2"/>
  <c r="AF148" i="2"/>
  <c r="AF152" i="2"/>
  <c r="AF191" i="2"/>
  <c r="AF195" i="2"/>
  <c r="AF199" i="2"/>
  <c r="AF203" i="2"/>
  <c r="AF4" i="2"/>
  <c r="AF23" i="2"/>
  <c r="AF46" i="2"/>
  <c r="AF50" i="2"/>
  <c r="AF54" i="2"/>
  <c r="AF117" i="2"/>
  <c r="AF129" i="2"/>
  <c r="AF133" i="2"/>
  <c r="AF137" i="2"/>
  <c r="AF141" i="2"/>
  <c r="AF145" i="2"/>
  <c r="AF149" i="2"/>
  <c r="AF153" i="2"/>
  <c r="AF192" i="2"/>
  <c r="AF196" i="2"/>
  <c r="AF200" i="2"/>
  <c r="AF15" i="2"/>
  <c r="AF31" i="2"/>
  <c r="AF58" i="2"/>
  <c r="AF72" i="2"/>
  <c r="AF76" i="2"/>
  <c r="AF90" i="2"/>
  <c r="AF104" i="2"/>
  <c r="AF108" i="2"/>
  <c r="AF122" i="2"/>
  <c r="AF208" i="2"/>
  <c r="AF212" i="2"/>
  <c r="AF19" i="2"/>
  <c r="AF35" i="2"/>
  <c r="AF48" i="2"/>
  <c r="AF52" i="2"/>
  <c r="AF66" i="2"/>
  <c r="AF80" i="2"/>
  <c r="AF84" i="2"/>
  <c r="AF98" i="2"/>
  <c r="AF112" i="2"/>
  <c r="AF116" i="2"/>
  <c r="AF130" i="2"/>
  <c r="AF13" i="2"/>
  <c r="AF45" i="2"/>
  <c r="AF49" i="2"/>
  <c r="AF67" i="2"/>
  <c r="AF70" i="2"/>
  <c r="AF81" i="2"/>
  <c r="AF99" i="2"/>
  <c r="AF102" i="2"/>
  <c r="AF113" i="2"/>
  <c r="AF170" i="2"/>
  <c r="AF202" i="2"/>
  <c r="AF7" i="2"/>
  <c r="AF124" i="2"/>
  <c r="AF210" i="2"/>
  <c r="AF17" i="2"/>
  <c r="AF33" i="2"/>
  <c r="AF57" i="2"/>
  <c r="AF89" i="2"/>
  <c r="AF110" i="2"/>
  <c r="AF121" i="2"/>
  <c r="AF11" i="2"/>
  <c r="AF100" i="2"/>
  <c r="AF211" i="2"/>
  <c r="AF134" i="2"/>
  <c r="AF150" i="2"/>
  <c r="AF166" i="2"/>
  <c r="AF182" i="2"/>
  <c r="AF198" i="2"/>
  <c r="AF214" i="2"/>
  <c r="AF142" i="2"/>
  <c r="AF158" i="2"/>
  <c r="AF174" i="2"/>
  <c r="AF190" i="2"/>
  <c r="AF206" i="2"/>
  <c r="AF140" i="2"/>
  <c r="AF156" i="2"/>
  <c r="AF172" i="2"/>
  <c r="AF188" i="2"/>
  <c r="AF204" i="2"/>
  <c r="AM54" i="1"/>
  <c r="AR54" i="1"/>
  <c r="AM5" i="1"/>
  <c r="AM27" i="1"/>
  <c r="AM7" i="1"/>
  <c r="AR7" i="1"/>
  <c r="AQ8" i="1"/>
  <c r="AS8" i="1" s="1"/>
  <c r="AP8" i="1"/>
  <c r="N8" i="1"/>
  <c r="AJ8" i="1" s="1"/>
  <c r="AM10" i="1"/>
  <c r="AR10" i="1"/>
  <c r="AQ37" i="1"/>
  <c r="AN37" i="1"/>
  <c r="AP47" i="1"/>
  <c r="N47" i="1"/>
  <c r="AJ47" i="1" s="1"/>
  <c r="AQ47" i="1"/>
  <c r="AS47" i="1" s="1"/>
  <c r="AQ51" i="1"/>
  <c r="AS51" i="1" s="1"/>
  <c r="AN51" i="1"/>
  <c r="AM60" i="1"/>
  <c r="AQ73" i="1"/>
  <c r="AS73" i="1" s="1"/>
  <c r="AN73" i="1"/>
  <c r="AU74" i="1"/>
  <c r="AW74" i="1" s="1"/>
  <c r="O74" i="1"/>
  <c r="AK74" i="1" s="1"/>
  <c r="AO74" i="1" s="1"/>
  <c r="AP80" i="1"/>
  <c r="N80" i="1"/>
  <c r="AJ80" i="1" s="1"/>
  <c r="AU8" i="1"/>
  <c r="AW8" i="1" s="1"/>
  <c r="O8" i="1"/>
  <c r="AK8" i="1" s="1"/>
  <c r="AO8" i="1" s="1"/>
  <c r="AP19" i="1"/>
  <c r="N19" i="1"/>
  <c r="AJ19" i="1" s="1"/>
  <c r="AO22" i="1"/>
  <c r="AU25" i="1"/>
  <c r="AW25" i="1" s="1"/>
  <c r="O25" i="1"/>
  <c r="AK25" i="1" s="1"/>
  <c r="AO25" i="1" s="1"/>
  <c r="AW26" i="1"/>
  <c r="AM32" i="1"/>
  <c r="AM34" i="1"/>
  <c r="AR34" i="1"/>
  <c r="AQ35" i="1"/>
  <c r="AS35" i="1" s="1"/>
  <c r="AN35" i="1"/>
  <c r="AU47" i="1"/>
  <c r="AW47" i="1" s="1"/>
  <c r="O47" i="1"/>
  <c r="AK47" i="1" s="1"/>
  <c r="AO47" i="1" s="1"/>
  <c r="AM56" i="1"/>
  <c r="N76" i="1"/>
  <c r="AJ76" i="1" s="1"/>
  <c r="AP76" i="1"/>
  <c r="AQ79" i="1"/>
  <c r="AS79" i="1" s="1"/>
  <c r="AN79" i="1"/>
  <c r="AP5" i="1"/>
  <c r="AP11" i="1"/>
  <c r="N11" i="1"/>
  <c r="AJ11" i="1" s="1"/>
  <c r="AO14" i="1"/>
  <c r="AQ22" i="1"/>
  <c r="AS22" i="1" s="1"/>
  <c r="AN22" i="1"/>
  <c r="AR26" i="1"/>
  <c r="AM26" i="1"/>
  <c r="O29" i="1"/>
  <c r="AK29" i="1" s="1"/>
  <c r="AO29" i="1" s="1"/>
  <c r="AU29" i="1"/>
  <c r="AW29" i="1" s="1"/>
  <c r="AU32" i="1"/>
  <c r="AW32" i="1" s="1"/>
  <c r="O32" i="1"/>
  <c r="AK32" i="1" s="1"/>
  <c r="AO32" i="1" s="1"/>
  <c r="AM35" i="1"/>
  <c r="O53" i="1"/>
  <c r="AK53" i="1" s="1"/>
  <c r="AO53" i="1" s="1"/>
  <c r="AP59" i="1"/>
  <c r="N59" i="1"/>
  <c r="AJ59" i="1" s="1"/>
  <c r="AU16" i="1"/>
  <c r="AW16" i="1" s="1"/>
  <c r="O16" i="1"/>
  <c r="AK16" i="1" s="1"/>
  <c r="AO16" i="1" s="1"/>
  <c r="AM25" i="1"/>
  <c r="AU28" i="1"/>
  <c r="AW28" i="1" s="1"/>
  <c r="O28" i="1"/>
  <c r="AK28" i="1" s="1"/>
  <c r="AO28" i="1" s="1"/>
  <c r="AQ14" i="1"/>
  <c r="AS14" i="1" s="1"/>
  <c r="AN14" i="1"/>
  <c r="AU21" i="1"/>
  <c r="AW21" i="1" s="1"/>
  <c r="O21" i="1"/>
  <c r="AK21" i="1" s="1"/>
  <c r="AO21" i="1" s="1"/>
  <c r="AP27" i="1"/>
  <c r="AU50" i="1"/>
  <c r="AW50" i="1" s="1"/>
  <c r="O50" i="1"/>
  <c r="AK50" i="1" s="1"/>
  <c r="AO50" i="1" s="1"/>
  <c r="AU72" i="1"/>
  <c r="AW72" i="1" s="1"/>
  <c r="O72" i="1"/>
  <c r="AK72" i="1" s="1"/>
  <c r="AO72" i="1" s="1"/>
  <c r="AM109" i="1"/>
  <c r="AM113" i="1"/>
  <c r="AQ6" i="1"/>
  <c r="AS6" i="1" s="1"/>
  <c r="AN6" i="1"/>
  <c r="AQ27" i="1"/>
  <c r="AS27" i="1" s="1"/>
  <c r="AU30" i="1"/>
  <c r="AW30" i="1" s="1"/>
  <c r="O30" i="1"/>
  <c r="AK30" i="1" s="1"/>
  <c r="AO30" i="1" s="1"/>
  <c r="AP63" i="1"/>
  <c r="N63" i="1"/>
  <c r="AJ63" i="1" s="1"/>
  <c r="AQ63" i="1"/>
  <c r="AS63" i="1" s="1"/>
  <c r="AQ67" i="1"/>
  <c r="AS67" i="1" s="1"/>
  <c r="AN67" i="1"/>
  <c r="AQ104" i="1"/>
  <c r="AS104" i="1" s="1"/>
  <c r="AN104" i="1"/>
  <c r="AM105" i="1"/>
  <c r="AR105" i="1"/>
  <c r="AM13" i="1"/>
  <c r="AR13" i="1"/>
  <c r="AP25" i="1"/>
  <c r="AM30" i="1"/>
  <c r="AQ43" i="1"/>
  <c r="AN43" i="1"/>
  <c r="AQ45" i="1"/>
  <c r="AN45" i="1"/>
  <c r="AU63" i="1"/>
  <c r="AW63" i="1" s="1"/>
  <c r="O63" i="1"/>
  <c r="AK63" i="1" s="1"/>
  <c r="AO63" i="1" s="1"/>
  <c r="AP78" i="1"/>
  <c r="N78" i="1"/>
  <c r="AJ78" i="1" s="1"/>
  <c r="AQ11" i="1"/>
  <c r="AS11" i="1" s="1"/>
  <c r="AQ17" i="1"/>
  <c r="AS17" i="1" s="1"/>
  <c r="AN17" i="1"/>
  <c r="AW22" i="1"/>
  <c r="AP24" i="1"/>
  <c r="N24" i="1"/>
  <c r="AJ24" i="1" s="1"/>
  <c r="AQ25" i="1"/>
  <c r="AS25" i="1" s="1"/>
  <c r="AP32" i="1"/>
  <c r="AQ41" i="1"/>
  <c r="AN41" i="1"/>
  <c r="AP56" i="1"/>
  <c r="AP62" i="1"/>
  <c r="AU78" i="1"/>
  <c r="AW78" i="1" s="1"/>
  <c r="O78" i="1"/>
  <c r="AK78" i="1" s="1"/>
  <c r="AO78" i="1" s="1"/>
  <c r="AU13" i="1"/>
  <c r="AW13" i="1" s="1"/>
  <c r="O13" i="1"/>
  <c r="AK13" i="1" s="1"/>
  <c r="AO13" i="1" s="1"/>
  <c r="AM21" i="1"/>
  <c r="AR21" i="1"/>
  <c r="AU5" i="1"/>
  <c r="AW5" i="1" s="1"/>
  <c r="O5" i="1"/>
  <c r="AK5" i="1" s="1"/>
  <c r="AO5" i="1" s="1"/>
  <c r="AQ5" i="1"/>
  <c r="AS5" i="1" s="1"/>
  <c r="AQ9" i="1"/>
  <c r="AS9" i="1" s="1"/>
  <c r="AN9" i="1"/>
  <c r="AR12" i="1"/>
  <c r="AW14" i="1"/>
  <c r="AQ16" i="1"/>
  <c r="AS16" i="1" s="1"/>
  <c r="AP16" i="1"/>
  <c r="N16" i="1"/>
  <c r="AJ16" i="1" s="1"/>
  <c r="AM18" i="1"/>
  <c r="AR18" i="1"/>
  <c r="AN19" i="1"/>
  <c r="AU24" i="1"/>
  <c r="AW24" i="1" s="1"/>
  <c r="O24" i="1"/>
  <c r="AK24" i="1" s="1"/>
  <c r="AO24" i="1" s="1"/>
  <c r="AP26" i="1"/>
  <c r="O31" i="1"/>
  <c r="AK31" i="1" s="1"/>
  <c r="AO31" i="1" s="1"/>
  <c r="AU31" i="1"/>
  <c r="AW31" i="1" s="1"/>
  <c r="AQ32" i="1"/>
  <c r="AS32" i="1" s="1"/>
  <c r="AP34" i="1"/>
  <c r="AQ39" i="1"/>
  <c r="AN39" i="1"/>
  <c r="AQ57" i="1"/>
  <c r="AS57" i="1" s="1"/>
  <c r="AN57" i="1"/>
  <c r="AQ59" i="1"/>
  <c r="AS59" i="1" s="1"/>
  <c r="AU66" i="1"/>
  <c r="AW66" i="1" s="1"/>
  <c r="O66" i="1"/>
  <c r="AK66" i="1" s="1"/>
  <c r="AO66" i="1" s="1"/>
  <c r="N74" i="1"/>
  <c r="AJ74" i="1" s="1"/>
  <c r="AP74" i="1"/>
  <c r="AO96" i="1"/>
  <c r="AM85" i="1"/>
  <c r="AR85" i="1"/>
  <c r="AP96" i="1"/>
  <c r="N96" i="1"/>
  <c r="AJ96" i="1" s="1"/>
  <c r="AP49" i="1"/>
  <c r="N49" i="1"/>
  <c r="AJ49" i="1" s="1"/>
  <c r="AR50" i="1"/>
  <c r="AU56" i="1"/>
  <c r="AW56" i="1" s="1"/>
  <c r="O56" i="1"/>
  <c r="AK56" i="1" s="1"/>
  <c r="AO56" i="1" s="1"/>
  <c r="AU62" i="1"/>
  <c r="AW62" i="1" s="1"/>
  <c r="O62" i="1"/>
  <c r="AK62" i="1" s="1"/>
  <c r="AO62" i="1" s="1"/>
  <c r="AP65" i="1"/>
  <c r="N65" i="1"/>
  <c r="AJ65" i="1" s="1"/>
  <c r="AM72" i="1"/>
  <c r="AR72" i="1"/>
  <c r="AQ76" i="1"/>
  <c r="AS76" i="1" s="1"/>
  <c r="AM91" i="1"/>
  <c r="AP114" i="1"/>
  <c r="N114" i="1"/>
  <c r="AJ114" i="1" s="1"/>
  <c r="AM121" i="1"/>
  <c r="AR121" i="1"/>
  <c r="AP106" i="1"/>
  <c r="N106" i="1"/>
  <c r="AJ106" i="1" s="1"/>
  <c r="AU121" i="1"/>
  <c r="AW121" i="1" s="1"/>
  <c r="O121" i="1"/>
  <c r="AK121" i="1" s="1"/>
  <c r="AO121" i="1" s="1"/>
  <c r="AU46" i="1"/>
  <c r="AW46" i="1" s="1"/>
  <c r="O46" i="1"/>
  <c r="AK46" i="1" s="1"/>
  <c r="AO46" i="1" s="1"/>
  <c r="AN69" i="1"/>
  <c r="AQ69" i="1"/>
  <c r="AS69" i="1" s="1"/>
  <c r="AU70" i="1"/>
  <c r="AW70" i="1" s="1"/>
  <c r="O70" i="1"/>
  <c r="AK70" i="1" s="1"/>
  <c r="AO70" i="1" s="1"/>
  <c r="AU71" i="1"/>
  <c r="AW71" i="1" s="1"/>
  <c r="AM89" i="1"/>
  <c r="O100" i="1"/>
  <c r="AK100" i="1" s="1"/>
  <c r="AO100" i="1" s="1"/>
  <c r="AU100" i="1"/>
  <c r="AW100" i="1" s="1"/>
  <c r="AQ106" i="1"/>
  <c r="AS106" i="1" s="1"/>
  <c r="AN106" i="1"/>
  <c r="O114" i="1"/>
  <c r="AK114" i="1" s="1"/>
  <c r="AO114" i="1" s="1"/>
  <c r="AU114" i="1"/>
  <c r="AW114" i="1" s="1"/>
  <c r="AO27" i="1"/>
  <c r="AQ28" i="1"/>
  <c r="AS28" i="1" s="1"/>
  <c r="AQ29" i="1"/>
  <c r="AN29" i="1"/>
  <c r="AW33" i="1"/>
  <c r="AM38" i="1"/>
  <c r="AM42" i="1"/>
  <c r="AR42" i="1"/>
  <c r="AM44" i="1"/>
  <c r="AP55" i="1"/>
  <c r="N55" i="1"/>
  <c r="AJ55" i="1" s="1"/>
  <c r="AU61" i="1"/>
  <c r="AW61" i="1" s="1"/>
  <c r="AR68" i="1"/>
  <c r="AM97" i="1"/>
  <c r="AR97" i="1"/>
  <c r="AM119" i="1"/>
  <c r="AR119" i="1"/>
  <c r="N9" i="1"/>
  <c r="AJ9" i="1" s="1"/>
  <c r="N17" i="1"/>
  <c r="AJ17" i="1" s="1"/>
  <c r="AQ31" i="1"/>
  <c r="AN31" i="1"/>
  <c r="AU35" i="1"/>
  <c r="AW35" i="1" s="1"/>
  <c r="O36" i="1"/>
  <c r="AK36" i="1" s="1"/>
  <c r="AO36" i="1" s="1"/>
  <c r="AU37" i="1"/>
  <c r="AW37" i="1" s="1"/>
  <c r="O38" i="1"/>
  <c r="AK38" i="1" s="1"/>
  <c r="AO38" i="1" s="1"/>
  <c r="AU39" i="1"/>
  <c r="AW39" i="1" s="1"/>
  <c r="O40" i="1"/>
  <c r="AK40" i="1" s="1"/>
  <c r="AO40" i="1" s="1"/>
  <c r="AU41" i="1"/>
  <c r="AW41" i="1" s="1"/>
  <c r="O42" i="1"/>
  <c r="AK42" i="1" s="1"/>
  <c r="AO42" i="1" s="1"/>
  <c r="AU43" i="1"/>
  <c r="AW43" i="1" s="1"/>
  <c r="O44" i="1"/>
  <c r="AK44" i="1" s="1"/>
  <c r="AO44" i="1" s="1"/>
  <c r="AU45" i="1"/>
  <c r="AW45" i="1" s="1"/>
  <c r="AM50" i="1"/>
  <c r="AP51" i="1"/>
  <c r="N51" i="1"/>
  <c r="AJ51" i="1" s="1"/>
  <c r="AU58" i="1"/>
  <c r="AW58" i="1" s="1"/>
  <c r="O58" i="1"/>
  <c r="AK58" i="1" s="1"/>
  <c r="AO58" i="1" s="1"/>
  <c r="AQ62" i="1"/>
  <c r="AS62" i="1" s="1"/>
  <c r="AM66" i="1"/>
  <c r="AP67" i="1"/>
  <c r="N67" i="1"/>
  <c r="AJ67" i="1" s="1"/>
  <c r="AM83" i="1"/>
  <c r="AQ33" i="1"/>
  <c r="AS33" i="1" s="1"/>
  <c r="AN33" i="1"/>
  <c r="AQ46" i="1"/>
  <c r="AN46" i="1"/>
  <c r="AU48" i="1"/>
  <c r="AW48" i="1" s="1"/>
  <c r="O48" i="1"/>
  <c r="AK48" i="1" s="1"/>
  <c r="AO48" i="1" s="1"/>
  <c r="AU54" i="1"/>
  <c r="AW54" i="1" s="1"/>
  <c r="O54" i="1"/>
  <c r="AK54" i="1" s="1"/>
  <c r="AO54" i="1" s="1"/>
  <c r="AP57" i="1"/>
  <c r="N57" i="1"/>
  <c r="AJ57" i="1" s="1"/>
  <c r="AU64" i="1"/>
  <c r="AW64" i="1" s="1"/>
  <c r="O64" i="1"/>
  <c r="AK64" i="1" s="1"/>
  <c r="AO64" i="1" s="1"/>
  <c r="AM81" i="1"/>
  <c r="O84" i="1"/>
  <c r="AK84" i="1" s="1"/>
  <c r="AO84" i="1" s="1"/>
  <c r="AU84" i="1"/>
  <c r="AW84" i="1" s="1"/>
  <c r="O90" i="1"/>
  <c r="AK90" i="1" s="1"/>
  <c r="AO90" i="1" s="1"/>
  <c r="AU90" i="1"/>
  <c r="AW90" i="1" s="1"/>
  <c r="AQ94" i="1"/>
  <c r="AS94" i="1" s="1"/>
  <c r="AN94" i="1"/>
  <c r="AM101" i="1"/>
  <c r="AR101" i="1"/>
  <c r="AM115" i="1"/>
  <c r="AR115" i="1"/>
  <c r="AQ122" i="1"/>
  <c r="AS122" i="1" s="1"/>
  <c r="AN122" i="1"/>
  <c r="AQ75" i="1"/>
  <c r="AS75" i="1" s="1"/>
  <c r="AN75" i="1"/>
  <c r="AQ78" i="1"/>
  <c r="AS78" i="1" s="1"/>
  <c r="AN81" i="1"/>
  <c r="AQ81" i="1"/>
  <c r="AS81" i="1" s="1"/>
  <c r="AP84" i="1"/>
  <c r="N84" i="1"/>
  <c r="AJ84" i="1" s="1"/>
  <c r="AP90" i="1"/>
  <c r="N90" i="1"/>
  <c r="AJ90" i="1" s="1"/>
  <c r="O94" i="1"/>
  <c r="AK94" i="1" s="1"/>
  <c r="AO94" i="1" s="1"/>
  <c r="AU94" i="1"/>
  <c r="AW94" i="1" s="1"/>
  <c r="AP100" i="1"/>
  <c r="N100" i="1"/>
  <c r="AJ100" i="1" s="1"/>
  <c r="O106" i="1"/>
  <c r="AK106" i="1" s="1"/>
  <c r="AO106" i="1" s="1"/>
  <c r="AU106" i="1"/>
  <c r="AW106" i="1" s="1"/>
  <c r="AM70" i="1"/>
  <c r="AR70" i="1"/>
  <c r="AQ71" i="1"/>
  <c r="AS71" i="1" s="1"/>
  <c r="AN71" i="1"/>
  <c r="AQ74" i="1"/>
  <c r="AS74" i="1" s="1"/>
  <c r="AU76" i="1"/>
  <c r="AW76" i="1" s="1"/>
  <c r="O76" i="1"/>
  <c r="AK76" i="1" s="1"/>
  <c r="AO76" i="1" s="1"/>
  <c r="AR82" i="1"/>
  <c r="AM82" i="1"/>
  <c r="AQ84" i="1"/>
  <c r="AS84" i="1" s="1"/>
  <c r="AN84" i="1"/>
  <c r="AQ100" i="1"/>
  <c r="AS100" i="1" s="1"/>
  <c r="AN100" i="1"/>
  <c r="AW102" i="1"/>
  <c r="AN112" i="1"/>
  <c r="AQ48" i="1"/>
  <c r="AS48" i="1" s="1"/>
  <c r="AU52" i="1"/>
  <c r="AW52" i="1" s="1"/>
  <c r="O52" i="1"/>
  <c r="AK52" i="1" s="1"/>
  <c r="AO52" i="1" s="1"/>
  <c r="AP53" i="1"/>
  <c r="N53" i="1"/>
  <c r="AJ53" i="1" s="1"/>
  <c r="AQ56" i="1"/>
  <c r="AS56" i="1" s="1"/>
  <c r="AU60" i="1"/>
  <c r="AW60" i="1" s="1"/>
  <c r="O60" i="1"/>
  <c r="AK60" i="1" s="1"/>
  <c r="AO60" i="1" s="1"/>
  <c r="AP61" i="1"/>
  <c r="N61" i="1"/>
  <c r="AJ61" i="1" s="1"/>
  <c r="AQ64" i="1"/>
  <c r="AS64" i="1" s="1"/>
  <c r="AU68" i="1"/>
  <c r="AW68" i="1" s="1"/>
  <c r="O68" i="1"/>
  <c r="AK68" i="1" s="1"/>
  <c r="AO68" i="1" s="1"/>
  <c r="O69" i="1"/>
  <c r="AK69" i="1" s="1"/>
  <c r="AO69" i="1" s="1"/>
  <c r="AQ77" i="1"/>
  <c r="AS77" i="1" s="1"/>
  <c r="AN77" i="1"/>
  <c r="AQ80" i="1"/>
  <c r="AS80" i="1" s="1"/>
  <c r="AR99" i="1"/>
  <c r="AM107" i="1"/>
  <c r="AR107" i="1"/>
  <c r="AP108" i="1"/>
  <c r="N108" i="1"/>
  <c r="AJ108" i="1" s="1"/>
  <c r="AP118" i="1"/>
  <c r="N118" i="1"/>
  <c r="AJ118" i="1" s="1"/>
  <c r="AU82" i="1"/>
  <c r="AW82" i="1" s="1"/>
  <c r="AP86" i="1"/>
  <c r="N86" i="1"/>
  <c r="AJ86" i="1" s="1"/>
  <c r="AQ90" i="1"/>
  <c r="AS90" i="1" s="1"/>
  <c r="AU98" i="1"/>
  <c r="AW98" i="1" s="1"/>
  <c r="AP102" i="1"/>
  <c r="N102" i="1"/>
  <c r="AJ102" i="1" s="1"/>
  <c r="AQ114" i="1"/>
  <c r="AS114" i="1" s="1"/>
  <c r="AO118" i="1"/>
  <c r="AP120" i="1"/>
  <c r="N120" i="1"/>
  <c r="AJ120" i="1" s="1"/>
  <c r="AU88" i="1"/>
  <c r="AW88" i="1" s="1"/>
  <c r="AP92" i="1"/>
  <c r="N92" i="1"/>
  <c r="AJ92" i="1" s="1"/>
  <c r="AR95" i="1"/>
  <c r="AQ96" i="1"/>
  <c r="AS96" i="1" s="1"/>
  <c r="AU104" i="1"/>
  <c r="AW104" i="1" s="1"/>
  <c r="AQ108" i="1"/>
  <c r="AS108" i="1" s="1"/>
  <c r="AP110" i="1"/>
  <c r="N110" i="1"/>
  <c r="AJ110" i="1" s="1"/>
  <c r="AU112" i="1"/>
  <c r="AW112" i="1" s="1"/>
  <c r="AP116" i="1"/>
  <c r="N116" i="1"/>
  <c r="AJ116" i="1" s="1"/>
  <c r="AQ118" i="1"/>
  <c r="AS118" i="1" s="1"/>
  <c r="AR123" i="1"/>
  <c r="AP98" i="1"/>
  <c r="N98" i="1"/>
  <c r="AJ98" i="1" s="1"/>
  <c r="N69" i="1"/>
  <c r="AJ69" i="1" s="1"/>
  <c r="N71" i="1"/>
  <c r="AJ71" i="1" s="1"/>
  <c r="N73" i="1"/>
  <c r="AJ73" i="1" s="1"/>
  <c r="N75" i="1"/>
  <c r="AJ75" i="1" s="1"/>
  <c r="N77" i="1"/>
  <c r="AJ77" i="1" s="1"/>
  <c r="N79" i="1"/>
  <c r="AJ79" i="1" s="1"/>
  <c r="AP88" i="1"/>
  <c r="N88" i="1"/>
  <c r="AJ88" i="1" s="1"/>
  <c r="AQ92" i="1"/>
  <c r="AS92" i="1" s="1"/>
  <c r="AN96" i="1"/>
  <c r="AP104" i="1"/>
  <c r="N104" i="1"/>
  <c r="AJ104" i="1" s="1"/>
  <c r="AN108" i="1"/>
  <c r="AQ110" i="1"/>
  <c r="AS110" i="1" s="1"/>
  <c r="AP112" i="1"/>
  <c r="N112" i="1"/>
  <c r="AJ112" i="1" s="1"/>
  <c r="AQ116" i="1"/>
  <c r="AS116" i="1" s="1"/>
  <c r="AN118" i="1"/>
  <c r="AO120" i="1"/>
  <c r="AP122" i="1"/>
  <c r="N122" i="1"/>
  <c r="AJ122" i="1" s="1"/>
  <c r="O123" i="1"/>
  <c r="AK123" i="1" s="1"/>
  <c r="AO123" i="1" s="1"/>
  <c r="AW81" i="1"/>
  <c r="AP94" i="1"/>
  <c r="N94" i="1"/>
  <c r="AJ94" i="1" s="1"/>
  <c r="AH51" i="7" l="1"/>
  <c r="AH75" i="7"/>
  <c r="AH161" i="7"/>
  <c r="AH132" i="7"/>
  <c r="AH66" i="7"/>
  <c r="AH125" i="7"/>
  <c r="AH156" i="7"/>
  <c r="AH89" i="7"/>
  <c r="AH117" i="7"/>
  <c r="AH172" i="7"/>
  <c r="AH224" i="7"/>
  <c r="AH150" i="7"/>
  <c r="AH102" i="7"/>
  <c r="AI210" i="7"/>
  <c r="AH197" i="7"/>
  <c r="AH154" i="7"/>
  <c r="AH69" i="7"/>
  <c r="AH99" i="7"/>
  <c r="AH128" i="7"/>
  <c r="AH57" i="7"/>
  <c r="AK207" i="7"/>
  <c r="AL208" i="7" s="1"/>
  <c r="AH147" i="7"/>
  <c r="AI200" i="7"/>
  <c r="AH200" i="7"/>
  <c r="AI240" i="7"/>
  <c r="AH240" i="7"/>
  <c r="AH217" i="7"/>
  <c r="AI217" i="7"/>
  <c r="AK202" i="7"/>
  <c r="AL202" i="7" s="1"/>
  <c r="AH127" i="7"/>
  <c r="AH126" i="7"/>
  <c r="AH151" i="7"/>
  <c r="AL209" i="7"/>
  <c r="AH81" i="7"/>
  <c r="AH61" i="7"/>
  <c r="AK211" i="7"/>
  <c r="AH163" i="7"/>
  <c r="AI230" i="7"/>
  <c r="AH230" i="7"/>
  <c r="AI216" i="7"/>
  <c r="AH216" i="7"/>
  <c r="AH198" i="7"/>
  <c r="AI239" i="7"/>
  <c r="AH239" i="7"/>
  <c r="AK230" i="7"/>
  <c r="AI211" i="7"/>
  <c r="AK223" i="7"/>
  <c r="AH211" i="7"/>
  <c r="AH177" i="7"/>
  <c r="AH164" i="7"/>
  <c r="AI241" i="7"/>
  <c r="AH241" i="7"/>
  <c r="AI238" i="7"/>
  <c r="AH238" i="7"/>
  <c r="AI209" i="7"/>
  <c r="AH209" i="7"/>
  <c r="AI229" i="7"/>
  <c r="AH229" i="7"/>
  <c r="AK224" i="7"/>
  <c r="AI215" i="7"/>
  <c r="AH215" i="7"/>
  <c r="AK218" i="7"/>
  <c r="AL218" i="7" s="1"/>
  <c r="AH191" i="7"/>
  <c r="AH218" i="7"/>
  <c r="AK200" i="7"/>
  <c r="AH119" i="7"/>
  <c r="AH145" i="7"/>
  <c r="AH146" i="7"/>
  <c r="AH170" i="7"/>
  <c r="AH112" i="7"/>
  <c r="AK205" i="7"/>
  <c r="AH139" i="7"/>
  <c r="AH133" i="7"/>
  <c r="AH73" i="7"/>
  <c r="AH109" i="7"/>
  <c r="AI214" i="7"/>
  <c r="AH214" i="7"/>
  <c r="AH196" i="7"/>
  <c r="AI237" i="7"/>
  <c r="AH237" i="7"/>
  <c r="AK215" i="7"/>
  <c r="AH179" i="7"/>
  <c r="AH137" i="7"/>
  <c r="AK193" i="7"/>
  <c r="AH91" i="7"/>
  <c r="AI213" i="7"/>
  <c r="AH231" i="7"/>
  <c r="AK198" i="7"/>
  <c r="AL199" i="7" s="1"/>
  <c r="AH111" i="7"/>
  <c r="AH94" i="7"/>
  <c r="AH67" i="7"/>
  <c r="AH195" i="7"/>
  <c r="AK219" i="7"/>
  <c r="AK227" i="7"/>
  <c r="AI227" i="7"/>
  <c r="AH227" i="7"/>
  <c r="AI236" i="7"/>
  <c r="AH236" i="7"/>
  <c r="AI207" i="7"/>
  <c r="AH207" i="7"/>
  <c r="AK222" i="7"/>
  <c r="AL222" i="7" s="1"/>
  <c r="AI220" i="7"/>
  <c r="AH220" i="7"/>
  <c r="AK214" i="7"/>
  <c r="AL214" i="7" s="1"/>
  <c r="AH175" i="7"/>
  <c r="AI201" i="7"/>
  <c r="AH201" i="7"/>
  <c r="AK225" i="7"/>
  <c r="AI219" i="7"/>
  <c r="AH219" i="7"/>
  <c r="AK216" i="7"/>
  <c r="AH183" i="7"/>
  <c r="AH158" i="7"/>
  <c r="AH194" i="7"/>
  <c r="AK206" i="7"/>
  <c r="AH143" i="7"/>
  <c r="AH129" i="7"/>
  <c r="AK192" i="7"/>
  <c r="AH87" i="7"/>
  <c r="AH148" i="7"/>
  <c r="AH114" i="7"/>
  <c r="AI231" i="7"/>
  <c r="AH65" i="7"/>
  <c r="AH92" i="7"/>
  <c r="AI206" i="7"/>
  <c r="AH206" i="7"/>
  <c r="AH212" i="7"/>
  <c r="AI212" i="7"/>
  <c r="AI232" i="7"/>
  <c r="AH232" i="7"/>
  <c r="AH180" i="7"/>
  <c r="AI235" i="7"/>
  <c r="AH235" i="7"/>
  <c r="AK229" i="7"/>
  <c r="AL229" i="7" s="1"/>
  <c r="AK212" i="7"/>
  <c r="AH167" i="7"/>
  <c r="AI222" i="7"/>
  <c r="AH222" i="7"/>
  <c r="AH181" i="7"/>
  <c r="AH186" i="7"/>
  <c r="AH121" i="7"/>
  <c r="AH178" i="7"/>
  <c r="AK194" i="7"/>
  <c r="AH95" i="7"/>
  <c r="AK191" i="7"/>
  <c r="AH83" i="7"/>
  <c r="AH59" i="7"/>
  <c r="AH79" i="7"/>
  <c r="AH63" i="7"/>
  <c r="AH204" i="7"/>
  <c r="AI204" i="7"/>
  <c r="AI223" i="7"/>
  <c r="AK226" i="7"/>
  <c r="AH223" i="7"/>
  <c r="AI242" i="7"/>
  <c r="AH242" i="7"/>
  <c r="AH226" i="7"/>
  <c r="AI226" i="7"/>
  <c r="AH205" i="7"/>
  <c r="AI205" i="7"/>
  <c r="AI228" i="7"/>
  <c r="AH228" i="7"/>
  <c r="AK204" i="7"/>
  <c r="AH135" i="7"/>
  <c r="AK210" i="7"/>
  <c r="AL210" i="7" s="1"/>
  <c r="AH159" i="7"/>
  <c r="AH162" i="7"/>
  <c r="AK203" i="7"/>
  <c r="AH131" i="7"/>
  <c r="AH96" i="7"/>
  <c r="AH122" i="7"/>
  <c r="AH105" i="7"/>
  <c r="AH49" i="7"/>
  <c r="I180" i="5"/>
  <c r="I184" i="5" s="1"/>
  <c r="I188" i="5" s="1"/>
  <c r="I192" i="5" s="1"/>
  <c r="I196" i="5" s="1"/>
  <c r="I200" i="5" s="1"/>
  <c r="I204" i="5" s="1"/>
  <c r="I208" i="5" s="1"/>
  <c r="I212" i="5" s="1"/>
  <c r="I216" i="5" s="1"/>
  <c r="I178" i="5"/>
  <c r="I182" i="5" s="1"/>
  <c r="I186" i="5" s="1"/>
  <c r="I190" i="5" s="1"/>
  <c r="I194" i="5" s="1"/>
  <c r="I198" i="5" s="1"/>
  <c r="I202" i="5" s="1"/>
  <c r="I206" i="5" s="1"/>
  <c r="I210" i="5" s="1"/>
  <c r="I183" i="5"/>
  <c r="I214" i="5"/>
  <c r="I218" i="5" s="1"/>
  <c r="I187" i="5"/>
  <c r="I191" i="5" s="1"/>
  <c r="I195" i="5" s="1"/>
  <c r="I199" i="5" s="1"/>
  <c r="I203" i="5" s="1"/>
  <c r="I207" i="5" s="1"/>
  <c r="I211" i="5" s="1"/>
  <c r="I215" i="5" s="1"/>
  <c r="I177" i="5"/>
  <c r="I181" i="5" s="1"/>
  <c r="I185" i="5" s="1"/>
  <c r="I189" i="5" s="1"/>
  <c r="I193" i="5" s="1"/>
  <c r="I197" i="5" s="1"/>
  <c r="I201" i="5" s="1"/>
  <c r="I205" i="5" s="1"/>
  <c r="I209" i="5" s="1"/>
  <c r="I213" i="5" s="1"/>
  <c r="I217" i="5" s="1"/>
  <c r="AR89" i="1"/>
  <c r="AR62" i="1"/>
  <c r="AR91" i="1"/>
  <c r="AR58" i="1"/>
  <c r="AR36" i="1"/>
  <c r="AR38" i="1"/>
  <c r="AR66" i="1"/>
  <c r="AR44" i="1"/>
  <c r="AR23" i="1"/>
  <c r="AM87" i="1"/>
  <c r="AR87" i="1"/>
  <c r="AR20" i="1"/>
  <c r="AR40" i="1"/>
  <c r="AR117" i="1"/>
  <c r="AR30" i="1"/>
  <c r="AR15" i="1"/>
  <c r="AR109" i="1"/>
  <c r="AR60" i="1"/>
  <c r="AR111" i="1"/>
  <c r="AR35" i="1"/>
  <c r="AR98" i="1"/>
  <c r="AM98" i="1"/>
  <c r="AS46" i="1"/>
  <c r="AR46" i="1"/>
  <c r="AR27" i="1"/>
  <c r="AR122" i="1"/>
  <c r="AM122" i="1"/>
  <c r="AM77" i="1"/>
  <c r="AR77" i="1"/>
  <c r="AR118" i="1"/>
  <c r="AM118" i="1"/>
  <c r="AR84" i="1"/>
  <c r="AM84" i="1"/>
  <c r="AM57" i="1"/>
  <c r="AR57" i="1"/>
  <c r="AS29" i="1"/>
  <c r="AR29" i="1"/>
  <c r="AM49" i="1"/>
  <c r="AR49" i="1"/>
  <c r="AS41" i="1"/>
  <c r="AR41" i="1"/>
  <c r="AR48" i="1"/>
  <c r="AR25" i="1"/>
  <c r="AR8" i="1"/>
  <c r="AM8" i="1"/>
  <c r="AR86" i="1"/>
  <c r="AM86" i="1"/>
  <c r="AM24" i="1"/>
  <c r="AR24" i="1"/>
  <c r="AM59" i="1"/>
  <c r="AR59" i="1"/>
  <c r="AR80" i="1"/>
  <c r="AM80" i="1"/>
  <c r="AM79" i="1"/>
  <c r="AR79" i="1"/>
  <c r="AR104" i="1"/>
  <c r="AM104" i="1"/>
  <c r="AS31" i="1"/>
  <c r="AR31" i="1"/>
  <c r="AR114" i="1"/>
  <c r="AM114" i="1"/>
  <c r="AM65" i="1"/>
  <c r="AR65" i="1"/>
  <c r="AM74" i="1"/>
  <c r="AR74" i="1"/>
  <c r="AR33" i="1"/>
  <c r="AS45" i="1"/>
  <c r="AR45" i="1"/>
  <c r="AM63" i="1"/>
  <c r="AR63" i="1"/>
  <c r="AM76" i="1"/>
  <c r="AR76" i="1"/>
  <c r="AR19" i="1"/>
  <c r="AM19" i="1"/>
  <c r="AM47" i="1"/>
  <c r="AR47" i="1"/>
  <c r="AR5" i="1"/>
  <c r="AR112" i="1"/>
  <c r="AM112" i="1"/>
  <c r="AR120" i="1"/>
  <c r="AM120" i="1"/>
  <c r="AM73" i="1"/>
  <c r="AR73" i="1"/>
  <c r="AR92" i="1"/>
  <c r="AM92" i="1"/>
  <c r="AR108" i="1"/>
  <c r="AM108" i="1"/>
  <c r="AR100" i="1"/>
  <c r="AM100" i="1"/>
  <c r="AM51" i="1"/>
  <c r="AR51" i="1"/>
  <c r="AM17" i="1"/>
  <c r="AR17" i="1"/>
  <c r="AM55" i="1"/>
  <c r="AR55" i="1"/>
  <c r="AR96" i="1"/>
  <c r="AM96" i="1"/>
  <c r="AS39" i="1"/>
  <c r="AR39" i="1"/>
  <c r="AR22" i="1"/>
  <c r="AR11" i="1"/>
  <c r="AM11" i="1"/>
  <c r="AR32" i="1"/>
  <c r="AR16" i="1"/>
  <c r="AM16" i="1"/>
  <c r="AR90" i="1"/>
  <c r="AM90" i="1"/>
  <c r="AM75" i="1"/>
  <c r="AR75" i="1"/>
  <c r="AR102" i="1"/>
  <c r="AM102" i="1"/>
  <c r="AM71" i="1"/>
  <c r="AR71" i="1"/>
  <c r="AM53" i="1"/>
  <c r="AR53" i="1"/>
  <c r="AR81" i="1"/>
  <c r="AM9" i="1"/>
  <c r="AR9" i="1"/>
  <c r="AR28" i="1"/>
  <c r="AS43" i="1"/>
  <c r="AR43" i="1"/>
  <c r="AR56" i="1"/>
  <c r="AR14" i="1"/>
  <c r="AR88" i="1"/>
  <c r="AM88" i="1"/>
  <c r="AM61" i="1"/>
  <c r="AR61" i="1"/>
  <c r="AR116" i="1"/>
  <c r="AM116" i="1"/>
  <c r="AR94" i="1"/>
  <c r="AM94" i="1"/>
  <c r="AM69" i="1"/>
  <c r="AR69" i="1"/>
  <c r="AR110" i="1"/>
  <c r="AM110" i="1"/>
  <c r="AM67" i="1"/>
  <c r="AR67" i="1"/>
  <c r="AR106" i="1"/>
  <c r="AM106" i="1"/>
  <c r="AR64" i="1"/>
  <c r="AM78" i="1"/>
  <c r="AR78" i="1"/>
  <c r="AR6" i="1"/>
  <c r="AS37" i="1"/>
  <c r="AR37" i="1"/>
  <c r="AL211" i="7" l="1"/>
  <c r="AL224" i="7"/>
  <c r="AL226" i="7"/>
  <c r="AL203" i="7"/>
  <c r="AL216" i="7"/>
  <c r="AL215" i="7"/>
  <c r="AL212" i="7"/>
  <c r="AL213" i="7"/>
  <c r="AL200" i="7"/>
  <c r="AL201" i="7"/>
  <c r="AL227" i="7"/>
  <c r="AL217" i="7"/>
  <c r="AL205" i="7"/>
  <c r="AL219" i="7"/>
  <c r="AL220" i="7"/>
  <c r="AL228" i="7"/>
  <c r="AL225" i="7"/>
  <c r="AL223" i="7"/>
  <c r="AL204" i="7"/>
  <c r="AL206" i="7"/>
  <c r="AL230" i="7"/>
  <c r="AL207" i="7"/>
</calcChain>
</file>

<file path=xl/sharedStrings.xml><?xml version="1.0" encoding="utf-8"?>
<sst xmlns="http://schemas.openxmlformats.org/spreadsheetml/2006/main" count="856" uniqueCount="398">
  <si>
    <t>Y1</t>
  </si>
  <si>
    <t>Y</t>
  </si>
  <si>
    <t>CE1</t>
  </si>
  <si>
    <t>CE</t>
  </si>
  <si>
    <t>GC1</t>
  </si>
  <si>
    <t>GC</t>
  </si>
  <si>
    <t>i1</t>
  </si>
  <si>
    <t>I</t>
  </si>
  <si>
    <t>ii1</t>
  </si>
  <si>
    <t>ii</t>
  </si>
  <si>
    <t>ZY1</t>
  </si>
  <si>
    <t>ZY</t>
  </si>
  <si>
    <t>YGDE1</t>
  </si>
  <si>
    <t>YGDE</t>
  </si>
  <si>
    <t>E1</t>
  </si>
  <si>
    <t>E</t>
  </si>
  <si>
    <t>M1</t>
  </si>
  <si>
    <t>M</t>
  </si>
  <si>
    <t>CE1D</t>
  </si>
  <si>
    <t>CE1SD</t>
  </si>
  <si>
    <t>CE1ND</t>
  </si>
  <si>
    <t>CE1SERV</t>
  </si>
  <si>
    <t>IG1</t>
  </si>
  <si>
    <t>IG</t>
  </si>
  <si>
    <t>IPC1</t>
  </si>
  <si>
    <t>IPC</t>
  </si>
  <si>
    <t>IP1</t>
  </si>
  <si>
    <t>Y1 exp</t>
  </si>
  <si>
    <t>Y exp</t>
  </si>
  <si>
    <t>Y not annualised</t>
  </si>
  <si>
    <t>YGDE1 excl resid</t>
  </si>
  <si>
    <t>YGDE excl resid</t>
  </si>
  <si>
    <t>ZY1 published</t>
  </si>
  <si>
    <t xml:space="preserve">Y1 calc </t>
  </si>
  <si>
    <t>Y calc</t>
  </si>
  <si>
    <t>I1 calc</t>
  </si>
  <si>
    <t>Y1check</t>
  </si>
  <si>
    <t>I1 check</t>
  </si>
  <si>
    <t>Y check</t>
  </si>
  <si>
    <t>zy1 check</t>
  </si>
  <si>
    <t>Y1 double check</t>
  </si>
  <si>
    <t>IP</t>
  </si>
  <si>
    <t>Y double check</t>
  </si>
  <si>
    <t>I double check</t>
  </si>
  <si>
    <t>COPY and paste contents of AS</t>
  </si>
  <si>
    <t>COPY and paste contents of AX</t>
  </si>
  <si>
    <t>Code</t>
  </si>
  <si>
    <t>css;qrs1000</t>
  </si>
  <si>
    <t>calc</t>
  </si>
  <si>
    <t>css;qrs2011</t>
  </si>
  <si>
    <t>css;qns2011</t>
  </si>
  <si>
    <t>css;qrs2012</t>
  </si>
  <si>
    <t>css;qns2012</t>
  </si>
  <si>
    <t>css;qrs2021</t>
  </si>
  <si>
    <t>css;qns2021</t>
  </si>
  <si>
    <t>css;qrs2022</t>
  </si>
  <si>
    <t>css;qns2022</t>
  </si>
  <si>
    <t>css;qrs2040</t>
  </si>
  <si>
    <t>css;qns2040</t>
  </si>
  <si>
    <t>css;qrs2050</t>
  </si>
  <si>
    <t>css;qns2050</t>
  </si>
  <si>
    <t>css;qrs3210</t>
  </si>
  <si>
    <t>css;qrs3220</t>
  </si>
  <si>
    <t>css;qrs3230</t>
  </si>
  <si>
    <t>css;qrs3240</t>
  </si>
  <si>
    <t>css;qrs4020</t>
  </si>
  <si>
    <t>css;qns4020</t>
  </si>
  <si>
    <t>css;qrs4030</t>
  </si>
  <si>
    <t>css;qns4030</t>
  </si>
  <si>
    <t>css;qrs4040</t>
  </si>
  <si>
    <t>skip</t>
  </si>
  <si>
    <t>css;qrs2000</t>
  </si>
  <si>
    <t>css;qns2000</t>
  </si>
  <si>
    <t>css;qnu1000</t>
  </si>
  <si>
    <t>css;qrs2030</t>
  </si>
  <si>
    <t>css;qns2030</t>
  </si>
  <si>
    <t>css;qrs2001</t>
  </si>
  <si>
    <t>CALC</t>
  </si>
  <si>
    <t>css;qns4040</t>
  </si>
  <si>
    <t>css;qns1000</t>
  </si>
  <si>
    <t>css;qns2001</t>
  </si>
  <si>
    <t>Description</t>
  </si>
  <si>
    <t>Gross domestic product (GDP): GDP at market prices (Unit: Constant 2015 prices, SA annualised values, R million (Period); Source: StatsSA - P0441, Prod QRS)</t>
  </si>
  <si>
    <t>Expenditure on GDP: Current prices, SA annualised rates - Expenditure on GDP (GDP at market prices) (Unit: R millions (Period), SA; Source: Historical revision Statistics SA)</t>
  </si>
  <si>
    <t>Gross domestic product (GDP): Expenditure on GDP - Final consumption expenditure - Final consumption expenditure by households (Unit: Constant 2015 prices, SA annualised values, R million (Period); Source: StatsSA - P0441, Exp QRS)</t>
  </si>
  <si>
    <t>Gross domestic product (GDP): Expenditure on GDP - Final consumption expenditure - Final consumption expenditure by households (Unit: Current prices, SA annualised values, R million (Period); Source: StatsSA - P0441, Exp QNS)</t>
  </si>
  <si>
    <t>Gross domestic product (GDP): Expenditure on GDP - Final consumption expenditure - Final consumption expenditure by general government (Unit: Constant 2015 prices, SA annualised values, R million (Period); Source: StatsSA - P0441, Exp QRS)</t>
  </si>
  <si>
    <t>Gross domestic product (GDP): Expenditure on GDP - Final consumption expenditure - Final consumption expenditure by general government (Unit: Current prices, SA annualised values, R million (Period); Source: StatsSA - P0441, Exp QNS)</t>
  </si>
  <si>
    <t>Gross domestic product (GDP): Expenditure on GDP - Gross capital formation - Gross fixed capital formation (Unit: Constant 2015 prices, SA annualised values, R million (Period); Source: StatsSA - P0441, Exp QRS)</t>
  </si>
  <si>
    <t>Gross domestic product (GDP): Expenditure on GDP - Gross capital formation - Gross fixed capital formation (Unit: Current prices, SA annualised values, R million (Period); Source: StatsSA - P0441, Exp QNS)</t>
  </si>
  <si>
    <t>Gross domestic product (GDP): Expenditure on GDP - Gross capital formation - Change in inventories (Unit: Constant 2015 prices, SA annualised values, R million (Period); Source: StatsSA - P0441, Exp QRS)</t>
  </si>
  <si>
    <t>Gross domestic product (GDP): Expenditure on GDP - Gross capital formation - Change in inventories (Unit: Current prices, SA annualised values, R million (Period); Source: StatsSA - P0441, Exp QNS)</t>
  </si>
  <si>
    <t>Expenditure on GDP: Constant 2010 prices, SA annualised rates - Gross domestic expenditure (Unit: R millions (Period), SA; Source: Historical revision Statistics SA)</t>
  </si>
  <si>
    <t>Expenditure on GDP: Current prices, SA annualised rates - Gross domestic expenditure (Unit: R millions (Period), SA; Source: Historical revision Statistics SA)</t>
  </si>
  <si>
    <t>Gross domestic product (GDP): Expenditure on GDP - Exports of goods and services (Unit: Constant 2015 prices, SA annualised values, R million (Period); Source: StatsSA - P0441, Exp QRS)</t>
  </si>
  <si>
    <t>Gross domestic product (GDP): Expenditure on GDP - Exports of goods and services (Unit: Current prices, SA annualised values, R million (Period); Source: StatsSA - P0441, Exp QNS)</t>
  </si>
  <si>
    <t>Gross domestic product (GDP): Expenditure on GDP - Imports of goods and services (Unit: Constant 2015 prices, SA annualised values, R million (Period); Source: StatsSA - P0441, Exp QRS)</t>
  </si>
  <si>
    <t>Gross domestic product (GDP): Expenditure on GDP - Imports of goods and services (Unit: Current prices, SA annualised values, R million (Period); Source: StatsSA - P0441, Exp QNS)</t>
  </si>
  <si>
    <t>Gross domestic product (GDP): Final consumption expenditure by households - Durable goods (Unit: Constant 2015 prices, SA annualised values, R million; Source: StatsSA - P0441, Hce QRS)</t>
  </si>
  <si>
    <t>Gross domestic product (GDP): Final consumption expenditure by households - Semi-durable goods (Unit: Constant 2015 prices, SA annualised values, R million; Source: StatsSA - P0441, Hce QRS)</t>
  </si>
  <si>
    <t>Gross domestic product (GDP): Final consumption expenditure by households - Non-durable goods (Unit: Constant 2015 prices, SA annualised values, R million; Source: StatsSA - P0441, Hce QRS)</t>
  </si>
  <si>
    <t>Gross domestic product (GDP): Final consumption expenditure by households - Services (Unit: Constant 2015 prices, SA annualised values, R million; Source: StatsSA - P0441, Hce QRS)</t>
  </si>
  <si>
    <t>Gross domestic product (GDP): Gross fixed capital formation (type of organisation) - General government (Unit: Constant 2015 prices, SA annualised values, R million (Period); Source: StatsSA - P0441, Gfcf QRS)</t>
  </si>
  <si>
    <t>Gross domestic product (GDP): Gross fixed capital formation (type of organisation) - General government (Unit: Current prices, SA annualised values, R million (Period); Source: StatsSA - P0441, Gfcf QNS)</t>
  </si>
  <si>
    <t>Gross domestic product (GDP): Gross fixed capital formation (type of organisation) - Public corporations (Unit: Constant 2015 prices, SA annualised values, R million (Period); Source: StatsSA - P0441, Gfcf QRS)</t>
  </si>
  <si>
    <t>Gross domestic product (GDP): Gross fixed capital formation (type of organisation) - Public corporations (Unit: Current prices, SA annualised values, R million (Period); Source: StatsSA - P0441, Gfcf QNS)</t>
  </si>
  <si>
    <t>Gross domestic product (GDP): Gross fixed capital formation (type of organisation) - Private business enterprises (Unit: Constant 2015 prices, SA annualised values, R million (Period); Source: StatsSA - P0441, Gfcf QRS)</t>
  </si>
  <si>
    <t>Gross domestic product (GDP): Expenditure on GDP - Total (Unit: Constant 2015 prices, SA annualised values, R million (Period); Source: StatsSA - P0441, Exp QRS)</t>
  </si>
  <si>
    <t>Gross domestic product (GDP): Expenditure on GDP - Total (Unit: Current prices, SA annualised values, R million (Period); Source: StatsSA - P0441, Exp QNS)</t>
  </si>
  <si>
    <t>Gross domestic product (GDP): GDP at market prices (Unit: Current prices, NSA, R million (Period); Source: StatsSA - P0441, Prod QNU)</t>
  </si>
  <si>
    <t>Gross domestic product (GDP): Expenditure on GDP - Gross domestic expenditure (Unit: Constant 2015 prices, SA annualised values, R million (Period); Source: StatsSA - P0441, Exp QRS)</t>
  </si>
  <si>
    <t>Gross domestic product (GDP): Expenditure on GDP - Gross domestic expenditure (Unit: Current prices, SA annualised values, R million (Period); Source: StatsSA - P0441, Exp QNS)</t>
  </si>
  <si>
    <t>Gross domestic product (GDP): Residual (production less expenditure) (Unit: Constant 2015 prices, NSA, R million (Period); Source: StatsSA - P0441, Residual)</t>
  </si>
  <si>
    <t>Gross domestic product (GDP): Gross fixed capital formation (type of organisation) - Private business enterprises (Unit: Current prices, SA annualised values, R million (Period); Source: StatsSA - P0441, Gfcf QNS)</t>
  </si>
  <si>
    <t>Gross domestic product (GDP): GDP at market prices (Unit: Current prices, SA annualised values, R million (Period); Source: StatsSA - P0441, Prod QNS)</t>
  </si>
  <si>
    <t>Gross domestic product (GDP): Residual (production less expenditure) - (Unit: Current prices, SA annualised values, R million (Period); Source: StatsSA - P0441, Residual)</t>
  </si>
  <si>
    <t>Y1calc</t>
  </si>
  <si>
    <t>differences</t>
  </si>
  <si>
    <t>rbqn;rb6006d</t>
  </si>
  <si>
    <t>rbqn;rb6006l</t>
  </si>
  <si>
    <t>rbqn;rb6007d</t>
  </si>
  <si>
    <t>rbqn;rb6007l</t>
  </si>
  <si>
    <t>rbqn;rb6008d</t>
  </si>
  <si>
    <t>rbqn;rb6008l</t>
  </si>
  <si>
    <t>rbqn;rb6009d</t>
  </si>
  <si>
    <t>rbqn;rb6009l</t>
  </si>
  <si>
    <t>rbqn;rb6010d</t>
  </si>
  <si>
    <t>rbqn;rb6010l</t>
  </si>
  <si>
    <t>rbqn;rb6011d</t>
  </si>
  <si>
    <t>rbqn;rb6011l</t>
  </si>
  <si>
    <t>rbqn;rb6012d</t>
  </si>
  <si>
    <t>rbqn;rb6012l</t>
  </si>
  <si>
    <t>rbqn;rb6013d</t>
  </si>
  <si>
    <t>rbqn;rb6013l</t>
  </si>
  <si>
    <t>rbqn;rb6014d</t>
  </si>
  <si>
    <t>rbqn;rb6014l</t>
  </si>
  <si>
    <t>rbqn;rb6050d</t>
  </si>
  <si>
    <t>rbqn;rb6055d</t>
  </si>
  <si>
    <t>rbqn;rb6061d</t>
  </si>
  <si>
    <t>rbqn;rb6068d</t>
  </si>
  <si>
    <t>rbqn;rb6100d</t>
  </si>
  <si>
    <t>rbqn;rb6100l</t>
  </si>
  <si>
    <t>rbqn;rb6106d</t>
  </si>
  <si>
    <t>rbqn;rb6106l</t>
  </si>
  <si>
    <t>rbqn;rb6109d</t>
  </si>
  <si>
    <t>Nominal output</t>
  </si>
  <si>
    <t>DSGE label</t>
  </si>
  <si>
    <t>QMOD label</t>
  </si>
  <si>
    <t>Nat. accounts: Expenditure on GDP: Constant 2015 prices - SA annualised rates: Memo items: Expenditure on gross domestic product (including residual) (GDP at market prices) (Unit: R millions (Period), SA; Source: SARB QB (S-119) - June 2023 No. 308)</t>
  </si>
  <si>
    <t>Nat. accounts: Expenditure on GDP: Current prices - SA annualised rates: Memo items: Expenditure on gross domestic product (including residual) (GDP at market prices) (Unit: R millions (Period), SA; Source: SARB QB (S-118) - June 2023 No. 308)</t>
  </si>
  <si>
    <t>Nat. accounts: Expenditure on GDP: Constant 2015 prices - SA annualised rates: Final consumption expenditure - Households (Unit: R millions (Period), SA; Source: SARB QB (S-119) - June 2023 No. 308)</t>
  </si>
  <si>
    <t>Nat. accounts: Expenditure on GDP: Current prices - SA annualised rates: Final consumption expenditure - Households (Unit: R millions (Period), SA; Source: SARB QB (S-118) - June 2023 No. 308)</t>
  </si>
  <si>
    <t>Nat. accounts: Expenditure on GDP: Constant 2015 prices - SA annualised rates: Final consumption expenditure - General gov. (Unit: R millions (Period), SA; Source: SARB QB (S-119) - June 2023 No. 308)</t>
  </si>
  <si>
    <t>Nat. accounts: Expenditure on GDP: Current prices - SA annualised rates: Final consumption expenditure - General gov. (Unit: R millions (Period), SA; Source: SARB QB (S-118) - June 2023 No. 308)</t>
  </si>
  <si>
    <t>Nat. accounts: Expenditure on GDP: Constant 2015 prices - SA annualised rates: Gross capital formation - Gross fixed capital formation (Unit: R millions (Period), SA; Source: SARB QB (S-119) - June 2023 No. 308)</t>
  </si>
  <si>
    <t>Nat. accounts: Expenditure on GDP: Current prices - SA annualised rates: Gross capital formation - Gross fixed capital formation (Unit: R millions (Period), SA; Source: SARB QB (S-118) - June 2023 No. 308)</t>
  </si>
  <si>
    <t>Nat. accounts: Expenditure on GDP: Constant 2015 prices - SA annualised rates: Gross capital formation - Change in inventories (Unit: R millions (Period), SA; Source: SARB QB (S-119) - June 2023 No. 308)</t>
  </si>
  <si>
    <t>Nat. accounts: Expenditure on GDP: Current prices - SA annualised rates: Gross capital formation - Change in inventories (Unit: R millions (Period), SA; Source: SARB QB (S-118) - June 2023 No. 308)</t>
  </si>
  <si>
    <t>Nat. accounts: Expenditure on GDP: Constant 2015 prices - SA annualised rates: Memo items: Residual item (Unit: R millions (Period); Source: SARB QB (S-119) - June 2023 No. 308)</t>
  </si>
  <si>
    <t>Nat. accounts: Expenditure on GDP: Current prices - SA annualised rates: Memo items: Residual item (Unit: R millions (Period), SA; Source: SARB QB (S-118) - June 2023 No. 308)</t>
  </si>
  <si>
    <t>Nat. accounts: Expenditure on GDP: Constant 2015 prices - SA annualised rates: Memo items: Gross domestic expenditure (including residual) (Unit: R millions (Period), SA; Source: SARB QB (S-119) - June 2023 No. 308)</t>
  </si>
  <si>
    <t>Nat. accounts: Expenditure on GDP: Current prices - SA annualised rates: Memo items: Gross domestic expenditure (Unit: R millions (Period), SA; Source: SARB QB (S-118) - June 2023 No. 308)</t>
  </si>
  <si>
    <t>Nat. accounts: Expenditure on GDP: Constant 2015 prices - SA annualised rates: Exports of goods and services (Unit: R millions (Period), SA; Source: SARB QB (S-119) - June 2023 No. 308)</t>
  </si>
  <si>
    <t>Nat. accounts: Expenditure on GDP: Current prices - SA annualised rates: Exports of goods and services (Unit: R millions (Period), SA; Source: SARB QB (S-118) - June 2023 No. 308)</t>
  </si>
  <si>
    <t>Nat. accounts: Expenditure on GDP: Constant 2015 prices - SA annualised rates: Imports of goods and services (Unit: R millions (Period), SA; Source: SARB QB (S-119) - June 2023 No. 308)</t>
  </si>
  <si>
    <t>Nat. accounts: Expenditure on GDP: Current prices - SA annualised rates: Imports of goods and services (Unit: R millions (Period), SA; Source: SARB QB (S-118) - June 2023 No. 308)</t>
  </si>
  <si>
    <t>Nat. accounts: Final consumption expenditure by households: SA annualised rates: Constant 2015 prices - Durable goods (Unit: R millions (Period), SA; Source: SARB QB (S-122) - June 2023 No. 308)</t>
  </si>
  <si>
    <t>Nat. accounts: Final consumption expenditure by households: SA annualised rates: Constant 2015 prices - Semi-durable goods (Unit: R millions (Period), SA; Source: SARB QB (S-122) - June 2023 No. 308)</t>
  </si>
  <si>
    <t>Nat. accounts: Final consumption expenditure by households: SA annualised rates: Constant 2015 prices - Non-durable goods (Unit: R millions (Period), SA; Source: SARB QB (S-122) - June 2023 No. 308)</t>
  </si>
  <si>
    <t>Nat. accounts: Final consumption expenditure by households: SA annualised rates: Constant 2015 prices - Services (Unit: R millions (Period), SA; Source: SARB QB (S-122) - June 2023 No. 308)</t>
  </si>
  <si>
    <t>Nat. accounts: Gross fixed capital formation: Constant 2015 prices, SA annualised rates by organisation: General gov. (Unit: R millions (Period), SA; Source: SARB QB (S-127) - June 2023 No. 308)</t>
  </si>
  <si>
    <t>Nat. accounts: Gross fixed capital formation: Current prices, SA annualised rates by organisation: General gov. (Unit: R millions (Period), SA; Source: SARB QB (S-127) - June 2023 No. 308)</t>
  </si>
  <si>
    <t>Nat. accounts: Gross fixed capital formation: Constant 2015 prices, SA annualised rates by organisation: Public corporations (Unit: R millions (Period), SA; Source: SARB QB (S-127) - June 2023 No. 308)</t>
  </si>
  <si>
    <t>Nat. accounts: Gross fixed capital formation: Current prices, SA annualised rates by organisation: Public corporations (Unit: R millions (Period), SA; Source: SARB QB (S-127) - June 2023 No. 308)</t>
  </si>
  <si>
    <t>Nat. accounts: Gross fixed capital formation: Constant 2015 prices, SA annualised rates by organisation: Private business enterprises (Unit: R millions (Period), SA; Source: SARB QB (S-127) - June 2023 No. 308)</t>
  </si>
  <si>
    <t>Index</t>
  </si>
  <si>
    <t>% change</t>
  </si>
  <si>
    <t>Constructed</t>
  </si>
  <si>
    <t>Old Manufacturing PPI</t>
  </si>
  <si>
    <t>New Manufacturing PPI PPI</t>
  </si>
  <si>
    <t>New Manufacturing PPI</t>
  </si>
  <si>
    <t>% change to use</t>
  </si>
  <si>
    <t>2020=100</t>
  </si>
  <si>
    <t>2000=100</t>
  </si>
  <si>
    <t>PPI: Domestic output - Manufacturing (Unit: Linear average of 2000=100; Source: P0142.1 - Table 8)</t>
  </si>
  <si>
    <t>PPI: Final manufactured goods (Unit: Linear average of 2012=100; Source: P0142.1 - Table A)</t>
  </si>
  <si>
    <t>linavg(css;ppc30000,q)</t>
  </si>
  <si>
    <t>PPI: Final manufactured goods (Unit: Linear average of Dec 2020=100; Source: StatsSA: P0142.1 - Table A)</t>
  </si>
  <si>
    <t>Real output</t>
  </si>
  <si>
    <t>PPI</t>
  </si>
  <si>
    <t>G15Y1</t>
  </si>
  <si>
    <t>US</t>
  </si>
  <si>
    <t>G15Y1 (q/q)</t>
  </si>
  <si>
    <t>PCPIEU</t>
  </si>
  <si>
    <t>PCPIUS</t>
  </si>
  <si>
    <t>PCPICHI</t>
  </si>
  <si>
    <t>PCPIUK</t>
  </si>
  <si>
    <t>PCPIJAP</t>
  </si>
  <si>
    <t>Foreign output (US data)</t>
  </si>
  <si>
    <t>Policy rate</t>
  </si>
  <si>
    <t>FREPO</t>
  </si>
  <si>
    <t>TB91</t>
  </si>
  <si>
    <t>Y5</t>
  </si>
  <si>
    <t>Y15</t>
  </si>
  <si>
    <t>Y30</t>
  </si>
  <si>
    <t>FGOVL</t>
  </si>
  <si>
    <t>linavg(sami;besayc_05,q)</t>
  </si>
  <si>
    <t>linavg(sami;besayc_15,q)</t>
  </si>
  <si>
    <t>linavg(sami;besayc_30,q)</t>
  </si>
  <si>
    <t>Bondex Yield Curve - Time to maturity: 5 Years (Unit: Linear average of average yield; Source: Bond Exchange of South Africa)</t>
  </si>
  <si>
    <t>Bondex Yield Curve - Time to maturity: 15 Years (Unit: Linear average of average yield; Source: Bond Exchange of South Africa)</t>
  </si>
  <si>
    <t>Bondex Yield Curve - Time to maturity: 30 Years (Unit: Linear average of average yield; Source: Bond Exchange of South Africa)</t>
  </si>
  <si>
    <t>linavg(rbqn;rb2003m)</t>
  </si>
  <si>
    <t>endper(rbqn;rb1419w,q)</t>
  </si>
  <si>
    <t>linavg(sami;rb1405d,q)</t>
  </si>
  <si>
    <t>Money market interest rates - Treasury bills - 91 days (everage rate at which 91 day TB's are allotted during the weekly TB auction) (Unit: Linear average of rate; Source: SARB Current Market rates)</t>
  </si>
  <si>
    <t>Money and banking: Money market and related interest rates: Accommodation rates - Repurchase rate (Unit: End period of % (Date); Source: SARB QB (S-32) - June 2023 No. 308)</t>
  </si>
  <si>
    <t>Capital market: Capital market interest rates and yields: Yields and price indices on bonds traded on the stock exchange - Gov. bonds - Nominal yields: 10 years and over (Unit: Linear average of % (Monthly average bond yield); Source: SARB QB (S-33) - June 2023 No. 308)</t>
  </si>
  <si>
    <t>Foreign policy (US)</t>
  </si>
  <si>
    <t>FFED</t>
  </si>
  <si>
    <t>Bloomberg data</t>
  </si>
  <si>
    <t>PCPIIND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</si>
  <si>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</si>
  <si>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</si>
  <si>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</si>
  <si>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</si>
  <si>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</si>
  <si>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</si>
  <si>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</si>
  <si>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</si>
  <si>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</si>
  <si>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</si>
  <si>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</si>
  <si>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</si>
  <si>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</si>
  <si>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</si>
  <si>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</si>
  <si>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</si>
  <si>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</si>
  <si>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</si>
  <si>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</si>
  <si>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</si>
  <si>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</si>
  <si>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</si>
  <si>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</si>
  <si>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</si>
  <si>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</si>
  <si>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</si>
  <si>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</si>
  <si>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</si>
  <si>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</si>
  <si>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</si>
  <si>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</si>
  <si>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</si>
  <si>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</si>
  <si>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</si>
  <si>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</si>
  <si>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</si>
  <si>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</si>
  <si>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</si>
  <si>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</si>
  <si>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</si>
  <si>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</si>
  <si>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</si>
  <si>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</si>
  <si>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</si>
  <si>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Real consumption</t>
  </si>
  <si>
    <t>Nominal consumption</t>
  </si>
  <si>
    <t>Real government consumption</t>
  </si>
  <si>
    <t>Nominal government consumption</t>
  </si>
  <si>
    <t>Real private investment</t>
  </si>
  <si>
    <t>Nominal private investment</t>
  </si>
  <si>
    <t>Real government investment</t>
  </si>
  <si>
    <t>Nominal government investment</t>
  </si>
  <si>
    <t>Real public corporations investment</t>
  </si>
  <si>
    <t>Nominal public corporations investment</t>
  </si>
  <si>
    <t>Real total investment</t>
  </si>
  <si>
    <t>Nominal total investment</t>
  </si>
  <si>
    <t>I1</t>
  </si>
  <si>
    <t>rbqn;rb6109l</t>
  </si>
  <si>
    <t>Nat. accounts: Gross fixed capital formation: Current prices, SA annualised rates by organisation: Private business enterprises (Unit: R millions (Period), SA; Source: SARB QB (S-127) - June 2023 No. 308)</t>
  </si>
  <si>
    <t>TD</t>
  </si>
  <si>
    <t>TI</t>
  </si>
  <si>
    <t>rbqn;rb6251l</t>
  </si>
  <si>
    <t>rbqn;rb6004l</t>
  </si>
  <si>
    <t>TIVAT</t>
  </si>
  <si>
    <t>TIFUEL</t>
  </si>
  <si>
    <t>TIX</t>
  </si>
  <si>
    <t>TICUS</t>
  </si>
  <si>
    <t>linavg(rbqn;rb4578m,q)</t>
  </si>
  <si>
    <t>linavg(rbqn;rb4579m,q)</t>
  </si>
  <si>
    <t>linavg(rbqn;rb4580m,q)</t>
  </si>
  <si>
    <t>linavg(rbqn;rb4590m,q)</t>
  </si>
  <si>
    <t>TTAX</t>
  </si>
  <si>
    <t>Total tax revenue</t>
  </si>
  <si>
    <t>Nat. accounts: Current income and saving of general gov.: Selected items, SA annualised rates: Current taxes on income and wealth (Unit: R millions, current prices, SA; Source: SARB QB (S-141) - June 2023 No. 308)</t>
  </si>
  <si>
    <t>Nat. accounts: Current income and saving of general gov.: Selected items, SA annualised rates: Taxes on production and imports (Unit: R millions, current prices, SA; Source: SARB QB (S-141) - June 2023 No. 308)</t>
  </si>
  <si>
    <t>Public finance: Nat. gov. finance: Revenue - Tax revenue - Taxes on goods and services - Value-added tax (Unit: Linear average of R millions (EoP); Source: SARB QB (S-52) - June 2023 No. 308)</t>
  </si>
  <si>
    <t>Public finance: Nat. gov. finance: Revenue - Tax revenue - Taxes on goods and services - Excise duties - General fuel levy (Unit: Linear average of R millions (EoP); Source: SARB QB (S-52) - June 2023 No. 308)</t>
  </si>
  <si>
    <t>Public finance: Nat. gov. finance: Revenue - Tax revenue - Taxes on goods and services - Excise duties - Other (Unit: Linear average of R millions (EoP); Source: SARB QB (S-52) - June 2023 No. 308)</t>
  </si>
  <si>
    <t>Public finance: Nat. gov. finance: Revenue - Tax revenue - Taxes on International trade and transactions - Import duties (Unit: Linear average of R millions (EoP); Source: SARB QB (S-53) - June 2023 No. 308)</t>
  </si>
  <si>
    <t>Direct Taxes</t>
  </si>
  <si>
    <t>Indirect taxes</t>
  </si>
  <si>
    <t>VAT</t>
  </si>
  <si>
    <t>Fuel levy</t>
  </si>
  <si>
    <t xml:space="preserve">Excise duties </t>
  </si>
  <si>
    <t xml:space="preserve">Customs duties </t>
  </si>
  <si>
    <t>-</t>
  </si>
  <si>
    <t>VATR</t>
  </si>
  <si>
    <t>Vat rate</t>
  </si>
  <si>
    <t>FUEL</t>
  </si>
  <si>
    <t>X</t>
  </si>
  <si>
    <t>CUS</t>
  </si>
  <si>
    <t>YWB</t>
  </si>
  <si>
    <t>rbqn;rb6240l</t>
  </si>
  <si>
    <t>Total wage bill</t>
  </si>
  <si>
    <t>Nat. accounts: Current income and saving of households and non-profit insitutions serving households: Selected items, SA annualised rates: Compensation of employees (Unit: R millions, current prices, SA; Source: SARB QB (S-141) - June 2023 No. 308)</t>
  </si>
  <si>
    <t>css;qlf00tot</t>
  </si>
  <si>
    <t>Quarterly Labour Force Survey (QLFS): Employed (15-64 years) - Total (Unit: Thousand; Source: StatsSA: P0211 - Table 2)</t>
  </si>
  <si>
    <t>LE</t>
  </si>
  <si>
    <t>Total employment</t>
  </si>
  <si>
    <t>LE_new</t>
  </si>
  <si>
    <t>LE_old</t>
  </si>
  <si>
    <t>Total emplyment</t>
  </si>
  <si>
    <t>wrt  = (ywb/le)</t>
  </si>
  <si>
    <t>Wage per worker</t>
  </si>
  <si>
    <t>WRT</t>
  </si>
  <si>
    <t>Real wage per worker</t>
  </si>
  <si>
    <t>WRTR</t>
  </si>
  <si>
    <t>wrtr  = (wrt/(pcpi/100))</t>
  </si>
  <si>
    <t>Indices</t>
  </si>
  <si>
    <t>% Change</t>
  </si>
  <si>
    <t>Index 1981 - 2005
Long term</t>
  </si>
  <si>
    <t xml:space="preserve">Index 2002-2008
Old basket_rebased </t>
  </si>
  <si>
    <t>Current</t>
  </si>
  <si>
    <t>LT</t>
  </si>
  <si>
    <t>2002-2008</t>
  </si>
  <si>
    <t>current</t>
  </si>
  <si>
    <t>Inflation rate to use</t>
  </si>
  <si>
    <t>Constructed CPI index</t>
  </si>
  <si>
    <t>linavg(cssh;acpi,q)</t>
  </si>
  <si>
    <t>linavg(cssh;cps00000obr,q)</t>
  </si>
  <si>
    <t>linavg(css;cps00000,q)</t>
  </si>
  <si>
    <t>CPI long-term (2000=100) (Unit: Linear average of 2000=100; Source: SA Statistics 2003)</t>
  </si>
  <si>
    <t>CPI: Headline - All urban areas (Old basket rebased) (Unit: Linear average of Index: 2008=100; Source: Reclassified to COICOP (2008=100))</t>
  </si>
  <si>
    <t>CPI for all urban areas: Headline (Unit: Linear average of Dec 2021=100; Source: StatsSA: P0141 - Table A)</t>
  </si>
  <si>
    <t>GDEBGL</t>
  </si>
  <si>
    <t>FXCRA</t>
  </si>
  <si>
    <t>linavg(rbqn;rb4114m)</t>
  </si>
  <si>
    <t>linavg(rbqn;rb4109m)</t>
  </si>
  <si>
    <t>Gross loan debt</t>
  </si>
  <si>
    <t>Contigency reserve</t>
  </si>
  <si>
    <t>GDEB</t>
  </si>
  <si>
    <t>gdeb = (gdebgl+fxcra)</t>
  </si>
  <si>
    <t>Public finance: Nat. gov. debt - At face value: Gross loan debt - Total gross loan debt (Unit: Linear average of R millions (EoP); Source: SARB QB (S-57) - June 2023 No. 308)</t>
  </si>
  <si>
    <t>Public finance: Nat. gov. debt - At face value: Gold and Foreign Exchange Contingency Reserve Account (Unit: Linear average of R millions (EoP); Source: SARB QB (S-57) - June 2023 No. 308)</t>
  </si>
  <si>
    <t>pc  = (ce/ce1)*100</t>
  </si>
  <si>
    <t>Consumption price deflator</t>
  </si>
  <si>
    <t>PC</t>
  </si>
  <si>
    <t>Total government debt</t>
  </si>
  <si>
    <t>Real gross loan debt</t>
  </si>
  <si>
    <t>gdeb1 = (gdeb/(pc/100))</t>
  </si>
  <si>
    <t>CPI</t>
  </si>
  <si>
    <t>PCPI</t>
  </si>
  <si>
    <t>Real exports</t>
  </si>
  <si>
    <t>Nominal exports</t>
  </si>
  <si>
    <t>Real imports</t>
  </si>
  <si>
    <t>Nominal imports</t>
  </si>
  <si>
    <t>Private investment deflator</t>
  </si>
  <si>
    <t>PIN</t>
  </si>
  <si>
    <t>pin  = (ip/ip1)*100</t>
  </si>
  <si>
    <t>Government investment deflator</t>
  </si>
  <si>
    <t>Public corporations investment deflator</t>
  </si>
  <si>
    <t>PING</t>
  </si>
  <si>
    <t>PIPC</t>
  </si>
  <si>
    <t>Total investment deflator</t>
  </si>
  <si>
    <t>pi  = (i/i1)*100</t>
  </si>
  <si>
    <t>REXEF</t>
  </si>
  <si>
    <t>REXEFR</t>
  </si>
  <si>
    <t>linavg(rbqn;rb5393m,q)</t>
  </si>
  <si>
    <t>linavg(rbqn;rb5395m,q)</t>
  </si>
  <si>
    <t>NEER</t>
  </si>
  <si>
    <t>REER</t>
  </si>
  <si>
    <t>International economic relations: Exchange rates and commodity prices: Effective exchange rate of the rand - Nominal - Average for period (Unit: Linear average of Index 2015=100 (Avg. of period); Source: SARB QB (S-113) - June 2023 No. 308)</t>
  </si>
  <si>
    <t>International economic relations: Exchange rates and commodity prices: Effective exchange rate of the rand - Real - Average for period (Unit: Linear average of Index 2015=100 (Avg. of period); Source: SARB QB (S-113) - June 2023 No. 308)</t>
  </si>
  <si>
    <t>GDP price deflator</t>
  </si>
  <si>
    <t>Import price deflator</t>
  </si>
  <si>
    <t>Export price deflator</t>
  </si>
  <si>
    <t>PY</t>
  </si>
  <si>
    <t>PM</t>
  </si>
  <si>
    <t>PE</t>
  </si>
  <si>
    <t>py  = (y/y1)*100</t>
  </si>
  <si>
    <t>pm  = (m/m1)*100</t>
  </si>
  <si>
    <t>pe  = (e/e1)*100</t>
  </si>
  <si>
    <t>ifs;11199b.rzf...</t>
  </si>
  <si>
    <t>National Accounts, Gdp Vol 2000 Ref., Chained, United States United States
National Accounts
Gdp Vol 2000 Ref., Chained
Billions Of U.S. Dollars
Source: IMF, International Financial Statistics (IFS)
IMF code: 11199B.RZF...H A41 (Unit: U.S. Dollar, Billions; Source: International Monetary Fund (IMF))</t>
  </si>
  <si>
    <t>Foreign inflation (US)</t>
  </si>
  <si>
    <t>error with code from Econostat at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</si>
</sst>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dd\-mmm\-yyyy"/>
    <numFmt numFmtId="165" formatCode="0.000"/>
    <numFmt numFmtId="166" formatCode="0.0"/>
    <numFmt numFmtId="167" formatCode="#,##0.00000"/>
    <numFmt numFmtId="168" formatCode="#,##0.00000000"/>
    <numFmt numFmtId="169" formatCode="_(* #,##0.00_);_(* \(#,##0.00\);_(* &quot;-&quot;??_);_(@_)"/>
    <numFmt numFmtId="170" formatCode="_(* #,##0.0_);_(* \(#,##0.0\);_(* &quot;-&quot;??_);_(@_)"/>
    <numFmt numFmtId="171" formatCode="#,##0.000000000000"/>
    <numFmt numFmtId="172" formatCode="#,##0.0000000"/>
    <numFmt numFmtId="173" formatCode="#,##0.00000000000"/>
    <numFmt numFmtId="174" formatCode="#,##0.000000000000000"/>
  </numFmts>
  <fonts count="33" x14ac:knownFonts="1">
    <font>
      <sz val="9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E77620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color indexed="14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Arial"/>
      <family val="2"/>
    </font>
    <font>
      <sz val="8"/>
      <color rgb="FFE7762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9"/>
      <color indexed="1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b/>
      <sz val="9"/>
      <color indexed="14"/>
      <name val="Arial"/>
      <family val="2"/>
    </font>
    <font>
      <b/>
      <u/>
      <sz val="9"/>
      <color indexed="10"/>
      <name val="Arial"/>
      <family val="2"/>
    </font>
    <font>
      <sz val="9"/>
      <color indexed="9"/>
      <name val="Arial"/>
      <family val="2"/>
    </font>
    <font>
      <sz val="9"/>
      <color indexed="14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EEA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Gray">
        <fgColor theme="0" tint="-0.2499465926084170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169" fontId="19" fillId="0" borderId="0" applyFon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wrapText="1"/>
    </xf>
    <xf numFmtId="0" fontId="0" fillId="2" borderId="0" xfId="0" applyFill="1"/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vertical="center"/>
    </xf>
    <xf numFmtId="0" fontId="4" fillId="2" borderId="0" xfId="0" applyFont="1" applyFill="1"/>
    <xf numFmtId="0" fontId="7" fillId="2" borderId="0" xfId="0" applyFont="1" applyFill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5" fontId="0" fillId="0" borderId="0" xfId="0" applyNumberFormat="1"/>
    <xf numFmtId="0" fontId="10" fillId="0" borderId="0" xfId="0" applyFont="1" applyAlignment="1">
      <alignment horizontal="right"/>
    </xf>
    <xf numFmtId="0" fontId="11" fillId="2" borderId="0" xfId="0" applyFont="1" applyFill="1"/>
    <xf numFmtId="0" fontId="11" fillId="0" borderId="0" xfId="0" applyFont="1"/>
    <xf numFmtId="0" fontId="12" fillId="0" borderId="0" xfId="0" applyFont="1" applyAlignment="1">
      <alignment horizontal="right"/>
    </xf>
    <xf numFmtId="3" fontId="11" fillId="0" borderId="0" xfId="1" applyNumberFormat="1" applyFont="1" applyFill="1" applyBorder="1"/>
    <xf numFmtId="164" fontId="13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1" fontId="4" fillId="0" borderId="0" xfId="0" applyNumberFormat="1" applyFont="1"/>
    <xf numFmtId="164" fontId="5" fillId="0" borderId="0" xfId="0" applyNumberFormat="1" applyFont="1" applyAlignment="1">
      <alignment horizontal="right"/>
    </xf>
    <xf numFmtId="164" fontId="8" fillId="0" borderId="0" xfId="0" applyNumberFormat="1" applyFont="1"/>
    <xf numFmtId="1" fontId="8" fillId="0" borderId="0" xfId="0" applyNumberFormat="1" applyFont="1"/>
    <xf numFmtId="1" fontId="9" fillId="0" borderId="0" xfId="0" applyNumberFormat="1" applyFont="1"/>
    <xf numFmtId="0" fontId="14" fillId="0" borderId="0" xfId="0" applyFont="1" applyAlignment="1">
      <alignment wrapText="1"/>
    </xf>
    <xf numFmtId="0" fontId="11" fillId="8" borderId="0" xfId="0" applyFont="1" applyFill="1"/>
    <xf numFmtId="0" fontId="17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5" fillId="9" borderId="0" xfId="0" applyFont="1" applyFill="1" applyAlignment="1">
      <alignment horizontal="center" wrapText="1"/>
    </xf>
    <xf numFmtId="0" fontId="14" fillId="2" borderId="0" xfId="0" applyFont="1" applyFill="1" applyAlignment="1">
      <alignment wrapText="1"/>
    </xf>
    <xf numFmtId="0" fontId="17" fillId="2" borderId="0" xfId="0" applyFont="1" applyFill="1"/>
    <xf numFmtId="166" fontId="11" fillId="0" borderId="0" xfId="0" applyNumberFormat="1" applyFont="1" applyAlignment="1">
      <alignment wrapText="1"/>
    </xf>
    <xf numFmtId="166" fontId="11" fillId="0" borderId="0" xfId="0" applyNumberFormat="1" applyFont="1" applyAlignment="1">
      <alignment horizontal="right" wrapText="1"/>
    </xf>
    <xf numFmtId="0" fontId="17" fillId="0" borderId="0" xfId="0" applyFont="1" applyAlignment="1">
      <alignment horizontal="right" wrapText="1"/>
    </xf>
    <xf numFmtId="2" fontId="17" fillId="0" borderId="0" xfId="0" applyNumberFormat="1" applyFont="1" applyAlignment="1">
      <alignment horizontal="right" wrapText="1"/>
    </xf>
    <xf numFmtId="0" fontId="15" fillId="5" borderId="0" xfId="0" applyFont="1" applyFill="1" applyAlignment="1">
      <alignment wrapText="1"/>
    </xf>
    <xf numFmtId="164" fontId="1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7" fontId="11" fillId="0" borderId="0" xfId="1" applyNumberFormat="1" applyFont="1" applyFill="1" applyBorder="1"/>
    <xf numFmtId="168" fontId="11" fillId="0" borderId="0" xfId="1" applyNumberFormat="1" applyFont="1" applyFill="1" applyBorder="1"/>
    <xf numFmtId="0" fontId="20" fillId="10" borderId="0" xfId="3" applyFont="1" applyFill="1"/>
    <xf numFmtId="0" fontId="1" fillId="0" borderId="0" xfId="3"/>
    <xf numFmtId="166" fontId="3" fillId="0" borderId="0" xfId="3" applyNumberFormat="1" applyFont="1"/>
    <xf numFmtId="166" fontId="1" fillId="0" borderId="0" xfId="3" applyNumberFormat="1"/>
    <xf numFmtId="170" fontId="3" fillId="10" borderId="0" xfId="5" applyNumberFormat="1" applyFont="1" applyFill="1"/>
    <xf numFmtId="0" fontId="11" fillId="2" borderId="0" xfId="0" applyFont="1" applyFill="1" applyAlignment="1">
      <alignment horizontal="right"/>
    </xf>
    <xf numFmtId="3" fontId="18" fillId="0" borderId="0" xfId="1" applyNumberFormat="1" applyFont="1" applyFill="1" applyBorder="1"/>
    <xf numFmtId="170" fontId="1" fillId="0" borderId="0" xfId="5" applyNumberFormat="1" applyFont="1"/>
    <xf numFmtId="169" fontId="1" fillId="0" borderId="0" xfId="3" applyNumberFormat="1"/>
    <xf numFmtId="170" fontId="1" fillId="0" borderId="0" xfId="5" applyNumberFormat="1" applyFont="1" applyAlignment="1">
      <alignment horizontal="left"/>
    </xf>
    <xf numFmtId="170" fontId="1" fillId="0" borderId="0" xfId="5" applyNumberFormat="1" applyFont="1" applyFill="1"/>
    <xf numFmtId="0" fontId="8" fillId="0" borderId="0" xfId="3" applyFont="1"/>
    <xf numFmtId="170" fontId="8" fillId="0" borderId="0" xfId="5" applyNumberFormat="1" applyFont="1"/>
    <xf numFmtId="170" fontId="8" fillId="0" borderId="0" xfId="5" applyNumberFormat="1" applyFont="1" applyAlignment="1">
      <alignment horizontal="left"/>
    </xf>
    <xf numFmtId="170" fontId="8" fillId="0" borderId="0" xfId="5" applyNumberFormat="1" applyFont="1" applyFill="1"/>
    <xf numFmtId="170" fontId="3" fillId="0" borderId="0" xfId="5" applyNumberFormat="1" applyFont="1"/>
    <xf numFmtId="170" fontId="1" fillId="0" borderId="0" xfId="3" applyNumberFormat="1"/>
    <xf numFmtId="170" fontId="8" fillId="11" borderId="0" xfId="5" applyNumberFormat="1" applyFont="1" applyFill="1"/>
    <xf numFmtId="0" fontId="3" fillId="0" borderId="0" xfId="3" applyFont="1"/>
    <xf numFmtId="170" fontId="3" fillId="0" borderId="0" xfId="5" applyNumberFormat="1" applyFont="1" applyAlignment="1">
      <alignment horizontal="left"/>
    </xf>
    <xf numFmtId="166" fontId="3" fillId="10" borderId="0" xfId="5" applyNumberFormat="1" applyFont="1" applyFill="1"/>
    <xf numFmtId="168" fontId="18" fillId="0" borderId="0" xfId="1" applyNumberFormat="1" applyFont="1" applyFill="1" applyBorder="1"/>
    <xf numFmtId="171" fontId="11" fillId="0" borderId="0" xfId="1" applyNumberFormat="1" applyFont="1" applyFill="1" applyBorder="1"/>
    <xf numFmtId="0" fontId="22" fillId="2" borderId="0" xfId="0" applyFont="1" applyFill="1"/>
    <xf numFmtId="172" fontId="11" fillId="0" borderId="0" xfId="1" applyNumberFormat="1" applyFont="1" applyFill="1" applyBorder="1"/>
    <xf numFmtId="173" fontId="11" fillId="0" borderId="0" xfId="1" applyNumberFormat="1" applyFont="1" applyFill="1" applyBorder="1"/>
    <xf numFmtId="174" fontId="11" fillId="0" borderId="0" xfId="1" applyNumberFormat="1" applyFont="1" applyFill="1" applyBorder="1"/>
    <xf numFmtId="0" fontId="9" fillId="0" borderId="0" xfId="0" applyFont="1"/>
    <xf numFmtId="0" fontId="25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6" fillId="14" borderId="0" xfId="0" applyFont="1" applyFill="1" applyAlignment="1">
      <alignment horizontal="center" wrapText="1"/>
    </xf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0" fontId="9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1" fillId="2" borderId="1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0" xfId="0" applyFont="1" applyAlignment="1">
      <alignment wrapText="1"/>
    </xf>
    <xf numFmtId="0" fontId="11" fillId="2" borderId="3" xfId="0" applyFont="1" applyFill="1" applyBorder="1"/>
    <xf numFmtId="0" fontId="11" fillId="2" borderId="4" xfId="0" applyFont="1" applyFill="1" applyBorder="1"/>
    <xf numFmtId="2" fontId="4" fillId="0" borderId="0" xfId="0" applyNumberFormat="1" applyFont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wrapText="1"/>
    </xf>
    <xf numFmtId="2" fontId="0" fillId="0" borderId="0" xfId="0" applyNumberFormat="1"/>
    <xf numFmtId="2" fontId="4" fillId="0" borderId="2" xfId="0" applyNumberFormat="1" applyFont="1" applyBorder="1" applyAlignment="1">
      <alignment horizontal="center" wrapText="1"/>
    </xf>
    <xf numFmtId="166" fontId="25" fillId="0" borderId="0" xfId="0" applyNumberFormat="1" applyFont="1" applyAlignment="1">
      <alignment wrapText="1"/>
    </xf>
    <xf numFmtId="165" fontId="25" fillId="0" borderId="0" xfId="0" applyNumberFormat="1" applyFont="1" applyAlignment="1">
      <alignment wrapText="1"/>
    </xf>
    <xf numFmtId="2" fontId="28" fillId="0" borderId="0" xfId="0" applyNumberFormat="1" applyFont="1"/>
    <xf numFmtId="0" fontId="29" fillId="0" borderId="0" xfId="0" applyFont="1"/>
    <xf numFmtId="166" fontId="25" fillId="0" borderId="0" xfId="0" applyNumberFormat="1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wrapText="1"/>
    </xf>
    <xf numFmtId="164" fontId="32" fillId="0" borderId="0" xfId="0" applyNumberFormat="1" applyFont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/>
    <xf numFmtId="164" fontId="9" fillId="0" borderId="0" xfId="0" applyNumberFormat="1" applyFont="1" applyAlignment="1">
      <alignment wrapText="1"/>
    </xf>
    <xf numFmtId="164" fontId="32" fillId="3" borderId="0" xfId="0" applyNumberFormat="1" applyFont="1" applyFill="1"/>
    <xf numFmtId="2" fontId="27" fillId="0" borderId="0" xfId="0" applyNumberFormat="1" applyFont="1" applyAlignment="1">
      <alignment horizontal="center" wrapText="1"/>
    </xf>
    <xf numFmtId="0" fontId="0" fillId="3" borderId="0" xfId="0" applyFill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22" fillId="2" borderId="0" xfId="0" applyFont="1" applyFill="1" applyAlignment="1">
      <alignment horizontal="right"/>
    </xf>
    <xf numFmtId="0" fontId="15" fillId="5" borderId="0" xfId="0" applyFont="1" applyFill="1" applyAlignment="1">
      <alignment horizontal="center" wrapText="1"/>
    </xf>
    <xf numFmtId="0" fontId="15" fillId="6" borderId="0" xfId="0" applyFont="1" applyFill="1" applyAlignment="1">
      <alignment horizontal="center" wrapText="1"/>
    </xf>
    <xf numFmtId="0" fontId="16" fillId="7" borderId="0" xfId="0" applyFont="1" applyFill="1" applyAlignment="1">
      <alignment horizontal="center" wrapText="1"/>
    </xf>
    <xf numFmtId="0" fontId="24" fillId="12" borderId="0" xfId="0" applyFont="1" applyFill="1" applyAlignment="1">
      <alignment horizontal="center"/>
    </xf>
    <xf numFmtId="0" fontId="24" fillId="12" borderId="1" xfId="0" applyFont="1" applyFill="1" applyBorder="1" applyAlignment="1">
      <alignment horizontal="center"/>
    </xf>
    <xf numFmtId="0" fontId="24" fillId="13" borderId="2" xfId="0" applyFont="1" applyFill="1" applyBorder="1" applyAlignment="1">
      <alignment horizontal="center" wrapText="1"/>
    </xf>
    <xf numFmtId="0" fontId="24" fillId="13" borderId="0" xfId="0" applyFont="1" applyFill="1" applyAlignment="1">
      <alignment horizontal="center" wrapText="1"/>
    </xf>
    <xf numFmtId="0" fontId="24" fillId="13" borderId="1" xfId="0" applyFont="1" applyFill="1" applyBorder="1" applyAlignment="1">
      <alignment horizontal="center" wrapText="1"/>
    </xf>
  </cellXfs>
  <cellStyles count="6">
    <cellStyle name="Comma" xfId="1" builtinId="3"/>
    <cellStyle name="Comma 2" xfId="5" xr:uid="{08BA9482-D570-4E53-A540-4632270363D3}"/>
    <cellStyle name="Normal" xfId="0" builtinId="0"/>
    <cellStyle name="Normal 2" xfId="2" xr:uid="{A62B658A-FA55-458D-B95F-5F235E6139F1}"/>
    <cellStyle name="Normal 2 3" xfId="4" xr:uid="{46C04C55-A821-4116-B4DA-D5832CDC1DB7}"/>
    <cellStyle name="Normal 4" xfId="3" xr:uid="{F7701C61-B34C-4D84-A774-4B7A897ADC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319\Desktop\data_request\dataEXCEL.xls" TargetMode="External"/><Relationship Id="rId1" Type="http://schemas.openxmlformats.org/officeDocument/2006/relationships/externalLinkPath" Target="dataEXC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-FOREIGNDEMA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t"/>
      <sheetName val="SARB"/>
      <sheetName val="TSE"/>
      <sheetName val="IFS"/>
      <sheetName val="1.IFSgrowth"/>
      <sheetName val="1.IFSgrowth.rebased"/>
      <sheetName val="2.IMFa"/>
      <sheetName val="3.IMFq"/>
      <sheetName val="4.Globalgrowthcalcs_rebased"/>
      <sheetName val="Dummies"/>
      <sheetName val="Q_G15y1"/>
    </sheetNames>
    <sheetDataSet>
      <sheetData sheetId="0"/>
      <sheetData sheetId="1"/>
      <sheetData sheetId="2">
        <row r="216">
          <cell r="C216" t="e">
            <v>#N/A</v>
          </cell>
        </row>
      </sheetData>
      <sheetData sheetId="3"/>
      <sheetData sheetId="4"/>
      <sheetData sheetId="5">
        <row r="3">
          <cell r="B3">
            <v>32.572008070763012</v>
          </cell>
        </row>
      </sheetData>
      <sheetData sheetId="6">
        <row r="43">
          <cell r="B43">
            <v>2.2949999999999999</v>
          </cell>
        </row>
      </sheetData>
      <sheetData sheetId="7">
        <row r="2">
          <cell r="AE2" t="str">
            <v>PCPIIND</v>
          </cell>
        </row>
      </sheetData>
      <sheetData sheetId="8"/>
      <sheetData sheetId="9">
        <row r="2">
          <cell r="A2">
            <v>25628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-FOREIGNDEMAND"/>
    </sheetNames>
    <sheetDataSet>
      <sheetData sheetId="0">
        <row r="1">
          <cell r="A1" t="str">
            <v>OBS</v>
          </cell>
          <cell r="B1" t="str">
            <v>US</v>
          </cell>
          <cell r="C1" t="str">
            <v>UK</v>
          </cell>
          <cell r="D1" t="str">
            <v>SWITZERLAND</v>
          </cell>
          <cell r="E1" t="str">
            <v>BOTSWANA</v>
          </cell>
          <cell r="F1" t="str">
            <v>ZIMBABWE</v>
          </cell>
          <cell r="G1" t="str">
            <v>ZAMBIA</v>
          </cell>
          <cell r="H1" t="str">
            <v>INDIA</v>
          </cell>
          <cell r="I1" t="str">
            <v>CHINA</v>
          </cell>
          <cell r="J1" t="str">
            <v>JAPAN</v>
          </cell>
          <cell r="K1" t="str">
            <v>KOREA</v>
          </cell>
          <cell r="L1" t="str">
            <v>MOZAMBIQUE</v>
          </cell>
          <cell r="M1" t="str">
            <v>BELGIUM</v>
          </cell>
          <cell r="N1" t="str">
            <v>GERMANY</v>
          </cell>
          <cell r="O1" t="str">
            <v>NAMIBIA</v>
          </cell>
          <cell r="P1" t="str">
            <v>NETHERLANDS</v>
          </cell>
          <cell r="Q1" t="str">
            <v>PCPIEU</v>
          </cell>
          <cell r="R1" t="str">
            <v>PCPIUS</v>
          </cell>
          <cell r="S1" t="str">
            <v>PCPICHI</v>
          </cell>
          <cell r="T1" t="str">
            <v>PCPIUK</v>
          </cell>
          <cell r="U1" t="str">
            <v>PCPIJAP</v>
          </cell>
          <cell r="V1" t="str">
            <v>PCPIIND</v>
          </cell>
        </row>
        <row r="2">
          <cell r="A2" t="str">
            <v>1980Q1</v>
          </cell>
          <cell r="B2">
            <v>43.543372841734367</v>
          </cell>
          <cell r="C2">
            <v>55.576030918474054</v>
          </cell>
          <cell r="D2">
            <v>60.50759950035112</v>
          </cell>
          <cell r="E2">
            <v>20.004568951784385</v>
          </cell>
          <cell r="G2">
            <v>43.215790138951604</v>
          </cell>
          <cell r="H2">
            <v>17.584163966446759</v>
          </cell>
          <cell r="I2">
            <v>6.1467811003466242</v>
          </cell>
          <cell r="J2">
            <v>54.846672806036828</v>
          </cell>
          <cell r="K2">
            <v>12.786628015158971</v>
          </cell>
          <cell r="L2">
            <v>24.975470719951122</v>
          </cell>
          <cell r="M2">
            <v>57.248173126001618</v>
          </cell>
          <cell r="N2">
            <v>62.854728651607267</v>
          </cell>
          <cell r="P2">
            <v>50.728803452110057</v>
          </cell>
          <cell r="R2">
            <v>78.531437499999981</v>
          </cell>
          <cell r="S2">
            <v>17.592000000000006</v>
          </cell>
          <cell r="T2">
            <v>29.658187500000011</v>
          </cell>
          <cell r="U2">
            <v>71.462343750000002</v>
          </cell>
          <cell r="V2">
            <v>8.4575312500000024</v>
          </cell>
        </row>
        <row r="3">
          <cell r="A3" t="str">
            <v>1980Q2</v>
          </cell>
          <cell r="B3">
            <v>44.190169997447512</v>
          </cell>
          <cell r="C3">
            <v>55.177763185613017</v>
          </cell>
          <cell r="D3">
            <v>61.10138307044415</v>
          </cell>
          <cell r="E3">
            <v>20.075011042927034</v>
          </cell>
          <cell r="G3">
            <v>44.793966699275813</v>
          </cell>
          <cell r="H3">
            <v>17.934388158168606</v>
          </cell>
          <cell r="I3">
            <v>6.1751865484660353</v>
          </cell>
          <cell r="J3">
            <v>55.51333363392316</v>
          </cell>
          <cell r="K3">
            <v>12.982180264644255</v>
          </cell>
          <cell r="L3">
            <v>25.903336542097005</v>
          </cell>
          <cell r="M3">
            <v>57.114998734733959</v>
          </cell>
          <cell r="N3">
            <v>62.978241314357078</v>
          </cell>
          <cell r="P3">
            <v>50.736132372334907</v>
          </cell>
          <cell r="R3">
            <v>81.222062499999993</v>
          </cell>
          <cell r="S3">
            <v>17.718000000000004</v>
          </cell>
          <cell r="T3">
            <v>30.76581250000001</v>
          </cell>
          <cell r="U3">
            <v>72.64590625000001</v>
          </cell>
          <cell r="V3">
            <v>8.8072187500000005</v>
          </cell>
        </row>
        <row r="4">
          <cell r="A4" t="str">
            <v>1980Q3</v>
          </cell>
          <cell r="B4">
            <v>44.715256881568635</v>
          </cell>
          <cell r="C4">
            <v>54.869297986860083</v>
          </cell>
          <cell r="D4">
            <v>61.580533466825329</v>
          </cell>
          <cell r="E4">
            <v>20.259395703824961</v>
          </cell>
          <cell r="G4">
            <v>46.096445309878661</v>
          </cell>
          <cell r="H4">
            <v>18.258377696983455</v>
          </cell>
          <cell r="I4">
            <v>6.2205002784852841</v>
          </cell>
          <cell r="J4">
            <v>56.153563653936658</v>
          </cell>
          <cell r="K4">
            <v>13.191613384957371</v>
          </cell>
          <cell r="L4">
            <v>26.630942965420715</v>
          </cell>
          <cell r="M4">
            <v>57.012944816029474</v>
          </cell>
          <cell r="N4">
            <v>63.066358511390114</v>
          </cell>
          <cell r="P4">
            <v>50.719295124017101</v>
          </cell>
          <cell r="R4">
            <v>83.728312499999987</v>
          </cell>
          <cell r="S4">
            <v>17.839000000000006</v>
          </cell>
          <cell r="T4">
            <v>31.821812500000007</v>
          </cell>
          <cell r="U4">
            <v>73.735781250000002</v>
          </cell>
          <cell r="V4">
            <v>9.1348437499999999</v>
          </cell>
        </row>
        <row r="5">
          <cell r="A5" t="str">
            <v>1980Q4</v>
          </cell>
          <cell r="B5">
            <v>45.118633494097729</v>
          </cell>
          <cell r="C5">
            <v>54.65063532221528</v>
          </cell>
          <cell r="D5">
            <v>61.945050689494643</v>
          </cell>
          <cell r="E5">
            <v>20.557722934478175</v>
          </cell>
          <cell r="G5">
            <v>47.123225970760146</v>
          </cell>
          <cell r="H5">
            <v>18.556132582891308</v>
          </cell>
          <cell r="I5">
            <v>6.2827222904043714</v>
          </cell>
          <cell r="J5">
            <v>56.76736286607732</v>
          </cell>
          <cell r="K5">
            <v>13.414927376098325</v>
          </cell>
          <cell r="L5">
            <v>27.158289989922238</v>
          </cell>
          <cell r="M5">
            <v>56.942011369888164</v>
          </cell>
          <cell r="N5">
            <v>63.119080242706382</v>
          </cell>
          <cell r="P5">
            <v>50.678291707156646</v>
          </cell>
          <cell r="R5">
            <v>86.050187499999993</v>
          </cell>
          <cell r="S5">
            <v>17.955000000000002</v>
          </cell>
          <cell r="T5">
            <v>32.826187500000003</v>
          </cell>
          <cell r="U5">
            <v>74.731968750000021</v>
          </cell>
          <cell r="V5">
            <v>9.4404062499999988</v>
          </cell>
        </row>
        <row r="6">
          <cell r="A6" t="str">
            <v>1981Q1</v>
          </cell>
          <cell r="B6">
            <v>45.400299835034772</v>
          </cell>
          <cell r="C6">
            <v>54.521775191678586</v>
          </cell>
          <cell r="D6">
            <v>62.194934738452098</v>
          </cell>
          <cell r="E6">
            <v>20.969992734886677</v>
          </cell>
          <cell r="G6">
            <v>47.874308681920269</v>
          </cell>
          <cell r="H6">
            <v>18.827652815892165</v>
          </cell>
          <cell r="I6">
            <v>6.3618525842232971</v>
          </cell>
          <cell r="J6">
            <v>57.354731270345148</v>
          </cell>
          <cell r="K6">
            <v>13.652122238067115</v>
          </cell>
          <cell r="L6">
            <v>27.485377615601582</v>
          </cell>
          <cell r="M6">
            <v>56.902198396310027</v>
          </cell>
          <cell r="N6">
            <v>63.136406508305896</v>
          </cell>
          <cell r="P6">
            <v>50.61312212175352</v>
          </cell>
          <cell r="R6">
            <v>88.187687499999996</v>
          </cell>
          <cell r="S6">
            <v>18.066000000000003</v>
          </cell>
          <cell r="T6">
            <v>33.778937499999998</v>
          </cell>
          <cell r="U6">
            <v>75.634468750000025</v>
          </cell>
          <cell r="V6">
            <v>9.7239062499999989</v>
          </cell>
        </row>
        <row r="7">
          <cell r="A7" t="str">
            <v>1981Q2</v>
          </cell>
          <cell r="B7">
            <v>45.560255904379794</v>
          </cell>
          <cell r="C7">
            <v>54.482717595250001</v>
          </cell>
          <cell r="D7">
            <v>62.330185613697687</v>
          </cell>
          <cell r="E7">
            <v>21.496205105050464</v>
          </cell>
          <cell r="G7">
            <v>48.349693443359037</v>
          </cell>
          <cell r="H7">
            <v>19.072938395986021</v>
          </cell>
          <cell r="I7">
            <v>6.4578911599420614</v>
          </cell>
          <cell r="J7">
            <v>57.915668866740148</v>
          </cell>
          <cell r="K7">
            <v>13.903197970863744</v>
          </cell>
          <cell r="L7">
            <v>27.612205842458746</v>
          </cell>
          <cell r="M7">
            <v>56.893505895295057</v>
          </cell>
          <cell r="N7">
            <v>63.118337308188643</v>
          </cell>
          <cell r="P7">
            <v>50.523786367807745</v>
          </cell>
          <cell r="R7">
            <v>90.140812499999996</v>
          </cell>
          <cell r="S7">
            <v>18.172000000000001</v>
          </cell>
          <cell r="T7">
            <v>34.680062499999998</v>
          </cell>
          <cell r="U7">
            <v>76.443281250000013</v>
          </cell>
          <cell r="V7">
            <v>9.9853437499999966</v>
          </cell>
        </row>
        <row r="8">
          <cell r="A8" t="str">
            <v>1981Q3</v>
          </cell>
          <cell r="B8">
            <v>45.598501702132786</v>
          </cell>
          <cell r="C8">
            <v>54.533462532929533</v>
          </cell>
          <cell r="D8">
            <v>62.350803315231431</v>
          </cell>
          <cell r="E8">
            <v>22.136360044969532</v>
          </cell>
          <cell r="G8">
            <v>48.549380255076436</v>
          </cell>
          <cell r="H8">
            <v>19.291989323172878</v>
          </cell>
          <cell r="I8">
            <v>6.5708380175606624</v>
          </cell>
          <cell r="J8">
            <v>58.450175655262314</v>
          </cell>
          <cell r="K8">
            <v>14.168154574488204</v>
          </cell>
          <cell r="L8">
            <v>27.53877467049373</v>
          </cell>
          <cell r="M8">
            <v>56.915933866843275</v>
          </cell>
          <cell r="N8">
            <v>63.064872642354622</v>
          </cell>
          <cell r="P8">
            <v>50.410284445319306</v>
          </cell>
          <cell r="R8">
            <v>91.909562499999993</v>
          </cell>
          <cell r="S8">
            <v>18.273000000000003</v>
          </cell>
          <cell r="T8">
            <v>35.52956249999999</v>
          </cell>
          <cell r="U8">
            <v>77.158406250000027</v>
          </cell>
          <cell r="V8">
            <v>10.224718749999997</v>
          </cell>
        </row>
        <row r="9">
          <cell r="A9" t="str">
            <v>1981Q4</v>
          </cell>
          <cell r="B9">
            <v>45.51503722829375</v>
          </cell>
          <cell r="C9">
            <v>54.674010004717175</v>
          </cell>
          <cell r="D9">
            <v>62.256787843053289</v>
          </cell>
          <cell r="E9">
            <v>22.890457554643888</v>
          </cell>
          <cell r="G9">
            <v>48.47336911707248</v>
          </cell>
          <cell r="H9">
            <v>19.484805597452741</v>
          </cell>
          <cell r="I9">
            <v>6.700693157079102</v>
          </cell>
          <cell r="J9">
            <v>58.958251635911644</v>
          </cell>
          <cell r="K9">
            <v>14.446992048940501</v>
          </cell>
          <cell r="L9">
            <v>27.265084099706534</v>
          </cell>
          <cell r="M9">
            <v>56.969482310954653</v>
          </cell>
          <cell r="N9">
            <v>62.976012510803834</v>
          </cell>
          <cell r="P9">
            <v>50.272616354288211</v>
          </cell>
          <cell r="R9">
            <v>93.493937500000001</v>
          </cell>
          <cell r="S9">
            <v>18.369</v>
          </cell>
          <cell r="T9">
            <v>36.327437499999995</v>
          </cell>
          <cell r="U9">
            <v>77.779843750000026</v>
          </cell>
          <cell r="V9">
            <v>10.442031249999998</v>
          </cell>
        </row>
        <row r="10">
          <cell r="A10" t="str">
            <v>1982Q1</v>
          </cell>
          <cell r="B10">
            <v>44.557204418676548</v>
          </cell>
          <cell r="C10">
            <v>54.937821783027381</v>
          </cell>
          <cell r="D10">
            <v>61.573062745307269</v>
          </cell>
          <cell r="E10">
            <v>24.158452459325737</v>
          </cell>
          <cell r="G10">
            <v>47.296512686144119</v>
          </cell>
          <cell r="H10">
            <v>19.464004380177549</v>
          </cell>
          <cell r="I10">
            <v>6.8614753246239619</v>
          </cell>
          <cell r="J10">
            <v>59.344036739128555</v>
          </cell>
          <cell r="K10">
            <v>14.639399594225806</v>
          </cell>
          <cell r="L10">
            <v>26.62176549993346</v>
          </cell>
          <cell r="M10">
            <v>57.156956741014042</v>
          </cell>
          <cell r="N10">
            <v>62.533566226034999</v>
          </cell>
          <cell r="P10">
            <v>49.812404967891013</v>
          </cell>
          <cell r="R10">
            <v>94.83143750000005</v>
          </cell>
          <cell r="S10">
            <v>18.446249999999999</v>
          </cell>
          <cell r="T10">
            <v>37.101812499999994</v>
          </cell>
          <cell r="U10">
            <v>78.171500000000009</v>
          </cell>
          <cell r="V10">
            <v>10.490718750000003</v>
          </cell>
        </row>
        <row r="11">
          <cell r="A11" t="str">
            <v>1982Q2</v>
          </cell>
          <cell r="B11">
            <v>44.531382627327872</v>
          </cell>
          <cell r="C11">
            <v>55.244589614065461</v>
          </cell>
          <cell r="D11">
            <v>61.439811506447839</v>
          </cell>
          <cell r="E11">
            <v>24.980453178409782</v>
          </cell>
          <cell r="G11">
            <v>46.999164585978662</v>
          </cell>
          <cell r="H11">
            <v>19.679304484102634</v>
          </cell>
          <cell r="I11">
            <v>7.019539529491448</v>
          </cell>
          <cell r="J11">
            <v>59.837595131856055</v>
          </cell>
          <cell r="K11">
            <v>14.986123130331704</v>
          </cell>
          <cell r="L11">
            <v>26.015303583567398</v>
          </cell>
          <cell r="M11">
            <v>57.231623924897846</v>
          </cell>
          <cell r="N11">
            <v>62.50119143805118</v>
          </cell>
          <cell r="P11">
            <v>49.74575539050398</v>
          </cell>
          <cell r="R11">
            <v>96.072062500000058</v>
          </cell>
          <cell r="S11">
            <v>18.537749999999999</v>
          </cell>
          <cell r="T11">
            <v>37.785187499999999</v>
          </cell>
          <cell r="U11">
            <v>78.66</v>
          </cell>
          <cell r="V11">
            <v>10.722531250000003</v>
          </cell>
        </row>
        <row r="12">
          <cell r="A12" t="str">
            <v>1982Q3</v>
          </cell>
          <cell r="B12">
            <v>44.6849137900616</v>
          </cell>
          <cell r="C12">
            <v>55.627775270245863</v>
          </cell>
          <cell r="D12">
            <v>61.381957674618974</v>
          </cell>
          <cell r="E12">
            <v>25.756414537148228</v>
          </cell>
          <cell r="G12">
            <v>46.75617747337305</v>
          </cell>
          <cell r="H12">
            <v>19.943323070579943</v>
          </cell>
          <cell r="I12">
            <v>7.1889045178081421</v>
          </cell>
          <cell r="J12">
            <v>60.343066744534561</v>
          </cell>
          <cell r="K12">
            <v>15.38685185726337</v>
          </cell>
          <cell r="L12">
            <v>25.276329720444647</v>
          </cell>
          <cell r="M12">
            <v>57.296289375990909</v>
          </cell>
          <cell r="N12">
            <v>62.560697459351076</v>
          </cell>
          <cell r="P12">
            <v>49.774290495303696</v>
          </cell>
          <cell r="R12">
            <v>97.153312500000069</v>
          </cell>
          <cell r="S12">
            <v>18.629750000000001</v>
          </cell>
          <cell r="T12">
            <v>38.405687499999985</v>
          </cell>
          <cell r="U12">
            <v>79.109249999999975</v>
          </cell>
          <cell r="V12">
            <v>10.990906250000002</v>
          </cell>
        </row>
        <row r="13">
          <cell r="A13" t="str">
            <v>1982Q4</v>
          </cell>
          <cell r="B13">
            <v>45.017797906877732</v>
          </cell>
          <cell r="C13">
            <v>56.087378751568586</v>
          </cell>
          <cell r="D13">
            <v>61.399501249820666</v>
          </cell>
          <cell r="E13">
            <v>26.486336535541078</v>
          </cell>
          <cell r="G13">
            <v>46.567551348327306</v>
          </cell>
          <cell r="H13">
            <v>20.256060139609474</v>
          </cell>
          <cell r="I13">
            <v>7.3695702895740434</v>
          </cell>
          <cell r="J13">
            <v>60.860451577164071</v>
          </cell>
          <cell r="K13">
            <v>15.841585775020802</v>
          </cell>
          <cell r="L13">
            <v>24.404843910565202</v>
          </cell>
          <cell r="M13">
            <v>57.350953094293217</v>
          </cell>
          <cell r="N13">
            <v>62.712084289934722</v>
          </cell>
          <cell r="P13">
            <v>49.898010282290137</v>
          </cell>
          <cell r="R13">
            <v>98.075187500000069</v>
          </cell>
          <cell r="S13">
            <v>18.722249999999999</v>
          </cell>
          <cell r="T13">
            <v>38.963312499999986</v>
          </cell>
          <cell r="U13">
            <v>79.519249999999985</v>
          </cell>
          <cell r="V13">
            <v>11.295843750000003</v>
          </cell>
        </row>
        <row r="14">
          <cell r="A14" t="str">
            <v>1983Q1</v>
          </cell>
          <cell r="B14">
            <v>45.770034830409394</v>
          </cell>
          <cell r="C14">
            <v>56.978223027342167</v>
          </cell>
          <cell r="D14">
            <v>61.442769168316829</v>
          </cell>
          <cell r="E14">
            <v>27.196604426497537</v>
          </cell>
          <cell r="G14">
            <v>46.6097415077069</v>
          </cell>
          <cell r="H14">
            <v>20.838164440350212</v>
          </cell>
          <cell r="I14">
            <v>7.5226716078110405</v>
          </cell>
          <cell r="J14">
            <v>61.31271101580878</v>
          </cell>
          <cell r="K14">
            <v>16.518916041475997</v>
          </cell>
          <cell r="L14">
            <v>22.66107269341871</v>
          </cell>
          <cell r="M14">
            <v>57.177210221915502</v>
          </cell>
          <cell r="N14">
            <v>63.056483456058842</v>
          </cell>
          <cell r="P14">
            <v>50.244769373608626</v>
          </cell>
          <cell r="R14">
            <v>98.236125000000044</v>
          </cell>
          <cell r="S14">
            <v>18.794625000000011</v>
          </cell>
          <cell r="T14">
            <v>39.331812500000012</v>
          </cell>
          <cell r="U14">
            <v>79.740937500000001</v>
          </cell>
          <cell r="V14">
            <v>11.817656250000001</v>
          </cell>
        </row>
        <row r="15">
          <cell r="A15" t="str">
            <v>1983Q2</v>
          </cell>
          <cell r="B15">
            <v>46.36562491433709</v>
          </cell>
          <cell r="C15">
            <v>57.448732971226129</v>
          </cell>
          <cell r="D15">
            <v>61.630976783074068</v>
          </cell>
          <cell r="E15">
            <v>27.823893603035533</v>
          </cell>
          <cell r="G15">
            <v>46.459255239034675</v>
          </cell>
          <cell r="H15">
            <v>21.1600789748206</v>
          </cell>
          <cell r="I15">
            <v>7.7414850412666043</v>
          </cell>
          <cell r="J15">
            <v>61.884737733914626</v>
          </cell>
          <cell r="K15">
            <v>17.014223877736164</v>
          </cell>
          <cell r="L15">
            <v>21.820472374230022</v>
          </cell>
          <cell r="M15">
            <v>57.299232417792012</v>
          </cell>
          <cell r="N15">
            <v>63.351179294707244</v>
          </cell>
          <cell r="P15">
            <v>50.507716676110391</v>
          </cell>
          <cell r="R15">
            <v>99.079875000000058</v>
          </cell>
          <cell r="S15">
            <v>18.896375000000013</v>
          </cell>
          <cell r="T15">
            <v>39.814187500000017</v>
          </cell>
          <cell r="U15">
            <v>80.132062500000004</v>
          </cell>
          <cell r="V15">
            <v>12.12359375</v>
          </cell>
        </row>
        <row r="16">
          <cell r="A16" t="str">
            <v>1983Q3</v>
          </cell>
          <cell r="B16">
            <v>47.044568011293947</v>
          </cell>
          <cell r="C16">
            <v>57.853731552529005</v>
          </cell>
          <cell r="D16">
            <v>61.914451030356283</v>
          </cell>
          <cell r="E16">
            <v>28.394589318064259</v>
          </cell>
          <cell r="G16">
            <v>46.292547839176116</v>
          </cell>
          <cell r="H16">
            <v>21.442452492179619</v>
          </cell>
          <cell r="I16">
            <v>7.9871453529626208</v>
          </cell>
          <cell r="J16">
            <v>62.499493117545811</v>
          </cell>
          <cell r="K16">
            <v>17.496100441673295</v>
          </cell>
          <cell r="L16">
            <v>21.143269492488777</v>
          </cell>
          <cell r="M16">
            <v>57.498614824033474</v>
          </cell>
          <cell r="N16">
            <v>63.697303332136691</v>
          </cell>
          <cell r="P16">
            <v>50.814706811940766</v>
          </cell>
          <cell r="R16">
            <v>100.00487500000006</v>
          </cell>
          <cell r="S16">
            <v>19.006875000000015</v>
          </cell>
          <cell r="T16">
            <v>40.284187500000016</v>
          </cell>
          <cell r="U16">
            <v>80.543562500000021</v>
          </cell>
          <cell r="V16">
            <v>12.393968749999999</v>
          </cell>
        </row>
        <row r="17">
          <cell r="A17" t="str">
            <v>1983Q4</v>
          </cell>
          <cell r="B17">
            <v>47.806864121279979</v>
          </cell>
          <cell r="C17">
            <v>58.193218771250791</v>
          </cell>
          <cell r="D17">
            <v>62.293191910163486</v>
          </cell>
          <cell r="E17">
            <v>28.90869157158372</v>
          </cell>
          <cell r="G17">
            <v>46.109619308131222</v>
          </cell>
          <cell r="H17">
            <v>21.685284992427274</v>
          </cell>
          <cell r="I17">
            <v>8.2596525428990919</v>
          </cell>
          <cell r="J17">
            <v>63.156977166702312</v>
          </cell>
          <cell r="K17">
            <v>17.964545733287402</v>
          </cell>
          <cell r="L17">
            <v>20.629464048194983</v>
          </cell>
          <cell r="M17">
            <v>57.775357440639901</v>
          </cell>
          <cell r="N17">
            <v>64.094855568347171</v>
          </cell>
          <cell r="P17">
            <v>51.165739781099745</v>
          </cell>
          <cell r="R17">
            <v>101.01112500000008</v>
          </cell>
          <cell r="S17">
            <v>19.126125000000012</v>
          </cell>
          <cell r="T17">
            <v>40.741812500000016</v>
          </cell>
          <cell r="U17">
            <v>80.975437500000012</v>
          </cell>
          <cell r="V17">
            <v>12.628781249999999</v>
          </cell>
        </row>
        <row r="18">
          <cell r="A18" t="str">
            <v>1984Q1</v>
          </cell>
          <cell r="B18">
            <v>49.062802305855669</v>
          </cell>
          <cell r="C18">
            <v>58.132639867496678</v>
          </cell>
          <cell r="D18">
            <v>62.931966153996861</v>
          </cell>
          <cell r="E18">
            <v>29.151026907461706</v>
          </cell>
          <cell r="G18">
            <v>45.657367708874744</v>
          </cell>
          <cell r="H18">
            <v>21.735397750805546</v>
          </cell>
          <cell r="I18">
            <v>8.6217768704976727</v>
          </cell>
          <cell r="J18">
            <v>63.870050754186273</v>
          </cell>
          <cell r="K18">
            <v>18.436805971504448</v>
          </cell>
          <cell r="L18">
            <v>20.437041603149691</v>
          </cell>
          <cell r="M18">
            <v>58.392258134074311</v>
          </cell>
          <cell r="N18">
            <v>64.729209642912735</v>
          </cell>
          <cell r="P18">
            <v>51.70095136752542</v>
          </cell>
          <cell r="R18">
            <v>102.40846875000003</v>
          </cell>
          <cell r="S18">
            <v>19.073031249999993</v>
          </cell>
          <cell r="T18">
            <v>41.09721875000001</v>
          </cell>
          <cell r="U18">
            <v>81.49971875</v>
          </cell>
          <cell r="V18">
            <v>12.7363125</v>
          </cell>
        </row>
        <row r="19">
          <cell r="A19" t="str">
            <v>1984Q2</v>
          </cell>
          <cell r="B19">
            <v>49.827688817275799</v>
          </cell>
          <cell r="C19">
            <v>58.474926265014197</v>
          </cell>
          <cell r="D19">
            <v>63.435333606253536</v>
          </cell>
          <cell r="E19">
            <v>29.638011620415501</v>
          </cell>
          <cell r="G19">
            <v>45.543237690267269</v>
          </cell>
          <cell r="H19">
            <v>21.960419706733667</v>
          </cell>
          <cell r="I19">
            <v>8.9228697131463832</v>
          </cell>
          <cell r="J19">
            <v>64.607847785272597</v>
          </cell>
          <cell r="K19">
            <v>18.87149023090209</v>
          </cell>
          <cell r="L19">
            <v>20.186836809030364</v>
          </cell>
          <cell r="M19">
            <v>58.718602024825429</v>
          </cell>
          <cell r="N19">
            <v>65.155468820855674</v>
          </cell>
          <cell r="P19">
            <v>52.084015689766368</v>
          </cell>
          <cell r="R19">
            <v>103.45328125000002</v>
          </cell>
          <cell r="S19">
            <v>19.282218749999991</v>
          </cell>
          <cell r="T19">
            <v>41.566031250000002</v>
          </cell>
          <cell r="U19">
            <v>81.943531250000007</v>
          </cell>
          <cell r="V19">
            <v>12.9366875</v>
          </cell>
        </row>
        <row r="20">
          <cell r="A20" t="str">
            <v>1984Q3</v>
          </cell>
          <cell r="B20">
            <v>50.511812717100895</v>
          </cell>
          <cell r="C20">
            <v>58.885523203908534</v>
          </cell>
          <cell r="D20">
            <v>63.968060998434716</v>
          </cell>
          <cell r="E20">
            <v>30.154472254312903</v>
          </cell>
          <cell r="G20">
            <v>45.514127315283545</v>
          </cell>
          <cell r="H20">
            <v>22.207172135453618</v>
          </cell>
          <cell r="I20">
            <v>9.2257013302668867</v>
          </cell>
          <cell r="J20">
            <v>65.383229132763404</v>
          </cell>
          <cell r="K20">
            <v>19.285844730406307</v>
          </cell>
          <cell r="L20">
            <v>20.036835227638065</v>
          </cell>
          <cell r="M20">
            <v>59.017186979356289</v>
          </cell>
          <cell r="N20">
            <v>65.559006741750039</v>
          </cell>
          <cell r="P20">
            <v>52.455068531760681</v>
          </cell>
          <cell r="R20">
            <v>104.45540625000002</v>
          </cell>
          <cell r="S20">
            <v>19.572593749999989</v>
          </cell>
          <cell r="T20">
            <v>42.058406250000004</v>
          </cell>
          <cell r="U20">
            <v>82.37890625</v>
          </cell>
          <cell r="V20">
            <v>13.138187499999999</v>
          </cell>
        </row>
        <row r="21">
          <cell r="A21" t="str">
            <v>1984Q4</v>
          </cell>
          <cell r="B21">
            <v>51.115174005330942</v>
          </cell>
          <cell r="C21">
            <v>59.364430684179709</v>
          </cell>
          <cell r="D21">
            <v>64.530148330540399</v>
          </cell>
          <cell r="E21">
            <v>30.70040880915392</v>
          </cell>
          <cell r="G21">
            <v>45.570036583923581</v>
          </cell>
          <cell r="H21">
            <v>22.47565503696541</v>
          </cell>
          <cell r="I21">
            <v>9.5302717218591813</v>
          </cell>
          <cell r="J21">
            <v>66.196194796658716</v>
          </cell>
          <cell r="K21">
            <v>19.679869470017092</v>
          </cell>
          <cell r="L21">
            <v>19.987036858972786</v>
          </cell>
          <cell r="M21">
            <v>59.288012997666883</v>
          </cell>
          <cell r="N21">
            <v>65.939823405595845</v>
          </cell>
          <cell r="P21">
            <v>52.814109893508366</v>
          </cell>
          <cell r="R21">
            <v>105.41484375000002</v>
          </cell>
          <cell r="S21">
            <v>19.944156249999988</v>
          </cell>
          <cell r="T21">
            <v>42.574343750000011</v>
          </cell>
          <cell r="U21">
            <v>82.805843750000008</v>
          </cell>
          <cell r="V21">
            <v>13.340812499999998</v>
          </cell>
        </row>
        <row r="22">
          <cell r="A22" t="str">
            <v>1985Q1</v>
          </cell>
          <cell r="B22">
            <v>51.480014039079293</v>
          </cell>
          <cell r="C22">
            <v>60.179395894461905</v>
          </cell>
          <cell r="D22">
            <v>65.375076782654276</v>
          </cell>
          <cell r="E22">
            <v>31.275481355967329</v>
          </cell>
          <cell r="G22">
            <v>45.889193497694038</v>
          </cell>
          <cell r="H22">
            <v>22.827997337336015</v>
          </cell>
          <cell r="I22">
            <v>9.889131232577995</v>
          </cell>
          <cell r="J22">
            <v>67.316640247686209</v>
          </cell>
          <cell r="K22">
            <v>19.872361441856686</v>
          </cell>
          <cell r="L22">
            <v>20.392634295362821</v>
          </cell>
          <cell r="M22">
            <v>59.443188236498123</v>
          </cell>
          <cell r="N22">
            <v>66.21273303109615</v>
          </cell>
          <cell r="P22">
            <v>53.085949943560806</v>
          </cell>
          <cell r="R22">
            <v>106.47096875000003</v>
          </cell>
          <cell r="S22">
            <v>20.666750000000008</v>
          </cell>
          <cell r="T22">
            <v>43.260718749999995</v>
          </cell>
          <cell r="U22">
            <v>83.38528125000002</v>
          </cell>
          <cell r="V22">
            <v>13.482218750000001</v>
          </cell>
        </row>
        <row r="23">
          <cell r="A23" t="str">
            <v>1985Q2</v>
          </cell>
          <cell r="B23">
            <v>51.984953561273898</v>
          </cell>
          <cell r="C23">
            <v>60.687825582033049</v>
          </cell>
          <cell r="D23">
            <v>65.894491522575507</v>
          </cell>
          <cell r="E23">
            <v>31.880505724284042</v>
          </cell>
          <cell r="G23">
            <v>46.043850852978899</v>
          </cell>
          <cell r="H23">
            <v>23.115089614004685</v>
          </cell>
          <cell r="I23">
            <v>10.176159035251976</v>
          </cell>
          <cell r="J23">
            <v>68.096816356099367</v>
          </cell>
          <cell r="K23">
            <v>20.298207864831742</v>
          </cell>
          <cell r="L23">
            <v>20.401165315220272</v>
          </cell>
          <cell r="M23">
            <v>59.693653119671843</v>
          </cell>
          <cell r="N23">
            <v>66.582181493363578</v>
          </cell>
          <cell r="P23">
            <v>53.451044277394665</v>
          </cell>
          <cell r="R23">
            <v>107.28928125000003</v>
          </cell>
          <cell r="S23">
            <v>21.092750000000009</v>
          </cell>
          <cell r="T23">
            <v>43.765031249999993</v>
          </cell>
          <cell r="U23">
            <v>83.730968750000017</v>
          </cell>
          <cell r="V23">
            <v>13.712031250000001</v>
          </cell>
        </row>
        <row r="24">
          <cell r="A24" t="str">
            <v>1985Q3</v>
          </cell>
          <cell r="B24">
            <v>52.472233929028121</v>
          </cell>
          <cell r="C24">
            <v>61.157466935527353</v>
          </cell>
          <cell r="D24">
            <v>66.341873730387775</v>
          </cell>
          <cell r="E24">
            <v>32.51514198513285</v>
          </cell>
          <cell r="G24">
            <v>46.212236651284847</v>
          </cell>
          <cell r="H24">
            <v>23.399060793038398</v>
          </cell>
          <cell r="I24">
            <v>10.443905474535857</v>
          </cell>
          <cell r="J24">
            <v>68.80661859262591</v>
          </cell>
          <cell r="K24">
            <v>20.776205731064486</v>
          </cell>
          <cell r="L24">
            <v>20.367822510873431</v>
          </cell>
          <cell r="M24">
            <v>59.951515803928949</v>
          </cell>
          <cell r="N24">
            <v>66.962983011101159</v>
          </cell>
          <cell r="P24">
            <v>53.834203063561326</v>
          </cell>
          <cell r="R24">
            <v>108.00915625000002</v>
          </cell>
          <cell r="S24">
            <v>21.492000000000012</v>
          </cell>
          <cell r="T24">
            <v>44.234156249999991</v>
          </cell>
          <cell r="U24">
            <v>84.00384375000003</v>
          </cell>
          <cell r="V24">
            <v>13.96790625</v>
          </cell>
        </row>
        <row r="25">
          <cell r="A25" t="str">
            <v>1985Q4</v>
          </cell>
          <cell r="B25">
            <v>52.94185514234195</v>
          </cell>
          <cell r="C25">
            <v>61.588319954944794</v>
          </cell>
          <cell r="D25">
            <v>66.71722340609108</v>
          </cell>
          <cell r="E25">
            <v>33.179390138513753</v>
          </cell>
          <cell r="G25">
            <v>46.394350892611882</v>
          </cell>
          <cell r="H25">
            <v>23.679910874437159</v>
          </cell>
          <cell r="I25">
            <v>10.692370550429633</v>
          </cell>
          <cell r="J25">
            <v>69.446046957265821</v>
          </cell>
          <cell r="K25">
            <v>21.306355040554919</v>
          </cell>
          <cell r="L25">
            <v>20.292605882322292</v>
          </cell>
          <cell r="M25">
            <v>60.216776289269447</v>
          </cell>
          <cell r="N25">
            <v>67.355137584308935</v>
          </cell>
          <cell r="P25">
            <v>54.235426302060795</v>
          </cell>
          <cell r="R25">
            <v>108.63059375000003</v>
          </cell>
          <cell r="S25">
            <v>21.86450000000001</v>
          </cell>
          <cell r="T25">
            <v>44.668093749999983</v>
          </cell>
          <cell r="U25">
            <v>84.203906250000017</v>
          </cell>
          <cell r="V25">
            <v>14.249843749999998</v>
          </cell>
        </row>
        <row r="26">
          <cell r="A26" t="str">
            <v>1986Q1</v>
          </cell>
          <cell r="B26">
            <v>53.340058822354308</v>
          </cell>
          <cell r="C26">
            <v>61.620189925762404</v>
          </cell>
          <cell r="D26">
            <v>66.867892495613461</v>
          </cell>
          <cell r="E26">
            <v>33.56692312871651</v>
          </cell>
          <cell r="G26">
            <v>46.63761143479563</v>
          </cell>
          <cell r="H26">
            <v>23.972460076952832</v>
          </cell>
          <cell r="I26">
            <v>10.811527582348472</v>
          </cell>
          <cell r="J26">
            <v>69.672251776401367</v>
          </cell>
          <cell r="K26">
            <v>21.927841143960194</v>
          </cell>
          <cell r="L26">
            <v>19.540681571565429</v>
          </cell>
          <cell r="M26">
            <v>60.458754059941626</v>
          </cell>
          <cell r="N26">
            <v>67.882238443064409</v>
          </cell>
          <cell r="P26">
            <v>54.801995098743767</v>
          </cell>
          <cell r="R26">
            <v>108.62109375000001</v>
          </cell>
          <cell r="S26">
            <v>22.101031250000002</v>
          </cell>
          <cell r="T26">
            <v>44.938562500000003</v>
          </cell>
          <cell r="U26">
            <v>84.211781250000001</v>
          </cell>
          <cell r="V26">
            <v>14.602062500000002</v>
          </cell>
        </row>
        <row r="27">
          <cell r="A27" t="str">
            <v>1986Q2</v>
          </cell>
          <cell r="B27">
            <v>53.795865078331801</v>
          </cell>
          <cell r="C27">
            <v>62.11754416283533</v>
          </cell>
          <cell r="D27">
            <v>67.160236328727649</v>
          </cell>
          <cell r="E27">
            <v>34.412925889445688</v>
          </cell>
          <cell r="G27">
            <v>46.828215419030556</v>
          </cell>
          <cell r="H27">
            <v>24.241139875580931</v>
          </cell>
          <cell r="I27">
            <v>11.065440603695976</v>
          </cell>
          <cell r="J27">
            <v>70.308072266715172</v>
          </cell>
          <cell r="K27">
            <v>22.546619199703141</v>
          </cell>
          <cell r="L27">
            <v>19.635650837806271</v>
          </cell>
          <cell r="M27">
            <v>60.751082353749553</v>
          </cell>
          <cell r="N27">
            <v>68.247661835181546</v>
          </cell>
          <cell r="P27">
            <v>55.180434799568573</v>
          </cell>
          <cell r="R27">
            <v>109.25865625000002</v>
          </cell>
          <cell r="S27">
            <v>22.463718750000002</v>
          </cell>
          <cell r="T27">
            <v>45.353437499999998</v>
          </cell>
          <cell r="U27">
            <v>84.313968750000001</v>
          </cell>
          <cell r="V27">
            <v>14.918437500000003</v>
          </cell>
        </row>
        <row r="28">
          <cell r="A28" t="str">
            <v>1986Q3</v>
          </cell>
          <cell r="B28">
            <v>54.25551553141333</v>
          </cell>
          <cell r="C28">
            <v>62.720187951640597</v>
          </cell>
          <cell r="D28">
            <v>67.441606851361641</v>
          </cell>
          <cell r="E28">
            <v>35.411071364991038</v>
          </cell>
          <cell r="G28">
            <v>47.0135807031523</v>
          </cell>
          <cell r="H28">
            <v>24.500770489073329</v>
          </cell>
          <cell r="I28">
            <v>11.344082933887313</v>
          </cell>
          <cell r="J28">
            <v>71.010658754589485</v>
          </cell>
          <cell r="K28">
            <v>23.201874558440906</v>
          </cell>
          <cell r="L28">
            <v>19.942679823043392</v>
          </cell>
          <cell r="M28">
            <v>61.063080654941544</v>
          </cell>
          <cell r="N28">
            <v>68.575000990737877</v>
          </cell>
          <cell r="P28">
            <v>55.518026510385901</v>
          </cell>
          <cell r="R28">
            <v>110.01078125000002</v>
          </cell>
          <cell r="S28">
            <v>22.843343750000003</v>
          </cell>
          <cell r="T28">
            <v>45.784437499999996</v>
          </cell>
          <cell r="U28">
            <v>84.391093749999982</v>
          </cell>
          <cell r="V28">
            <v>15.243187500000003</v>
          </cell>
        </row>
        <row r="29">
          <cell r="A29" t="str">
            <v>1986Q4</v>
          </cell>
          <cell r="B29">
            <v>54.719010181598904</v>
          </cell>
          <cell r="C29">
            <v>63.428121292178204</v>
          </cell>
          <cell r="D29">
            <v>67.712004063515479</v>
          </cell>
          <cell r="E29">
            <v>36.561359555352567</v>
          </cell>
          <cell r="G29">
            <v>47.193707287160855</v>
          </cell>
          <cell r="H29">
            <v>24.751351917430025</v>
          </cell>
          <cell r="I29">
            <v>11.647454572922479</v>
          </cell>
          <cell r="J29">
            <v>71.780011240024294</v>
          </cell>
          <cell r="K29">
            <v>23.893607220173493</v>
          </cell>
          <cell r="L29">
            <v>20.461768527276782</v>
          </cell>
          <cell r="M29">
            <v>61.394748963517593</v>
          </cell>
          <cell r="N29">
            <v>68.864255909733401</v>
          </cell>
          <cell r="P29">
            <v>55.814770231195745</v>
          </cell>
          <cell r="R29">
            <v>110.87746875000002</v>
          </cell>
          <cell r="S29">
            <v>23.239906249999997</v>
          </cell>
          <cell r="T29">
            <v>46.231562499999995</v>
          </cell>
          <cell r="U29">
            <v>84.443156249999987</v>
          </cell>
          <cell r="V29">
            <v>15.576312500000002</v>
          </cell>
        </row>
        <row r="30">
          <cell r="A30" t="str">
            <v>1987Q1</v>
          </cell>
          <cell r="B30">
            <v>55.123231247345885</v>
          </cell>
          <cell r="C30">
            <v>64.480670100747474</v>
          </cell>
          <cell r="D30">
            <v>67.755607021960188</v>
          </cell>
          <cell r="E30">
            <v>37.587178553561507</v>
          </cell>
          <cell r="G30">
            <v>46.775014435369847</v>
          </cell>
          <cell r="H30">
            <v>24.740122156904341</v>
          </cell>
          <cell r="I30">
            <v>12.023175106577657</v>
          </cell>
          <cell r="J30">
            <v>72.520708527753868</v>
          </cell>
          <cell r="K30">
            <v>24.684775669140919</v>
          </cell>
          <cell r="L30">
            <v>21.887655467454277</v>
          </cell>
          <cell r="M30">
            <v>61.554929870205775</v>
          </cell>
          <cell r="N30">
            <v>68.772092853095202</v>
          </cell>
          <cell r="P30">
            <v>55.72476877773267</v>
          </cell>
          <cell r="R30">
            <v>112.03059375000001</v>
          </cell>
          <cell r="S30">
            <v>23.239968750000003</v>
          </cell>
          <cell r="T30">
            <v>46.682781250000019</v>
          </cell>
          <cell r="U30">
            <v>84.337968749999987</v>
          </cell>
          <cell r="V30">
            <v>15.966718750000007</v>
          </cell>
        </row>
        <row r="31">
          <cell r="A31" t="str">
            <v>1987Q2</v>
          </cell>
          <cell r="B31">
            <v>55.619661404356613</v>
          </cell>
          <cell r="C31">
            <v>65.303452178229989</v>
          </cell>
          <cell r="D31">
            <v>68.090385990445284</v>
          </cell>
          <cell r="E31">
            <v>39.152396936342925</v>
          </cell>
          <cell r="G31">
            <v>47.182095913426622</v>
          </cell>
          <cell r="H31">
            <v>25.073710016488288</v>
          </cell>
          <cell r="I31">
            <v>12.356957528990012</v>
          </cell>
          <cell r="J31">
            <v>73.46176148641598</v>
          </cell>
          <cell r="K31">
            <v>25.424279543167152</v>
          </cell>
          <cell r="L31">
            <v>22.552968202901095</v>
          </cell>
          <cell r="M31">
            <v>62.002401157258717</v>
          </cell>
          <cell r="N31">
            <v>69.122512794598265</v>
          </cell>
          <cell r="P31">
            <v>56.078175392233767</v>
          </cell>
          <cell r="R31">
            <v>113.05765625000002</v>
          </cell>
          <cell r="S31">
            <v>23.835781250000004</v>
          </cell>
          <cell r="T31">
            <v>47.166968750000017</v>
          </cell>
          <cell r="U31">
            <v>84.39278124999997</v>
          </cell>
          <cell r="V31">
            <v>16.297031250000011</v>
          </cell>
        </row>
        <row r="32">
          <cell r="A32" t="str">
            <v>1987Q3</v>
          </cell>
          <cell r="B32">
            <v>56.145182871088444</v>
          </cell>
          <cell r="C32">
            <v>66.135793440925099</v>
          </cell>
          <cell r="D32">
            <v>68.500520025741793</v>
          </cell>
          <cell r="E32">
            <v>40.980402796728029</v>
          </cell>
          <cell r="G32">
            <v>47.821370985644791</v>
          </cell>
          <cell r="H32">
            <v>25.499353492435194</v>
          </cell>
          <cell r="I32">
            <v>12.696421425935723</v>
          </cell>
          <cell r="J32">
            <v>74.507748920744888</v>
          </cell>
          <cell r="K32">
            <v>26.175077326492204</v>
          </cell>
          <cell r="L32">
            <v>23.152445250565052</v>
          </cell>
          <cell r="M32">
            <v>62.546005415404494</v>
          </cell>
          <cell r="N32">
            <v>69.572181995169643</v>
          </cell>
          <cell r="P32">
            <v>56.529092890433581</v>
          </cell>
          <cell r="R32">
            <v>114.13053125000002</v>
          </cell>
          <cell r="S32">
            <v>24.613906250000007</v>
          </cell>
          <cell r="T32">
            <v>47.672093750000016</v>
          </cell>
          <cell r="U32">
            <v>84.475406249999978</v>
          </cell>
          <cell r="V32">
            <v>16.61615625000001</v>
          </cell>
        </row>
        <row r="33">
          <cell r="A33" t="str">
            <v>1987Q4</v>
          </cell>
          <cell r="B33">
            <v>56.699795647541393</v>
          </cell>
          <cell r="C33">
            <v>66.977693888832817</v>
          </cell>
          <cell r="D33">
            <v>68.986009127849726</v>
          </cell>
          <cell r="E33">
            <v>43.071196134716843</v>
          </cell>
          <cell r="G33">
            <v>48.692839652024354</v>
          </cell>
          <cell r="H33">
            <v>26.017052584745052</v>
          </cell>
          <cell r="I33">
            <v>13.041566797414793</v>
          </cell>
          <cell r="J33">
            <v>75.658670830740562</v>
          </cell>
          <cell r="K33">
            <v>26.937169019116073</v>
          </cell>
          <cell r="L33">
            <v>23.686086610446161</v>
          </cell>
          <cell r="M33">
            <v>63.185742644643113</v>
          </cell>
          <cell r="N33">
            <v>70.12110045480938</v>
          </cell>
          <cell r="P33">
            <v>57.077521272332106</v>
          </cell>
          <cell r="R33">
            <v>115.24921875000003</v>
          </cell>
          <cell r="S33">
            <v>25.574343750000004</v>
          </cell>
          <cell r="T33">
            <v>48.198156250000025</v>
          </cell>
          <cell r="U33">
            <v>84.585843749999981</v>
          </cell>
          <cell r="V33">
            <v>16.924093750000008</v>
          </cell>
        </row>
        <row r="34">
          <cell r="A34" t="str">
            <v>1988Q1</v>
          </cell>
          <cell r="B34">
            <v>57.386938200389373</v>
          </cell>
          <cell r="C34">
            <v>68.151791176528803</v>
          </cell>
          <cell r="D34">
            <v>69.597136532685823</v>
          </cell>
          <cell r="E34">
            <v>47.191107833457863</v>
          </cell>
          <cell r="G34">
            <v>51.364172950241809</v>
          </cell>
          <cell r="H34">
            <v>26.97998431360682</v>
          </cell>
          <cell r="I34">
            <v>13.534429861776388</v>
          </cell>
          <cell r="J34">
            <v>77.361653915505002</v>
          </cell>
          <cell r="K34">
            <v>27.902777751847829</v>
          </cell>
          <cell r="L34">
            <v>24.030913521878333</v>
          </cell>
          <cell r="M34">
            <v>64.26810338426003</v>
          </cell>
          <cell r="N34">
            <v>70.98234696934216</v>
          </cell>
          <cell r="P34">
            <v>57.958304673926214</v>
          </cell>
          <cell r="R34">
            <v>116.37059375000004</v>
          </cell>
          <cell r="S34">
            <v>27.074593750000005</v>
          </cell>
          <cell r="T34">
            <v>48.735000000000014</v>
          </cell>
          <cell r="U34">
            <v>84.575500000000048</v>
          </cell>
          <cell r="V34">
            <v>17.25240625</v>
          </cell>
        </row>
        <row r="35">
          <cell r="A35" t="str">
            <v>1988Q2</v>
          </cell>
          <cell r="B35">
            <v>57.958358209614971</v>
          </cell>
          <cell r="C35">
            <v>68.883754933031398</v>
          </cell>
          <cell r="D35">
            <v>70.213222474049914</v>
          </cell>
          <cell r="E35">
            <v>49.100943773394647</v>
          </cell>
          <cell r="G35">
            <v>52.072960389873558</v>
          </cell>
          <cell r="H35">
            <v>27.540523830567032</v>
          </cell>
          <cell r="I35">
            <v>13.834123694982503</v>
          </cell>
          <cell r="J35">
            <v>78.543594097193463</v>
          </cell>
          <cell r="K35">
            <v>28.610568010745709</v>
          </cell>
          <cell r="L35">
            <v>24.482075010460161</v>
          </cell>
          <cell r="M35">
            <v>64.961510339970133</v>
          </cell>
          <cell r="N35">
            <v>71.644532428788693</v>
          </cell>
          <cell r="P35">
            <v>58.607817168823395</v>
          </cell>
          <cell r="R35">
            <v>117.59815625000003</v>
          </cell>
          <cell r="S35">
            <v>28.256656250000006</v>
          </cell>
          <cell r="T35">
            <v>49.307000000000023</v>
          </cell>
          <cell r="U35">
            <v>84.801000000000059</v>
          </cell>
          <cell r="V35">
            <v>17.525343749999998</v>
          </cell>
        </row>
        <row r="36">
          <cell r="A36" t="str">
            <v>1988Q3</v>
          </cell>
          <cell r="B36">
            <v>58.517494141892115</v>
          </cell>
          <cell r="C36">
            <v>69.496222812916315</v>
          </cell>
          <cell r="D36">
            <v>70.884550187858736</v>
          </cell>
          <cell r="E36">
            <v>50.567034837675706</v>
          </cell>
          <cell r="G36">
            <v>52.386873008596083</v>
          </cell>
          <cell r="H36">
            <v>28.051848155814625</v>
          </cell>
          <cell r="I36">
            <v>14.082684515382308</v>
          </cell>
          <cell r="J36">
            <v>79.65161807490793</v>
          </cell>
          <cell r="K36">
            <v>29.252762926618779</v>
          </cell>
          <cell r="L36">
            <v>24.916592315525566</v>
          </cell>
          <cell r="M36">
            <v>65.612454051058918</v>
          </cell>
          <cell r="N36">
            <v>72.320735628973694</v>
          </cell>
          <cell r="P36">
            <v>59.260902893020514</v>
          </cell>
          <cell r="R36">
            <v>118.88878125000005</v>
          </cell>
          <cell r="S36">
            <v>29.478031250000008</v>
          </cell>
          <cell r="T36">
            <v>49.904000000000018</v>
          </cell>
          <cell r="U36">
            <v>85.113750000000067</v>
          </cell>
          <cell r="V36">
            <v>17.774468749999997</v>
          </cell>
        </row>
        <row r="37">
          <cell r="A37" t="str">
            <v>1988Q4</v>
          </cell>
          <cell r="B37">
            <v>59.064345997220798</v>
          </cell>
          <cell r="C37">
            <v>69.989194816183513</v>
          </cell>
          <cell r="D37">
            <v>71.611119674112274</v>
          </cell>
          <cell r="E37">
            <v>51.589381026301069</v>
          </cell>
          <cell r="G37">
            <v>52.3059108064094</v>
          </cell>
          <cell r="H37">
            <v>28.513957289349609</v>
          </cell>
          <cell r="I37">
            <v>14.2801123229758</v>
          </cell>
          <cell r="J37">
            <v>80.685725848648389</v>
          </cell>
          <cell r="K37">
            <v>29.829362499467045</v>
          </cell>
          <cell r="L37">
            <v>25.334465437074552</v>
          </cell>
          <cell r="M37">
            <v>66.220934517526359</v>
          </cell>
          <cell r="N37">
            <v>73.010956569897161</v>
          </cell>
          <cell r="P37">
            <v>59.917561846517586</v>
          </cell>
          <cell r="R37">
            <v>120.24246875000004</v>
          </cell>
          <cell r="S37">
            <v>30.738718750000011</v>
          </cell>
          <cell r="T37">
            <v>50.526000000000025</v>
          </cell>
          <cell r="U37">
            <v>85.513750000000073</v>
          </cell>
          <cell r="V37">
            <v>17.999781249999995</v>
          </cell>
        </row>
        <row r="38">
          <cell r="A38" t="str">
            <v>1989Q1</v>
          </cell>
          <cell r="B38">
            <v>59.724405438150285</v>
          </cell>
          <cell r="C38">
            <v>70.226950385458025</v>
          </cell>
          <cell r="D38">
            <v>72.592070475434483</v>
          </cell>
          <cell r="E38">
            <v>50.707311049073688</v>
          </cell>
          <cell r="G38">
            <v>50.590839789984777</v>
          </cell>
          <cell r="H38">
            <v>28.807453629362186</v>
          </cell>
          <cell r="I38">
            <v>14.301811880563285</v>
          </cell>
          <cell r="J38">
            <v>81.427439420850362</v>
          </cell>
          <cell r="K38">
            <v>30.018171929072462</v>
          </cell>
          <cell r="L38">
            <v>25.903764616143672</v>
          </cell>
          <cell r="M38">
            <v>66.703552760773135</v>
          </cell>
          <cell r="N38">
            <v>73.521454157236064</v>
          </cell>
          <cell r="P38">
            <v>60.597389371618746</v>
          </cell>
          <cell r="R38">
            <v>121.65296875</v>
          </cell>
          <cell r="S38">
            <v>32.784343750000019</v>
          </cell>
          <cell r="T38">
            <v>51.068937500000004</v>
          </cell>
          <cell r="U38">
            <v>86.106468750000019</v>
          </cell>
          <cell r="V38">
            <v>17.945031250000003</v>
          </cell>
        </row>
        <row r="39">
          <cell r="A39" t="str">
            <v>1989Q2</v>
          </cell>
          <cell r="B39">
            <v>60.196492474562341</v>
          </cell>
          <cell r="C39">
            <v>70.53521885843989</v>
          </cell>
          <cell r="D39">
            <v>73.349467689527913</v>
          </cell>
          <cell r="E39">
            <v>51.426436002466417</v>
          </cell>
          <cell r="G39">
            <v>50.215821543311158</v>
          </cell>
          <cell r="H39">
            <v>29.218891420195856</v>
          </cell>
          <cell r="I39">
            <v>14.446811757424038</v>
          </cell>
          <cell r="J39">
            <v>82.401105985668636</v>
          </cell>
          <cell r="K39">
            <v>30.592458735958321</v>
          </cell>
          <cell r="L39">
            <v>26.221121274245199</v>
          </cell>
          <cell r="M39">
            <v>67.260466329437648</v>
          </cell>
          <cell r="N39">
            <v>74.317207017365632</v>
          </cell>
          <cell r="P39">
            <v>61.253356646794082</v>
          </cell>
          <cell r="R39">
            <v>123.13528124999999</v>
          </cell>
          <cell r="S39">
            <v>33.825406250000015</v>
          </cell>
          <cell r="T39">
            <v>51.782562500000004</v>
          </cell>
          <cell r="U39">
            <v>86.638781250000022</v>
          </cell>
          <cell r="V39">
            <v>18.225218750000003</v>
          </cell>
        </row>
        <row r="40">
          <cell r="A40" t="str">
            <v>1989Q3</v>
          </cell>
          <cell r="B40">
            <v>60.606098769006209</v>
          </cell>
          <cell r="C40">
            <v>70.778279677754057</v>
          </cell>
          <cell r="D40">
            <v>74.082450859016518</v>
          </cell>
          <cell r="E40">
            <v>52.286084596282237</v>
          </cell>
          <cell r="G40">
            <v>49.941622073059833</v>
          </cell>
          <cell r="H40">
            <v>29.628873060040831</v>
          </cell>
          <cell r="I40">
            <v>14.590516716358358</v>
          </cell>
          <cell r="J40">
            <v>83.388247545538746</v>
          </cell>
          <cell r="K40">
            <v>31.230028119906581</v>
          </cell>
          <cell r="L40">
            <v>26.45460565241569</v>
          </cell>
          <cell r="M40">
            <v>67.808276244920521</v>
          </cell>
          <cell r="N40">
            <v>75.204474055962876</v>
          </cell>
          <cell r="P40">
            <v>61.905059014347728</v>
          </cell>
          <cell r="R40">
            <v>124.68315624999997</v>
          </cell>
          <cell r="S40">
            <v>34.607531250000015</v>
          </cell>
          <cell r="T40">
            <v>52.562812500000007</v>
          </cell>
          <cell r="U40">
            <v>87.216156250000012</v>
          </cell>
          <cell r="V40">
            <v>18.584093750000001</v>
          </cell>
        </row>
        <row r="41">
          <cell r="A41" t="str">
            <v>1989Q4</v>
          </cell>
          <cell r="B41">
            <v>60.953224321481905</v>
          </cell>
          <cell r="C41">
            <v>70.956132843400553</v>
          </cell>
          <cell r="D41">
            <v>74.791019983900284</v>
          </cell>
          <cell r="E41">
            <v>53.286256830521147</v>
          </cell>
          <cell r="G41">
            <v>49.768241379230766</v>
          </cell>
          <cell r="H41">
            <v>30.037398548897098</v>
          </cell>
          <cell r="I41">
            <v>14.732926757366249</v>
          </cell>
          <cell r="J41">
            <v>84.388864100460665</v>
          </cell>
          <cell r="K41">
            <v>31.930880080917248</v>
          </cell>
          <cell r="L41">
            <v>26.604217750655142</v>
          </cell>
          <cell r="M41">
            <v>68.346982507221796</v>
          </cell>
          <cell r="N41">
            <v>76.183255273027754</v>
          </cell>
          <cell r="P41">
            <v>62.552496474279678</v>
          </cell>
          <cell r="R41">
            <v>126.29659374999997</v>
          </cell>
          <cell r="S41">
            <v>35.130718750000021</v>
          </cell>
          <cell r="T41">
            <v>53.409687500000004</v>
          </cell>
          <cell r="U41">
            <v>87.838593750000015</v>
          </cell>
          <cell r="V41">
            <v>19.021656249999999</v>
          </cell>
        </row>
        <row r="42">
          <cell r="A42" t="str">
            <v>1990Q1</v>
          </cell>
          <cell r="B42">
            <v>61.269949865706877</v>
          </cell>
          <cell r="C42">
            <v>71.163400151426231</v>
          </cell>
          <cell r="D42">
            <v>75.952694856154523</v>
          </cell>
          <cell r="E42">
            <v>54.940690791746931</v>
          </cell>
          <cell r="G42">
            <v>49.954238792670459</v>
          </cell>
          <cell r="H42">
            <v>30.643962465596871</v>
          </cell>
          <cell r="I42">
            <v>14.746998466427547</v>
          </cell>
          <cell r="J42">
            <v>85.606177332044098</v>
          </cell>
          <cell r="K42">
            <v>32.758233617192865</v>
          </cell>
          <cell r="L42">
            <v>26.229467654046026</v>
          </cell>
          <cell r="M42">
            <v>68.985350730647639</v>
          </cell>
          <cell r="N42">
            <v>77.532038140669414</v>
          </cell>
          <cell r="O42">
            <v>49.001316583610567</v>
          </cell>
          <cell r="P42">
            <v>63.341316047336946</v>
          </cell>
          <cell r="R42">
            <v>128.32809374999999</v>
          </cell>
          <cell r="S42">
            <v>34.726062499999998</v>
          </cell>
          <cell r="T42">
            <v>54.4044375</v>
          </cell>
          <cell r="U42">
            <v>88.577656250000018</v>
          </cell>
          <cell r="V42">
            <v>19.625250000000005</v>
          </cell>
        </row>
        <row r="43">
          <cell r="A43" t="str">
            <v>1990Q2</v>
          </cell>
          <cell r="B43">
            <v>61.479281640759261</v>
          </cell>
          <cell r="C43">
            <v>71.172989291318615</v>
          </cell>
          <cell r="D43">
            <v>76.421427975038455</v>
          </cell>
          <cell r="E43">
            <v>56.016415072206513</v>
          </cell>
          <cell r="G43">
            <v>49.879071919347346</v>
          </cell>
          <cell r="H43">
            <v>30.969777820942877</v>
          </cell>
          <cell r="I43">
            <v>14.937636037190646</v>
          </cell>
          <cell r="J43">
            <v>86.552455204425726</v>
          </cell>
          <cell r="K43">
            <v>33.560363133047332</v>
          </cell>
          <cell r="L43">
            <v>26.387531158390406</v>
          </cell>
          <cell r="M43">
            <v>69.462343440863222</v>
          </cell>
          <cell r="N43">
            <v>78.582452725825945</v>
          </cell>
          <cell r="O43">
            <v>49.252141465978951</v>
          </cell>
          <cell r="P43">
            <v>63.921964883726694</v>
          </cell>
          <cell r="R43">
            <v>129.93165625</v>
          </cell>
          <cell r="S43">
            <v>34.99893749999999</v>
          </cell>
          <cell r="T43">
            <v>55.352062500000002</v>
          </cell>
          <cell r="U43">
            <v>89.261593750000031</v>
          </cell>
          <cell r="V43">
            <v>20.185250000000007</v>
          </cell>
        </row>
        <row r="44">
          <cell r="A44" t="str">
            <v>1990Q3</v>
          </cell>
          <cell r="B44">
            <v>61.613300380356499</v>
          </cell>
          <cell r="C44">
            <v>71.079522059124585</v>
          </cell>
          <cell r="D44">
            <v>76.674739132527435</v>
          </cell>
          <cell r="E44">
            <v>57.027167758463676</v>
          </cell>
          <cell r="G44">
            <v>49.801300090107922</v>
          </cell>
          <cell r="H44">
            <v>31.214339193767305</v>
          </cell>
          <cell r="I44">
            <v>15.17779605563538</v>
          </cell>
          <cell r="J44">
            <v>87.430919399215298</v>
          </cell>
          <cell r="K44">
            <v>34.400487626683173</v>
          </cell>
          <cell r="L44">
            <v>26.637918348770754</v>
          </cell>
          <cell r="M44">
            <v>69.886726252174711</v>
          </cell>
          <cell r="N44">
            <v>79.612986500606524</v>
          </cell>
          <cell r="O44">
            <v>49.639820958146316</v>
          </cell>
          <cell r="P44">
            <v>64.440090004195923</v>
          </cell>
          <cell r="R44">
            <v>131.45978125000002</v>
          </cell>
          <cell r="S44">
            <v>35.280437499999991</v>
          </cell>
          <cell r="T44">
            <v>56.333812499999993</v>
          </cell>
          <cell r="U44">
            <v>89.96196875000004</v>
          </cell>
          <cell r="V44">
            <v>20.789000000000009</v>
          </cell>
        </row>
        <row r="45">
          <cell r="A45" t="str">
            <v>1990Q4</v>
          </cell>
          <cell r="B45">
            <v>61.672006084498577</v>
          </cell>
          <cell r="C45">
            <v>70.882998454844127</v>
          </cell>
          <cell r="D45">
            <v>76.71262832862142</v>
          </cell>
          <cell r="E45">
            <v>57.972948850518407</v>
          </cell>
          <cell r="G45">
            <v>49.720923304952166</v>
          </cell>
          <cell r="H45">
            <v>31.377646584070156</v>
          </cell>
          <cell r="I45">
            <v>15.467478521761752</v>
          </cell>
          <cell r="J45">
            <v>88.241569916412772</v>
          </cell>
          <cell r="K45">
            <v>35.278607098100416</v>
          </cell>
          <cell r="L45">
            <v>26.980629225187069</v>
          </cell>
          <cell r="M45">
            <v>70.258499164582105</v>
          </cell>
          <cell r="N45">
            <v>80.623639465011081</v>
          </cell>
          <cell r="O45">
            <v>50.164355060112662</v>
          </cell>
          <cell r="P45">
            <v>64.895691408744653</v>
          </cell>
          <cell r="R45">
            <v>132.91246875000002</v>
          </cell>
          <cell r="S45">
            <v>35.570562499999987</v>
          </cell>
          <cell r="T45">
            <v>57.349687499999995</v>
          </cell>
          <cell r="U45">
            <v>90.678781250000029</v>
          </cell>
          <cell r="V45">
            <v>21.436500000000009</v>
          </cell>
        </row>
        <row r="46">
          <cell r="A46" t="str">
            <v>1991Q1</v>
          </cell>
          <cell r="B46">
            <v>61.118612447164153</v>
          </cell>
          <cell r="C46">
            <v>70.135264606426389</v>
          </cell>
          <cell r="D46">
            <v>75.902740314362347</v>
          </cell>
          <cell r="E46">
            <v>59.261339375695492</v>
          </cell>
          <cell r="G46">
            <v>49.420833906440819</v>
          </cell>
          <cell r="H46">
            <v>31.039062142446639</v>
          </cell>
          <cell r="I46">
            <v>15.775767872458292</v>
          </cell>
          <cell r="J46">
            <v>89.159989492427883</v>
          </cell>
          <cell r="K46">
            <v>36.497470528367678</v>
          </cell>
          <cell r="L46">
            <v>28.189200115487345</v>
          </cell>
          <cell r="M46">
            <v>70.475948698222425</v>
          </cell>
          <cell r="N46">
            <v>81.934789585895089</v>
          </cell>
          <cell r="O46">
            <v>50.825743771877981</v>
          </cell>
          <cell r="P46">
            <v>65.21495777030006</v>
          </cell>
          <cell r="Q46">
            <v>67.208938619673617</v>
          </cell>
          <cell r="R46">
            <v>134.31487499999997</v>
          </cell>
          <cell r="S46">
            <v>35.714312500000005</v>
          </cell>
          <cell r="T46">
            <v>58.744062500000027</v>
          </cell>
          <cell r="U46">
            <v>91.661718750000034</v>
          </cell>
          <cell r="V46">
            <v>22.31040625000001</v>
          </cell>
        </row>
        <row r="47">
          <cell r="A47" t="str">
            <v>1991Q2</v>
          </cell>
          <cell r="B47">
            <v>61.241406602804489</v>
          </cell>
          <cell r="C47">
            <v>69.911889806793411</v>
          </cell>
          <cell r="D47">
            <v>75.762727687249594</v>
          </cell>
          <cell r="E47">
            <v>59.91414486841547</v>
          </cell>
          <cell r="G47">
            <v>49.422090272428157</v>
          </cell>
          <cell r="H47">
            <v>31.20811670746826</v>
          </cell>
          <cell r="I47">
            <v>16.176861459192526</v>
          </cell>
          <cell r="J47">
            <v>89.764779559877311</v>
          </cell>
          <cell r="K47">
            <v>37.330480362920241</v>
          </cell>
          <cell r="L47">
            <v>28.407143832836407</v>
          </cell>
          <cell r="M47">
            <v>70.783187204766847</v>
          </cell>
          <cell r="N47">
            <v>82.777529742805498</v>
          </cell>
          <cell r="O47">
            <v>51.623987093442288</v>
          </cell>
          <cell r="P47">
            <v>65.575036273836901</v>
          </cell>
          <cell r="Q47">
            <v>67.863200842499367</v>
          </cell>
          <cell r="R47">
            <v>135.60662500000001</v>
          </cell>
          <cell r="S47">
            <v>36.083687500000011</v>
          </cell>
          <cell r="T47">
            <v>59.69043750000003</v>
          </cell>
          <cell r="U47">
            <v>92.31153125000003</v>
          </cell>
          <cell r="V47">
            <v>22.972343750000011</v>
          </cell>
        </row>
        <row r="48">
          <cell r="A48" t="str">
            <v>1991Q3</v>
          </cell>
          <cell r="B48">
            <v>61.50360224539822</v>
          </cell>
          <cell r="C48">
            <v>69.764720183894354</v>
          </cell>
          <cell r="D48">
            <v>75.660235198325068</v>
          </cell>
          <cell r="E48">
            <v>60.338946356003127</v>
          </cell>
          <cell r="G48">
            <v>49.507584745474887</v>
          </cell>
          <cell r="H48">
            <v>31.464172429730223</v>
          </cell>
          <cell r="I48">
            <v>16.639843718852983</v>
          </cell>
          <cell r="J48">
            <v>90.231522855170724</v>
          </cell>
          <cell r="K48">
            <v>38.080385582826743</v>
          </cell>
          <cell r="L48">
            <v>28.407996705082244</v>
          </cell>
          <cell r="M48">
            <v>71.078501204352364</v>
          </cell>
          <cell r="N48">
            <v>83.472237902597726</v>
          </cell>
          <cell r="O48">
            <v>52.559085024805576</v>
          </cell>
          <cell r="P48">
            <v>65.902115592282343</v>
          </cell>
          <cell r="Q48">
            <v>68.505729548987603</v>
          </cell>
          <cell r="R48">
            <v>136.81287500000002</v>
          </cell>
          <cell r="S48">
            <v>36.523687500000015</v>
          </cell>
          <cell r="T48">
            <v>60.533187500000032</v>
          </cell>
          <cell r="U48">
            <v>92.877906250000038</v>
          </cell>
          <cell r="V48">
            <v>23.604968750000012</v>
          </cell>
        </row>
        <row r="49">
          <cell r="A49" t="str">
            <v>1991Q4</v>
          </cell>
          <cell r="B49">
            <v>61.905199374945354</v>
          </cell>
          <cell r="C49">
            <v>69.693755737729219</v>
          </cell>
          <cell r="D49">
            <v>75.595262847588771</v>
          </cell>
          <cell r="E49">
            <v>60.535743838458437</v>
          </cell>
          <cell r="G49">
            <v>49.677317325581015</v>
          </cell>
          <cell r="H49">
            <v>31.807229309232525</v>
          </cell>
          <cell r="I49">
            <v>17.164714651439667</v>
          </cell>
          <cell r="J49">
            <v>90.560219378308162</v>
          </cell>
          <cell r="K49">
            <v>38.747186188087177</v>
          </cell>
          <cell r="L49">
            <v>28.191758732224862</v>
          </cell>
          <cell r="M49">
            <v>71.361890696979032</v>
          </cell>
          <cell r="N49">
            <v>84.018914065271787</v>
          </cell>
          <cell r="O49">
            <v>53.63103756596783</v>
          </cell>
          <cell r="P49">
            <v>66.196195725636429</v>
          </cell>
          <cell r="Q49">
            <v>69.136524739138324</v>
          </cell>
          <cell r="R49">
            <v>137.93362500000001</v>
          </cell>
          <cell r="S49">
            <v>37.03431250000002</v>
          </cell>
          <cell r="T49">
            <v>61.272312500000034</v>
          </cell>
          <cell r="U49">
            <v>93.360843750000043</v>
          </cell>
          <cell r="V49">
            <v>24.208281250000013</v>
          </cell>
        </row>
        <row r="50">
          <cell r="A50" t="str">
            <v>1992Q1</v>
          </cell>
          <cell r="B50">
            <v>62.859319185717759</v>
          </cell>
          <cell r="C50">
            <v>69.662888046558436</v>
          </cell>
          <cell r="D50">
            <v>75.661467945017662</v>
          </cell>
          <cell r="E50">
            <v>59.538198478701283</v>
          </cell>
          <cell r="G50">
            <v>50.306693488978119</v>
          </cell>
          <cell r="H50">
            <v>32.477913360247356</v>
          </cell>
          <cell r="I50">
            <v>17.865521398512943</v>
          </cell>
          <cell r="J50">
            <v>90.598311909662399</v>
          </cell>
          <cell r="K50">
            <v>39.058132485209711</v>
          </cell>
          <cell r="L50">
            <v>26.504919234373247</v>
          </cell>
          <cell r="M50">
            <v>71.881451177700953</v>
          </cell>
          <cell r="N50">
            <v>84.425847402853378</v>
          </cell>
          <cell r="O50">
            <v>56.08175479044597</v>
          </cell>
          <cell r="P50">
            <v>66.406090663571064</v>
          </cell>
          <cell r="Q50">
            <v>69.755586412951487</v>
          </cell>
          <cell r="R50">
            <v>138.75106250000005</v>
          </cell>
          <cell r="S50">
            <v>37.26353125</v>
          </cell>
          <cell r="T50">
            <v>61.798124999999985</v>
          </cell>
          <cell r="U50">
            <v>93.616906249999985</v>
          </cell>
          <cell r="V50">
            <v>24.776968750000009</v>
          </cell>
        </row>
        <row r="51">
          <cell r="A51" t="str">
            <v>1992Q2</v>
          </cell>
          <cell r="B51">
            <v>63.374470811462906</v>
          </cell>
          <cell r="C51">
            <v>69.758777322556938</v>
          </cell>
          <cell r="D51">
            <v>75.634072946667061</v>
          </cell>
          <cell r="E51">
            <v>59.665523485723988</v>
          </cell>
          <cell r="G51">
            <v>50.494740092710416</v>
          </cell>
          <cell r="H51">
            <v>32.898722148521472</v>
          </cell>
          <cell r="I51">
            <v>18.468550820327916</v>
          </cell>
          <cell r="J51">
            <v>90.711937776338786</v>
          </cell>
          <cell r="K51">
            <v>39.667823738574739</v>
          </cell>
          <cell r="L51">
            <v>26.355903843265789</v>
          </cell>
          <cell r="M51">
            <v>72.041753458388158</v>
          </cell>
          <cell r="N51">
            <v>84.673143902480803</v>
          </cell>
          <cell r="O51">
            <v>56.930652521799431</v>
          </cell>
          <cell r="P51">
            <v>66.654646830873602</v>
          </cell>
          <cell r="Q51">
            <v>70.362914570427137</v>
          </cell>
          <cell r="R51">
            <v>139.78793750000006</v>
          </cell>
          <cell r="S51">
            <v>38.056218749999999</v>
          </cell>
          <cell r="T51">
            <v>62.373874999999984</v>
          </cell>
          <cell r="U51">
            <v>93.99034374999998</v>
          </cell>
          <cell r="V51">
            <v>25.323781250000007</v>
          </cell>
        </row>
        <row r="52">
          <cell r="A52" t="str">
            <v>1992Q3</v>
          </cell>
          <cell r="B52">
            <v>63.863775446452678</v>
          </cell>
          <cell r="C52">
            <v>69.945315143985198</v>
          </cell>
          <cell r="D52">
            <v>75.606735162513942</v>
          </cell>
          <cell r="E52">
            <v>59.951380022446415</v>
          </cell>
          <cell r="G52">
            <v>50.616862613009488</v>
          </cell>
          <cell r="H52">
            <v>33.310281688327045</v>
          </cell>
          <cell r="I52">
            <v>19.087850058444953</v>
          </cell>
          <cell r="J52">
            <v>90.748539758710081</v>
          </cell>
          <cell r="K52">
            <v>40.303510254690444</v>
          </cell>
          <cell r="L52">
            <v>26.491201879011506</v>
          </cell>
          <cell r="M52">
            <v>72.090893034094805</v>
          </cell>
          <cell r="N52">
            <v>84.769092736179772</v>
          </cell>
          <cell r="O52">
            <v>57.419640833545117</v>
          </cell>
          <cell r="P52">
            <v>66.890678217215978</v>
          </cell>
          <cell r="Q52">
            <v>70.958509211565257</v>
          </cell>
          <cell r="R52">
            <v>140.82643750000008</v>
          </cell>
          <cell r="S52">
            <v>39.060343750000001</v>
          </cell>
          <cell r="T52">
            <v>62.889874999999975</v>
          </cell>
          <cell r="U52">
            <v>94.337718749999979</v>
          </cell>
          <cell r="V52">
            <v>25.843406250000005</v>
          </cell>
        </row>
        <row r="53">
          <cell r="A53" t="str">
            <v>1992Q4</v>
          </cell>
          <cell r="B53">
            <v>64.327233090687074</v>
          </cell>
          <cell r="C53">
            <v>70.222501510843202</v>
          </cell>
          <cell r="D53">
            <v>75.579454592558264</v>
          </cell>
          <cell r="E53">
            <v>60.395768088868579</v>
          </cell>
          <cell r="G53">
            <v>50.673061049875329</v>
          </cell>
          <cell r="H53">
            <v>33.71259197966409</v>
          </cell>
          <cell r="I53">
            <v>19.723419112864065</v>
          </cell>
          <cell r="J53">
            <v>90.708117856776312</v>
          </cell>
          <cell r="K53">
            <v>40.965192033556804</v>
          </cell>
          <cell r="L53">
            <v>26.910813341610378</v>
          </cell>
          <cell r="M53">
            <v>72.028869904820894</v>
          </cell>
          <cell r="N53">
            <v>84.713693903950286</v>
          </cell>
          <cell r="O53">
            <v>57.548719725683036</v>
          </cell>
          <cell r="P53">
            <v>67.11418482259819</v>
          </cell>
          <cell r="Q53">
            <v>71.542370336365863</v>
          </cell>
          <cell r="R53">
            <v>141.86656250000007</v>
          </cell>
          <cell r="S53">
            <v>40.275906249999991</v>
          </cell>
          <cell r="T53">
            <v>63.346124999999979</v>
          </cell>
          <cell r="U53">
            <v>94.65903124999997</v>
          </cell>
          <cell r="V53">
            <v>26.335843750000006</v>
          </cell>
        </row>
        <row r="54">
          <cell r="A54" t="str">
            <v>1993Q1</v>
          </cell>
          <cell r="B54">
            <v>64.562292438803411</v>
          </cell>
          <cell r="C54">
            <v>70.658898759026243</v>
          </cell>
          <cell r="D54">
            <v>75.381858874086234</v>
          </cell>
          <cell r="E54">
            <v>61.848352702409841</v>
          </cell>
          <cell r="G54">
            <v>51.542275906044182</v>
          </cell>
          <cell r="H54">
            <v>33.967440464341792</v>
          </cell>
          <cell r="I54">
            <v>20.387803071932471</v>
          </cell>
          <cell r="J54">
            <v>90.201217457962912</v>
          </cell>
          <cell r="K54">
            <v>41.528524232386147</v>
          </cell>
          <cell r="L54">
            <v>28.465554938693806</v>
          </cell>
          <cell r="M54">
            <v>71.109937440858175</v>
          </cell>
          <cell r="N54">
            <v>83.685173426612337</v>
          </cell>
          <cell r="O54">
            <v>56.01057161808248</v>
          </cell>
          <cell r="P54">
            <v>67.107844154820171</v>
          </cell>
          <cell r="Q54">
            <v>72.132734648116156</v>
          </cell>
          <cell r="R54">
            <v>142.97753125000008</v>
          </cell>
          <cell r="S54">
            <v>41.441031250000009</v>
          </cell>
          <cell r="T54">
            <v>63.64121875</v>
          </cell>
          <cell r="U54">
            <v>94.97084375</v>
          </cell>
          <cell r="V54">
            <v>26.583593750000009</v>
          </cell>
        </row>
        <row r="55">
          <cell r="A55" t="str">
            <v>1993Q2</v>
          </cell>
          <cell r="B55">
            <v>65.055076623672164</v>
          </cell>
          <cell r="C55">
            <v>71.08995728238564</v>
          </cell>
          <cell r="D55">
            <v>75.422841677611004</v>
          </cell>
          <cell r="E55">
            <v>62.269937821263689</v>
          </cell>
          <cell r="G55">
            <v>51.115049974949052</v>
          </cell>
          <cell r="H55">
            <v>34.406537282018085</v>
          </cell>
          <cell r="I55">
            <v>21.050893723616841</v>
          </cell>
          <cell r="J55">
            <v>90.162529632448781</v>
          </cell>
          <cell r="K55">
            <v>42.291934473868913</v>
          </cell>
          <cell r="L55">
            <v>29.113466571946461</v>
          </cell>
          <cell r="M55">
            <v>71.123887553506435</v>
          </cell>
          <cell r="N55">
            <v>83.655788854197908</v>
          </cell>
          <cell r="O55">
            <v>55.942758703057116</v>
          </cell>
          <cell r="P55">
            <v>67.393230195162118</v>
          </cell>
          <cell r="Q55">
            <v>72.685834058926815</v>
          </cell>
          <cell r="R55">
            <v>143.99321875000007</v>
          </cell>
          <cell r="S55">
            <v>43.184218750000014</v>
          </cell>
          <cell r="T55">
            <v>64.018531249999995</v>
          </cell>
          <cell r="U55">
            <v>95.233406250000002</v>
          </cell>
          <cell r="V55">
            <v>27.10865625000001</v>
          </cell>
        </row>
        <row r="56">
          <cell r="A56" t="str">
            <v>1993Q3</v>
          </cell>
          <cell r="B56">
            <v>65.603034339930645</v>
          </cell>
          <cell r="C56">
            <v>71.584239416816672</v>
          </cell>
          <cell r="D56">
            <v>75.532030640418768</v>
          </cell>
          <cell r="E56">
            <v>62.510188462849527</v>
          </cell>
          <cell r="G56">
            <v>50.270323759326168</v>
          </cell>
          <cell r="H56">
            <v>34.891669874502163</v>
          </cell>
          <cell r="I56">
            <v>21.725236156264398</v>
          </cell>
          <cell r="J56">
            <v>90.202599767659422</v>
          </cell>
          <cell r="K56">
            <v>43.131077915217425</v>
          </cell>
          <cell r="L56">
            <v>29.705364948999726</v>
          </cell>
          <cell r="M56">
            <v>71.324973613057423</v>
          </cell>
          <cell r="N56">
            <v>83.803766207527019</v>
          </cell>
          <cell r="O56">
            <v>56.037963400476258</v>
          </cell>
          <cell r="P56">
            <v>67.753020451423964</v>
          </cell>
          <cell r="Q56">
            <v>73.219905272085072</v>
          </cell>
          <cell r="R56">
            <v>144.98284375000011</v>
          </cell>
          <cell r="S56">
            <v>45.243593750000016</v>
          </cell>
          <cell r="T56">
            <v>64.376656249999996</v>
          </cell>
          <cell r="U56">
            <v>95.46328124999998</v>
          </cell>
          <cell r="V56">
            <v>27.69353125000001</v>
          </cell>
        </row>
        <row r="57">
          <cell r="A57" t="str">
            <v>1993Q4</v>
          </cell>
          <cell r="B57">
            <v>66.206165587578823</v>
          </cell>
          <cell r="C57">
            <v>72.141745162319324</v>
          </cell>
          <cell r="D57">
            <v>75.709425762509511</v>
          </cell>
          <cell r="E57">
            <v>62.569104627167334</v>
          </cell>
          <cell r="G57">
            <v>49.00809725917555</v>
          </cell>
          <cell r="H57">
            <v>35.422838241794025</v>
          </cell>
          <cell r="I57">
            <v>22.410830369875139</v>
          </cell>
          <cell r="J57">
            <v>90.321427863594792</v>
          </cell>
          <cell r="K57">
            <v>44.045954556431688</v>
          </cell>
          <cell r="L57">
            <v>30.241250069853599</v>
          </cell>
          <cell r="M57">
            <v>71.71319561951114</v>
          </cell>
          <cell r="N57">
            <v>84.129105486599656</v>
          </cell>
          <cell r="O57">
            <v>56.296185710339891</v>
          </cell>
          <cell r="P57">
            <v>68.18721492360568</v>
          </cell>
          <cell r="Q57">
            <v>73.734948287590896</v>
          </cell>
          <cell r="R57">
            <v>145.94640625000011</v>
          </cell>
          <cell r="S57">
            <v>47.619156250000017</v>
          </cell>
          <cell r="T57">
            <v>64.715593749999996</v>
          </cell>
          <cell r="U57">
            <v>95.660468749999978</v>
          </cell>
          <cell r="V57">
            <v>28.33821875000001</v>
          </cell>
        </row>
        <row r="58">
          <cell r="A58" t="str">
            <v>1994Q1</v>
          </cell>
          <cell r="B58">
            <v>67.128712200895933</v>
          </cell>
          <cell r="C58">
            <v>73.064432843908662</v>
          </cell>
          <cell r="D58">
            <v>76.212708650570988</v>
          </cell>
          <cell r="E58">
            <v>61.100467447993537</v>
          </cell>
          <cell r="G58">
            <v>45.036616998159026</v>
          </cell>
          <cell r="H58">
            <v>36.038180338462837</v>
          </cell>
          <cell r="I58">
            <v>23.156893611001934</v>
          </cell>
          <cell r="J58">
            <v>90.465254280161389</v>
          </cell>
          <cell r="K58">
            <v>45.143256557371629</v>
          </cell>
          <cell r="L58">
            <v>30.770477418331748</v>
          </cell>
          <cell r="M58">
            <v>72.841644752483404</v>
          </cell>
          <cell r="N58">
            <v>85.182738985713968</v>
          </cell>
          <cell r="O58">
            <v>57.016886250222456</v>
          </cell>
          <cell r="P58">
            <v>68.897940808734091</v>
          </cell>
          <cell r="Q58">
            <v>74.207038658887342</v>
          </cell>
          <cell r="R58">
            <v>146.75500000000002</v>
          </cell>
          <cell r="S58">
            <v>51.339968750000018</v>
          </cell>
          <cell r="T58">
            <v>64.91815625000001</v>
          </cell>
          <cell r="U58">
            <v>95.859343750000022</v>
          </cell>
          <cell r="V58">
            <v>29.161625000000001</v>
          </cell>
        </row>
        <row r="59">
          <cell r="A59" t="str">
            <v>1994Q2</v>
          </cell>
          <cell r="B59">
            <v>67.736493777611884</v>
          </cell>
          <cell r="C59">
            <v>73.627602481548607</v>
          </cell>
          <cell r="D59">
            <v>76.423443448552604</v>
          </cell>
          <cell r="E59">
            <v>61.335202204264718</v>
          </cell>
          <cell r="G59">
            <v>43.856091319488186</v>
          </cell>
          <cell r="H59">
            <v>36.646165073542591</v>
          </cell>
          <cell r="I59">
            <v>23.845304487917893</v>
          </cell>
          <cell r="J59">
            <v>90.763102153583631</v>
          </cell>
          <cell r="K59">
            <v>46.166922734373394</v>
          </cell>
          <cell r="L59">
            <v>31.174593833257394</v>
          </cell>
          <cell r="M59">
            <v>73.382902180896252</v>
          </cell>
          <cell r="N59">
            <v>85.64242919855441</v>
          </cell>
          <cell r="O59">
            <v>57.481359537945323</v>
          </cell>
          <cell r="P59">
            <v>69.400092833944839</v>
          </cell>
          <cell r="Q59">
            <v>74.693595057711136</v>
          </cell>
          <cell r="R59">
            <v>147.71800000000005</v>
          </cell>
          <cell r="S59">
            <v>53.936281250000022</v>
          </cell>
          <cell r="T59">
            <v>65.265593749999994</v>
          </cell>
          <cell r="U59">
            <v>95.97740625000003</v>
          </cell>
          <cell r="V59">
            <v>29.878374999999998</v>
          </cell>
        </row>
        <row r="60">
          <cell r="A60" t="str">
            <v>1994Q3</v>
          </cell>
          <cell r="B60">
            <v>68.293752152005865</v>
          </cell>
          <cell r="C60">
            <v>74.133212400254166</v>
          </cell>
          <cell r="D60">
            <v>76.599311763142111</v>
          </cell>
          <cell r="E60">
            <v>61.927090029757302</v>
          </cell>
          <cell r="G60">
            <v>43.174766746824872</v>
          </cell>
          <cell r="H60">
            <v>37.284930401602438</v>
          </cell>
          <cell r="I60">
            <v>24.525280247175886</v>
          </cell>
          <cell r="J60">
            <v>91.161211843768029</v>
          </cell>
          <cell r="K60">
            <v>47.223645247296929</v>
          </cell>
          <cell r="L60">
            <v>31.502954798454187</v>
          </cell>
          <cell r="M60">
            <v>73.890059084365504</v>
          </cell>
          <cell r="N60">
            <v>86.059108419419161</v>
          </cell>
          <cell r="O60">
            <v>57.989066191082912</v>
          </cell>
          <cell r="P60">
            <v>69.895798196264749</v>
          </cell>
          <cell r="Q60">
            <v>75.170693037505316</v>
          </cell>
          <cell r="R60">
            <v>148.70650000000001</v>
          </cell>
          <cell r="S60">
            <v>56.437156250000022</v>
          </cell>
          <cell r="T60">
            <v>65.640718749999991</v>
          </cell>
          <cell r="U60">
            <v>96.049031250000041</v>
          </cell>
          <cell r="V60">
            <v>30.607375000000001</v>
          </cell>
        </row>
        <row r="61">
          <cell r="A61" t="str">
            <v>1994Q4</v>
          </cell>
          <cell r="B61">
            <v>68.800487324077892</v>
          </cell>
          <cell r="C61">
            <v>74.581262600025383</v>
          </cell>
          <cell r="D61">
            <v>76.740313594339469</v>
          </cell>
          <cell r="E61">
            <v>62.876130924471298</v>
          </cell>
          <cell r="G61">
            <v>42.992643280169084</v>
          </cell>
          <cell r="H61">
            <v>37.954476322642385</v>
          </cell>
          <cell r="I61">
            <v>25.196820888775921</v>
          </cell>
          <cell r="J61">
            <v>91.659583350714541</v>
          </cell>
          <cell r="K61">
            <v>48.313424096142221</v>
          </cell>
          <cell r="L61">
            <v>31.755560313922135</v>
          </cell>
          <cell r="M61">
            <v>74.363115462891187</v>
          </cell>
          <cell r="N61">
            <v>86.432776648308206</v>
          </cell>
          <cell r="O61">
            <v>58.540006209635223</v>
          </cell>
          <cell r="P61">
            <v>70.385056895693808</v>
          </cell>
          <cell r="Q61">
            <v>75.638332598269884</v>
          </cell>
          <cell r="R61">
            <v>149.72050000000004</v>
          </cell>
          <cell r="S61">
            <v>58.84259375000002</v>
          </cell>
          <cell r="T61">
            <v>66.043531249999987</v>
          </cell>
          <cell r="U61">
            <v>96.074218750000028</v>
          </cell>
          <cell r="V61">
            <v>31.348625000000002</v>
          </cell>
        </row>
        <row r="62">
          <cell r="A62" t="str">
            <v>1995Q1</v>
          </cell>
          <cell r="B62">
            <v>69.00405332651799</v>
          </cell>
          <cell r="C62">
            <v>74.847083570338157</v>
          </cell>
          <cell r="D62">
            <v>76.769130313066157</v>
          </cell>
          <cell r="E62">
            <v>65.633286486858637</v>
          </cell>
          <cell r="G62">
            <v>44.318299799208141</v>
          </cell>
          <cell r="H62">
            <v>38.700152229624337</v>
          </cell>
          <cell r="I62">
            <v>25.837318441678427</v>
          </cell>
          <cell r="J62">
            <v>92.425615516073577</v>
          </cell>
          <cell r="K62">
            <v>49.589353236947701</v>
          </cell>
          <cell r="L62">
            <v>31.293307825554272</v>
          </cell>
          <cell r="M62">
            <v>74.835588177838531</v>
          </cell>
          <cell r="N62">
            <v>86.751448515720782</v>
          </cell>
          <cell r="O62">
            <v>59.313329591222292</v>
          </cell>
          <cell r="P62">
            <v>70.762749734821995</v>
          </cell>
          <cell r="Q62">
            <v>76.121994100166432</v>
          </cell>
          <cell r="R62">
            <v>150.77421875000005</v>
          </cell>
          <cell r="S62">
            <v>61.522906250000034</v>
          </cell>
          <cell r="T62">
            <v>66.557625000000002</v>
          </cell>
          <cell r="U62">
            <v>95.90281250000001</v>
          </cell>
          <cell r="V62">
            <v>32.113531249999994</v>
          </cell>
        </row>
        <row r="63">
          <cell r="A63" t="str">
            <v>1995Q2</v>
          </cell>
          <cell r="B63">
            <v>69.510800480870074</v>
          </cell>
          <cell r="C63">
            <v>75.229882136450243</v>
          </cell>
          <cell r="D63">
            <v>76.87132662911074</v>
          </cell>
          <cell r="E63">
            <v>66.716248880634652</v>
          </cell>
          <cell r="G63">
            <v>44.731146992692473</v>
          </cell>
          <cell r="H63">
            <v>39.413119579439737</v>
          </cell>
          <cell r="I63">
            <v>26.501032036378355</v>
          </cell>
          <cell r="J63">
            <v>93.05755111988428</v>
          </cell>
          <cell r="K63">
            <v>50.684007175221147</v>
          </cell>
          <cell r="L63">
            <v>31.650043463207297</v>
          </cell>
          <cell r="M63">
            <v>75.227036761930904</v>
          </cell>
          <cell r="N63">
            <v>87.043888908458712</v>
          </cell>
          <cell r="O63">
            <v>59.879076341556036</v>
          </cell>
          <cell r="P63">
            <v>71.281162787433374</v>
          </cell>
          <cell r="Q63">
            <v>76.560524678807113</v>
          </cell>
          <cell r="R63">
            <v>151.83353125000002</v>
          </cell>
          <cell r="S63">
            <v>63.58934375000004</v>
          </cell>
          <cell r="T63">
            <v>66.982375000000005</v>
          </cell>
          <cell r="U63">
            <v>95.895187500000006</v>
          </cell>
          <cell r="V63">
            <v>32.87471875</v>
          </cell>
        </row>
        <row r="64">
          <cell r="A64" t="str">
            <v>1995Q3</v>
          </cell>
          <cell r="B64">
            <v>70.068082819824198</v>
          </cell>
          <cell r="C64">
            <v>75.604988787837556</v>
          </cell>
          <cell r="D64">
            <v>76.969583913394658</v>
          </cell>
          <cell r="E64">
            <v>67.575979704251296</v>
          </cell>
          <cell r="G64">
            <v>45.239763740309385</v>
          </cell>
          <cell r="H64">
            <v>40.13872776505049</v>
          </cell>
          <cell r="I64">
            <v>27.16535370183615</v>
          </cell>
          <cell r="J64">
            <v>93.722789003797033</v>
          </cell>
          <cell r="K64">
            <v>51.75047986700099</v>
          </cell>
          <cell r="L64">
            <v>32.186664672774249</v>
          </cell>
          <cell r="M64">
            <v>75.570978076533578</v>
          </cell>
          <cell r="N64">
            <v>87.298112457021247</v>
          </cell>
          <cell r="O64">
            <v>60.416396458256507</v>
          </cell>
          <cell r="P64">
            <v>71.83517685611794</v>
          </cell>
          <cell r="Q64">
            <v>76.979404694353548</v>
          </cell>
          <cell r="R64">
            <v>152.91265625000003</v>
          </cell>
          <cell r="S64">
            <v>65.412218750000036</v>
          </cell>
          <cell r="T64">
            <v>67.401375000000016</v>
          </cell>
          <cell r="U64">
            <v>95.901187500000006</v>
          </cell>
          <cell r="V64">
            <v>33.643593749999994</v>
          </cell>
        </row>
        <row r="65">
          <cell r="A65" t="str">
            <v>1995Q4</v>
          </cell>
          <cell r="B65">
            <v>70.675900343380334</v>
          </cell>
          <cell r="C65">
            <v>75.972403524500123</v>
          </cell>
          <cell r="D65">
            <v>77.063902165917895</v>
          </cell>
          <cell r="E65">
            <v>68.212478957708555</v>
          </cell>
          <cell r="G65">
            <v>45.844150042058899</v>
          </cell>
          <cell r="H65">
            <v>40.876976786456588</v>
          </cell>
          <cell r="I65">
            <v>27.830283438051801</v>
          </cell>
          <cell r="J65">
            <v>94.421329167811834</v>
          </cell>
          <cell r="K65">
            <v>52.78877131228721</v>
          </cell>
          <cell r="L65">
            <v>32.90317145425513</v>
          </cell>
          <cell r="M65">
            <v>75.867412121646552</v>
          </cell>
          <cell r="N65">
            <v>87.514119161408388</v>
          </cell>
          <cell r="O65">
            <v>60.925289941323683</v>
          </cell>
          <cell r="P65">
            <v>72.424791940875664</v>
          </cell>
          <cell r="Q65">
            <v>77.37863414680568</v>
          </cell>
          <cell r="R65">
            <v>154.01159375000003</v>
          </cell>
          <cell r="S65">
            <v>66.991531250000037</v>
          </cell>
          <cell r="T65">
            <v>67.814625000000007</v>
          </cell>
          <cell r="U65">
            <v>95.920812499999997</v>
          </cell>
          <cell r="V65">
            <v>34.420156249999991</v>
          </cell>
        </row>
        <row r="66">
          <cell r="A66" t="str">
            <v>1996Q1</v>
          </cell>
          <cell r="B66">
            <v>71.368660221306882</v>
          </cell>
          <cell r="C66">
            <v>75.994472349734934</v>
          </cell>
          <cell r="D66">
            <v>76.93140681105389</v>
          </cell>
          <cell r="E66">
            <v>67.563313350445171</v>
          </cell>
          <cell r="G66">
            <v>46.936266666566169</v>
          </cell>
          <cell r="H66">
            <v>41.858020981003968</v>
          </cell>
          <cell r="I66">
            <v>28.48713652271574</v>
          </cell>
          <cell r="J66">
            <v>95.54616658764769</v>
          </cell>
          <cell r="K66">
            <v>53.827078180529135</v>
          </cell>
          <cell r="L66">
            <v>34.18101314160446</v>
          </cell>
          <cell r="M66">
            <v>75.700413355801942</v>
          </cell>
          <cell r="N66">
            <v>87.462430031177689</v>
          </cell>
          <cell r="O66">
            <v>61.226192102778086</v>
          </cell>
          <cell r="P66">
            <v>73.028826050025998</v>
          </cell>
          <cell r="Q66">
            <v>77.754418909532646</v>
          </cell>
          <cell r="R66">
            <v>155.30612500000001</v>
          </cell>
          <cell r="S66">
            <v>68.249468750000005</v>
          </cell>
          <cell r="T66">
            <v>68.266343750000004</v>
          </cell>
          <cell r="U66">
            <v>95.75390625</v>
          </cell>
          <cell r="V66">
            <v>35.324562500000006</v>
          </cell>
        </row>
        <row r="67">
          <cell r="A67" t="str">
            <v>1996Q2</v>
          </cell>
          <cell r="B67">
            <v>72.063785246159739</v>
          </cell>
          <cell r="C67">
            <v>76.481564855629159</v>
          </cell>
          <cell r="D67">
            <v>77.106996830306414</v>
          </cell>
          <cell r="E67">
            <v>68.178322779808212</v>
          </cell>
          <cell r="G67">
            <v>47.57540776913082</v>
          </cell>
          <cell r="H67">
            <v>42.529489939062394</v>
          </cell>
          <cell r="I67">
            <v>29.156756289370954</v>
          </cell>
          <cell r="J67">
            <v>96.154113321578905</v>
          </cell>
          <cell r="K67">
            <v>54.797728465048415</v>
          </cell>
          <cell r="L67">
            <v>35.104711333331387</v>
          </cell>
          <cell r="M67">
            <v>76.068203078522643</v>
          </cell>
          <cell r="N67">
            <v>87.693794643390959</v>
          </cell>
          <cell r="O67">
            <v>61.750058193770478</v>
          </cell>
          <cell r="P67">
            <v>73.698115963602305</v>
          </cell>
          <cell r="Q67">
            <v>78.11586488644862</v>
          </cell>
          <cell r="R67">
            <v>156.37437499999999</v>
          </cell>
          <cell r="S67">
            <v>69.372781250000003</v>
          </cell>
          <cell r="T67">
            <v>68.650406250000003</v>
          </cell>
          <cell r="U67">
            <v>95.880843749999997</v>
          </cell>
          <cell r="V67">
            <v>36.068437500000002</v>
          </cell>
        </row>
        <row r="68">
          <cell r="A68" t="str">
            <v>1996Q3</v>
          </cell>
          <cell r="B68">
            <v>72.795682587707319</v>
          </cell>
          <cell r="C68">
            <v>77.096027045479829</v>
          </cell>
          <cell r="D68">
            <v>77.367797648048892</v>
          </cell>
          <cell r="E68">
            <v>68.995073955236393</v>
          </cell>
          <cell r="G68">
            <v>48.153534118378005</v>
          </cell>
          <cell r="H68">
            <v>43.121537997977782</v>
          </cell>
          <cell r="I68">
            <v>29.830458015707862</v>
          </cell>
          <cell r="J68">
            <v>96.63816434532454</v>
          </cell>
          <cell r="K68">
            <v>55.72891883529438</v>
          </cell>
          <cell r="L68">
            <v>36.055715363390448</v>
          </cell>
          <cell r="M68">
            <v>76.554855748340771</v>
          </cell>
          <cell r="N68">
            <v>87.97873400760578</v>
          </cell>
          <cell r="O68">
            <v>62.317323526321367</v>
          </cell>
          <cell r="P68">
            <v>74.411479689924022</v>
          </cell>
          <cell r="Q68">
            <v>78.459177950922694</v>
          </cell>
          <cell r="R68">
            <v>157.39212499999996</v>
          </cell>
          <cell r="S68">
            <v>70.283656250000007</v>
          </cell>
          <cell r="T68">
            <v>69.011031250000002</v>
          </cell>
          <cell r="U68">
            <v>96.101468749999995</v>
          </cell>
          <cell r="V68">
            <v>36.7719375</v>
          </cell>
        </row>
        <row r="69">
          <cell r="A69" t="str">
            <v>1996Q4</v>
          </cell>
          <cell r="B69">
            <v>73.56435224594955</v>
          </cell>
          <cell r="C69">
            <v>77.83785891928693</v>
          </cell>
          <cell r="D69">
            <v>77.713809264281338</v>
          </cell>
          <cell r="E69">
            <v>70.013566876729712</v>
          </cell>
          <cell r="G69">
            <v>48.670645714307724</v>
          </cell>
          <cell r="H69">
            <v>43.634165157750168</v>
          </cell>
          <cell r="I69">
            <v>30.508241701726469</v>
          </cell>
          <cell r="J69">
            <v>96.998319658884583</v>
          </cell>
          <cell r="K69">
            <v>56.620649291266993</v>
          </cell>
          <cell r="L69">
            <v>37.034025231781627</v>
          </cell>
          <cell r="M69">
            <v>77.160371365256353</v>
          </cell>
          <cell r="N69">
            <v>88.317248123822168</v>
          </cell>
          <cell r="O69">
            <v>62.927988100430746</v>
          </cell>
          <cell r="P69">
            <v>75.168917228991134</v>
          </cell>
          <cell r="Q69">
            <v>78.784358102954883</v>
          </cell>
          <cell r="R69">
            <v>158.35937499999991</v>
          </cell>
          <cell r="S69">
            <v>70.98209374999999</v>
          </cell>
          <cell r="T69">
            <v>69.348218750000001</v>
          </cell>
          <cell r="U69">
            <v>96.415781249999981</v>
          </cell>
          <cell r="V69">
            <v>37.435062500000008</v>
          </cell>
        </row>
        <row r="70">
          <cell r="A70" t="str">
            <v>1997Q1</v>
          </cell>
          <cell r="B70">
            <v>74.435318796933629</v>
          </cell>
          <cell r="C70">
            <v>79.172486349397815</v>
          </cell>
          <cell r="D70">
            <v>78.265014295871964</v>
          </cell>
          <cell r="E70">
            <v>72.687252763911417</v>
          </cell>
          <cell r="G70">
            <v>49.289216393168175</v>
          </cell>
          <cell r="H70">
            <v>43.709411834940155</v>
          </cell>
          <cell r="I70">
            <v>31.230939591164859</v>
          </cell>
          <cell r="J70">
            <v>97.265540709728427</v>
          </cell>
          <cell r="K70">
            <v>58.37698534597795</v>
          </cell>
          <cell r="L70">
            <v>38.121619443903271</v>
          </cell>
          <cell r="M70">
            <v>78.391636480410725</v>
          </cell>
          <cell r="N70">
            <v>88.806061535786142</v>
          </cell>
          <cell r="O70">
            <v>63.766786176440732</v>
          </cell>
          <cell r="P70">
            <v>76.017875700526105</v>
          </cell>
          <cell r="Q70">
            <v>79.101077083683123</v>
          </cell>
          <cell r="R70">
            <v>159.33487500000001</v>
          </cell>
          <cell r="S70">
            <v>71.327468750000023</v>
          </cell>
          <cell r="T70">
            <v>69.628843750000016</v>
          </cell>
          <cell r="U70">
            <v>97.21346874999999</v>
          </cell>
          <cell r="V70">
            <v>37.548437499999991</v>
          </cell>
        </row>
        <row r="71">
          <cell r="A71" t="str">
            <v>1997Q2</v>
          </cell>
          <cell r="B71">
            <v>75.2513232581464</v>
          </cell>
          <cell r="C71">
            <v>79.982887242178904</v>
          </cell>
          <cell r="D71">
            <v>78.733454462337008</v>
          </cell>
          <cell r="E71">
            <v>73.527848689685683</v>
          </cell>
          <cell r="G71">
            <v>49.619308947963681</v>
          </cell>
          <cell r="H71">
            <v>44.206381029802237</v>
          </cell>
          <cell r="I71">
            <v>31.900554299051631</v>
          </cell>
          <cell r="J71">
            <v>97.365520023929463</v>
          </cell>
          <cell r="K71">
            <v>58.828169768199245</v>
          </cell>
          <cell r="L71">
            <v>39.121749586799361</v>
          </cell>
          <cell r="M71">
            <v>79.032123371064628</v>
          </cell>
          <cell r="N71">
            <v>89.21303533850724</v>
          </cell>
          <cell r="O71">
            <v>64.390355529530325</v>
          </cell>
          <cell r="P71">
            <v>76.844482017195077</v>
          </cell>
          <cell r="Q71">
            <v>79.386122714376285</v>
          </cell>
          <cell r="R71">
            <v>160.17762500000001</v>
          </cell>
          <cell r="S71">
            <v>71.657281250000011</v>
          </cell>
          <cell r="T71">
            <v>69.932406250000028</v>
          </cell>
          <cell r="U71">
            <v>97.559281249999984</v>
          </cell>
          <cell r="V71">
            <v>38.33456249999999</v>
          </cell>
        </row>
        <row r="72">
          <cell r="A72" t="str">
            <v>1997Q3</v>
          </cell>
          <cell r="B72">
            <v>76.077890205634986</v>
          </cell>
          <cell r="C72">
            <v>80.734487469977509</v>
          </cell>
          <cell r="D72">
            <v>79.239112380544697</v>
          </cell>
          <cell r="E72">
            <v>73.988805873675787</v>
          </cell>
          <cell r="G72">
            <v>49.823397214942439</v>
          </cell>
          <cell r="H72">
            <v>44.767113158897047</v>
          </cell>
          <cell r="I72">
            <v>32.557918069124867</v>
          </cell>
          <cell r="J72">
            <v>97.3292190489571</v>
          </cell>
          <cell r="K72">
            <v>58.878268070942553</v>
          </cell>
          <cell r="L72">
            <v>40.116394165868229</v>
          </cell>
          <cell r="M72">
            <v>79.588718588359413</v>
          </cell>
          <cell r="N72">
            <v>89.634894075731481</v>
          </cell>
          <cell r="O72">
            <v>64.983430420041572</v>
          </cell>
          <cell r="P72">
            <v>77.696183298720499</v>
          </cell>
          <cell r="Q72">
            <v>79.649166736172361</v>
          </cell>
          <cell r="R72">
            <v>160.94637500000002</v>
          </cell>
          <cell r="S72">
            <v>71.830906250000012</v>
          </cell>
          <cell r="T72">
            <v>70.225781250000026</v>
          </cell>
          <cell r="U72">
            <v>97.842906249999984</v>
          </cell>
          <cell r="V72">
            <v>39.28406249999999</v>
          </cell>
        </row>
        <row r="73">
          <cell r="A73" t="str">
            <v>1997Q4</v>
          </cell>
          <cell r="B73">
            <v>76.915019639399418</v>
          </cell>
          <cell r="C73">
            <v>81.427287032793672</v>
          </cell>
          <cell r="D73">
            <v>79.781988050495059</v>
          </cell>
          <cell r="E73">
            <v>74.070124315881714</v>
          </cell>
          <cell r="G73">
            <v>49.901481194104463</v>
          </cell>
          <cell r="H73">
            <v>45.39160822222459</v>
          </cell>
          <cell r="I73">
            <v>33.203030901384565</v>
          </cell>
          <cell r="J73">
            <v>97.156637784811338</v>
          </cell>
          <cell r="K73">
            <v>58.527280254207867</v>
          </cell>
          <cell r="L73">
            <v>41.105553181109897</v>
          </cell>
          <cell r="M73">
            <v>80.061422132295078</v>
          </cell>
          <cell r="N73">
            <v>90.071637747458908</v>
          </cell>
          <cell r="O73">
            <v>65.546010847974514</v>
          </cell>
          <cell r="P73">
            <v>78.572979545102356</v>
          </cell>
          <cell r="Q73">
            <v>79.890209149071325</v>
          </cell>
          <cell r="R73">
            <v>161.64112500000002</v>
          </cell>
          <cell r="S73">
            <v>71.848343750000026</v>
          </cell>
          <cell r="T73">
            <v>70.508968750000037</v>
          </cell>
          <cell r="U73">
            <v>98.064343749999978</v>
          </cell>
          <cell r="V73">
            <v>40.396937499999986</v>
          </cell>
        </row>
        <row r="74">
          <cell r="A74" t="str">
            <v>1998Q1</v>
          </cell>
          <cell r="B74">
            <v>77.726587969112785</v>
          </cell>
          <cell r="C74">
            <v>81.920289889002476</v>
          </cell>
          <cell r="D74">
            <v>80.608398750921907</v>
          </cell>
          <cell r="E74">
            <v>71.72760862048986</v>
          </cell>
          <cell r="F74">
            <v>188.32961644590404</v>
          </cell>
          <cell r="G74">
            <v>49.149193700938334</v>
          </cell>
          <cell r="H74">
            <v>46.044340955015116</v>
          </cell>
          <cell r="I74">
            <v>33.783749435810137</v>
          </cell>
          <cell r="J74">
            <v>96.364159887080575</v>
          </cell>
          <cell r="K74">
            <v>55.30545401732585</v>
          </cell>
          <cell r="L74">
            <v>41.894277589644879</v>
          </cell>
          <cell r="M74">
            <v>80.036077161613093</v>
          </cell>
          <cell r="N74">
            <v>90.57373725937606</v>
          </cell>
          <cell r="O74">
            <v>65.983088189901594</v>
          </cell>
          <cell r="P74">
            <v>79.465289051808469</v>
          </cell>
          <cell r="Q74">
            <v>80.052862885429093</v>
          </cell>
          <cell r="R74">
            <v>161.90625000000009</v>
          </cell>
          <cell r="S74">
            <v>71.387875000000037</v>
          </cell>
          <cell r="T74">
            <v>70.779468750000007</v>
          </cell>
          <cell r="U74">
            <v>98.220937500000019</v>
          </cell>
          <cell r="V74">
            <v>42.48756250000001</v>
          </cell>
        </row>
        <row r="75">
          <cell r="A75" t="str">
            <v>1998Q2</v>
          </cell>
          <cell r="B75">
            <v>78.59929181155961</v>
          </cell>
          <cell r="C75">
            <v>82.551886538503567</v>
          </cell>
          <cell r="D75">
            <v>81.127183012864037</v>
          </cell>
          <cell r="E75">
            <v>71.867327737452868</v>
          </cell>
          <cell r="F75">
            <v>188.89310060388712</v>
          </cell>
          <cell r="G75">
            <v>49.257015978271411</v>
          </cell>
          <cell r="H75">
            <v>46.810571992715992</v>
          </cell>
          <cell r="I75">
            <v>34.425217736450989</v>
          </cell>
          <cell r="J75">
            <v>96.112464582352686</v>
          </cell>
          <cell r="K75">
            <v>55.140194881902886</v>
          </cell>
          <cell r="L75">
            <v>42.950445094383923</v>
          </cell>
          <cell r="M75">
            <v>80.506660095334013</v>
          </cell>
          <cell r="N75">
            <v>91.020062437835151</v>
          </cell>
          <cell r="O75">
            <v>66.522683142048905</v>
          </cell>
          <cell r="P75">
            <v>80.396107909716108</v>
          </cell>
          <cell r="Q75">
            <v>80.272456907591547</v>
          </cell>
          <cell r="R75">
            <v>162.59525000000008</v>
          </cell>
          <cell r="S75">
            <v>71.221625000000017</v>
          </cell>
          <cell r="T75">
            <v>71.043281249999993</v>
          </cell>
          <cell r="U75">
            <v>98.319062500000015</v>
          </cell>
          <cell r="V75">
            <v>43.60143750000001</v>
          </cell>
        </row>
        <row r="76">
          <cell r="A76" t="str">
            <v>1998Q3</v>
          </cell>
          <cell r="B76">
            <v>79.49700757641304</v>
          </cell>
          <cell r="C76">
            <v>83.181080939672128</v>
          </cell>
          <cell r="D76">
            <v>81.584658115055277</v>
          </cell>
          <cell r="E76">
            <v>72.445086270957177</v>
          </cell>
          <cell r="F76">
            <v>189.09394807515773</v>
          </cell>
          <cell r="G76">
            <v>49.520580841592292</v>
          </cell>
          <cell r="H76">
            <v>47.654776070557496</v>
          </cell>
          <cell r="I76">
            <v>35.075292443286557</v>
          </cell>
          <cell r="J76">
            <v>95.917935526216056</v>
          </cell>
          <cell r="K76">
            <v>55.561750547269646</v>
          </cell>
          <cell r="L76">
            <v>44.079106652447535</v>
          </cell>
          <cell r="M76">
            <v>81.059014092199277</v>
          </cell>
          <cell r="N76">
            <v>91.461084188522761</v>
          </cell>
          <cell r="O76">
            <v>67.069787080988888</v>
          </cell>
          <cell r="P76">
            <v>81.355854414293034</v>
          </cell>
          <cell r="Q76">
            <v>80.492604147914534</v>
          </cell>
          <cell r="R76">
            <v>163.35250000000013</v>
          </cell>
          <cell r="S76">
            <v>71.027875000000023</v>
          </cell>
          <cell r="T76">
            <v>71.297906249999983</v>
          </cell>
          <cell r="U76">
            <v>98.356062500000007</v>
          </cell>
          <cell r="V76">
            <v>44.552937500000013</v>
          </cell>
        </row>
        <row r="77">
          <cell r="A77" t="str">
            <v>1998Q4</v>
          </cell>
          <cell r="B77">
            <v>80.419735263673033</v>
          </cell>
          <cell r="C77">
            <v>83.807873092508117</v>
          </cell>
          <cell r="D77">
            <v>81.980824057495639</v>
          </cell>
          <cell r="E77">
            <v>73.460884221002757</v>
          </cell>
          <cell r="F77">
            <v>188.93215885971588</v>
          </cell>
          <cell r="G77">
            <v>49.939888290900996</v>
          </cell>
          <cell r="H77">
            <v>48.576953188539619</v>
          </cell>
          <cell r="I77">
            <v>35.733973556316805</v>
          </cell>
          <cell r="J77">
            <v>95.780572718670697</v>
          </cell>
          <cell r="K77">
            <v>56.570121013426139</v>
          </cell>
          <cell r="L77">
            <v>45.280262263835738</v>
          </cell>
          <cell r="M77">
            <v>81.693139152208872</v>
          </cell>
          <cell r="N77">
            <v>91.896802511438906</v>
          </cell>
          <cell r="O77">
            <v>67.624400006721572</v>
          </cell>
          <cell r="P77">
            <v>82.344528565539292</v>
          </cell>
          <cell r="Q77">
            <v>80.713304606398125</v>
          </cell>
          <cell r="R77">
            <v>164.17800000000011</v>
          </cell>
          <cell r="S77">
            <v>70.806625000000025</v>
          </cell>
          <cell r="T77">
            <v>71.543343749999991</v>
          </cell>
          <cell r="U77">
            <v>98.331937500000009</v>
          </cell>
          <cell r="V77">
            <v>45.342062500000019</v>
          </cell>
        </row>
        <row r="78">
          <cell r="A78" t="str">
            <v>1999Q1</v>
          </cell>
          <cell r="B78">
            <v>81.494551262490461</v>
          </cell>
          <cell r="C78">
            <v>84.270579014527016</v>
          </cell>
          <cell r="D78">
            <v>81.845610156462627</v>
          </cell>
          <cell r="E78">
            <v>76.396668559841231</v>
          </cell>
          <cell r="F78">
            <v>188.40773295756151</v>
          </cell>
          <cell r="G78">
            <v>50.948489357317214</v>
          </cell>
          <cell r="H78">
            <v>50.078680986141883</v>
          </cell>
          <cell r="I78">
            <v>36.344435450997977</v>
          </cell>
          <cell r="J78">
            <v>95.379615671619121</v>
          </cell>
          <cell r="K78">
            <v>59.751194038192686</v>
          </cell>
          <cell r="L78">
            <v>47.441411728772522</v>
          </cell>
          <cell r="M78">
            <v>82.574857821823869</v>
          </cell>
          <cell r="N78">
            <v>92.161164047016655</v>
          </cell>
          <cell r="O78">
            <v>68.17933538630578</v>
          </cell>
          <cell r="P78">
            <v>83.51302776274531</v>
          </cell>
          <cell r="Q78">
            <v>80.807310873979262</v>
          </cell>
          <cell r="R78">
            <v>164.92456250000004</v>
          </cell>
          <cell r="S78">
            <v>70.29459374999999</v>
          </cell>
          <cell r="T78">
            <v>71.814593750000014</v>
          </cell>
          <cell r="U78">
            <v>98.145750000000049</v>
          </cell>
          <cell r="V78">
            <v>45.676312500000009</v>
          </cell>
        </row>
        <row r="79">
          <cell r="A79" t="str">
            <v>1999Q2</v>
          </cell>
          <cell r="B79">
            <v>82.41647223890331</v>
          </cell>
          <cell r="C79">
            <v>84.957240263691702</v>
          </cell>
          <cell r="D79">
            <v>82.307186052890202</v>
          </cell>
          <cell r="E79">
            <v>77.695766554068697</v>
          </cell>
          <cell r="F79">
            <v>187.52067036869468</v>
          </cell>
          <cell r="G79">
            <v>51.505861566153662</v>
          </cell>
          <cell r="H79">
            <v>50.956173128613429</v>
          </cell>
          <cell r="I79">
            <v>37.04305962623512</v>
          </cell>
          <cell r="J79">
            <v>95.484889556495261</v>
          </cell>
          <cell r="K79">
            <v>61.298839002800506</v>
          </cell>
          <cell r="L79">
            <v>48.432555526720286</v>
          </cell>
          <cell r="M79">
            <v>83.306195989537727</v>
          </cell>
          <cell r="N79">
            <v>92.652696858216615</v>
          </cell>
          <cell r="O79">
            <v>68.751840898800296</v>
          </cell>
          <cell r="P79">
            <v>84.499198247614004</v>
          </cell>
          <cell r="Q79">
            <v>81.080016732409135</v>
          </cell>
          <cell r="R79">
            <v>165.94543750000003</v>
          </cell>
          <cell r="S79">
            <v>70.123656249999996</v>
          </cell>
          <cell r="T79">
            <v>72.027656250000021</v>
          </cell>
          <cell r="U79">
            <v>98.039750000000055</v>
          </cell>
          <cell r="V79">
            <v>46.257687500000003</v>
          </cell>
        </row>
        <row r="80">
          <cell r="A80" t="str">
            <v>1999Q3</v>
          </cell>
          <cell r="B80">
            <v>83.31257458206241</v>
          </cell>
          <cell r="C80">
            <v>85.706172857517686</v>
          </cell>
          <cell r="D80">
            <v>82.895481063055882</v>
          </cell>
          <cell r="E80">
            <v>78.840125175936834</v>
          </cell>
          <cell r="F80">
            <v>186.27097109311535</v>
          </cell>
          <cell r="G80">
            <v>52.045555948530051</v>
          </cell>
          <cell r="H80">
            <v>51.711007255433778</v>
          </cell>
          <cell r="I80">
            <v>37.773020457484471</v>
          </cell>
          <cell r="J80">
            <v>95.775633885201628</v>
          </cell>
          <cell r="K80">
            <v>62.798943665069928</v>
          </cell>
          <cell r="L80">
            <v>49.14119345790305</v>
          </cell>
          <cell r="M80">
            <v>84.052976201811489</v>
          </cell>
          <cell r="N80">
            <v>93.205347585471884</v>
          </cell>
          <cell r="O80">
            <v>69.334730011263957</v>
          </cell>
          <cell r="P80">
            <v>85.453937419435832</v>
          </cell>
          <cell r="Q80">
            <v>81.404174772624771</v>
          </cell>
          <cell r="R80">
            <v>167.09343750000002</v>
          </cell>
          <cell r="S80">
            <v>70.030531249999996</v>
          </cell>
          <cell r="T80">
            <v>72.217531250000022</v>
          </cell>
          <cell r="U80">
            <v>97.913000000000054</v>
          </cell>
          <cell r="V80">
            <v>46.793687500000004</v>
          </cell>
        </row>
        <row r="81">
          <cell r="A81" t="str">
            <v>1999Q4</v>
          </cell>
          <cell r="B81">
            <v>84.182858291967776</v>
          </cell>
          <cell r="C81">
            <v>86.517376796004925</v>
          </cell>
          <cell r="D81">
            <v>83.610495186959639</v>
          </cell>
          <cell r="E81">
            <v>79.829744425445568</v>
          </cell>
          <cell r="F81">
            <v>184.65863513082354</v>
          </cell>
          <cell r="G81">
            <v>52.567572504446375</v>
          </cell>
          <cell r="H81">
            <v>52.343183366602936</v>
          </cell>
          <cell r="I81">
            <v>38.534317944746029</v>
          </cell>
          <cell r="J81">
            <v>96.251848657738236</v>
          </cell>
          <cell r="K81">
            <v>64.251508025000945</v>
          </cell>
          <cell r="L81">
            <v>49.5673255223208</v>
          </cell>
          <cell r="M81">
            <v>84.81519845864517</v>
          </cell>
          <cell r="N81">
            <v>93.819116228782448</v>
          </cell>
          <cell r="O81">
            <v>69.928002723696792</v>
          </cell>
          <cell r="P81">
            <v>86.377245278210765</v>
          </cell>
          <cell r="Q81">
            <v>81.779784994626141</v>
          </cell>
          <cell r="R81">
            <v>168.3685625</v>
          </cell>
          <cell r="S81">
            <v>70.015218749999988</v>
          </cell>
          <cell r="T81">
            <v>72.384218750000016</v>
          </cell>
          <cell r="U81">
            <v>97.76550000000006</v>
          </cell>
          <cell r="V81">
            <v>47.284312499999999</v>
          </cell>
        </row>
        <row r="82">
          <cell r="A82" t="str">
            <v>2000Q1</v>
          </cell>
          <cell r="B82">
            <v>85.36203164811414</v>
          </cell>
          <cell r="C82">
            <v>87.79297749990026</v>
          </cell>
          <cell r="D82">
            <v>85.075056713927523</v>
          </cell>
          <cell r="E82">
            <v>80.500462256361686</v>
          </cell>
          <cell r="F82">
            <v>180.66955947464999</v>
          </cell>
          <cell r="G82">
            <v>52.896099118882589</v>
          </cell>
          <cell r="H82">
            <v>52.452682905892239</v>
          </cell>
          <cell r="I82">
            <v>39.373028311845637</v>
          </cell>
          <cell r="J82">
            <v>97.731433995794362</v>
          </cell>
          <cell r="K82">
            <v>65.902986058229573</v>
          </cell>
          <cell r="L82">
            <v>48.164885196614449</v>
          </cell>
          <cell r="M82">
            <v>85.96832405862844</v>
          </cell>
          <cell r="N82">
            <v>94.816450196713589</v>
          </cell>
          <cell r="O82">
            <v>70.667698224564219</v>
          </cell>
          <cell r="P82">
            <v>87.425944478867478</v>
          </cell>
          <cell r="Q82">
            <v>82.298621643639265</v>
          </cell>
          <cell r="R82">
            <v>170.20721875000007</v>
          </cell>
          <cell r="S82">
            <v>70.233187500000014</v>
          </cell>
          <cell r="T82">
            <v>72.419281249999983</v>
          </cell>
          <cell r="U82">
            <v>97.545687500000014</v>
          </cell>
          <cell r="V82">
            <v>47.569249999999997</v>
          </cell>
        </row>
        <row r="83">
          <cell r="A83" t="str">
            <v>2000Q2</v>
          </cell>
          <cell r="B83">
            <v>86.046794779714119</v>
          </cell>
          <cell r="C83">
            <v>88.567873959411287</v>
          </cell>
          <cell r="D83">
            <v>85.794377749577109</v>
          </cell>
          <cell r="E83">
            <v>81.246267579645007</v>
          </cell>
          <cell r="F83">
            <v>179.13759134180091</v>
          </cell>
          <cell r="G83">
            <v>53.453084867886794</v>
          </cell>
          <cell r="H83">
            <v>52.999550408250492</v>
          </cell>
          <cell r="I83">
            <v>40.178568621601265</v>
          </cell>
          <cell r="J83">
            <v>98.251429607315728</v>
          </cell>
          <cell r="K83">
            <v>67.161888223229369</v>
          </cell>
          <cell r="L83">
            <v>48.644432136845808</v>
          </cell>
          <cell r="M83">
            <v>86.611245885146047</v>
          </cell>
          <cell r="N83">
            <v>95.423475708708651</v>
          </cell>
          <cell r="O83">
            <v>71.227322461549193</v>
          </cell>
          <cell r="P83">
            <v>88.223660649577198</v>
          </cell>
          <cell r="Q83">
            <v>82.740426531121742</v>
          </cell>
          <cell r="R83">
            <v>171.56203125000008</v>
          </cell>
          <cell r="S83">
            <v>70.311312500000028</v>
          </cell>
          <cell r="T83">
            <v>72.582968749999992</v>
          </cell>
          <cell r="U83">
            <v>97.377312500000016</v>
          </cell>
          <cell r="V83">
            <v>48.033249999999988</v>
          </cell>
        </row>
        <row r="84">
          <cell r="A84" t="str">
            <v>2000Q3</v>
          </cell>
          <cell r="B84">
            <v>86.57185596626249</v>
          </cell>
          <cell r="C84">
            <v>89.244191595284846</v>
          </cell>
          <cell r="D84">
            <v>86.39128658323439</v>
          </cell>
          <cell r="E84">
            <v>81.902998349062287</v>
          </cell>
          <cell r="F84">
            <v>178.04862772510708</v>
          </cell>
          <cell r="G84">
            <v>54.06271763643894</v>
          </cell>
          <cell r="H84">
            <v>53.583767317449016</v>
          </cell>
          <cell r="I84">
            <v>40.997015097838762</v>
          </cell>
          <cell r="J84">
            <v>98.629735613991627</v>
          </cell>
          <cell r="K84">
            <v>68.274668495636334</v>
          </cell>
          <cell r="L84">
            <v>49.459899819655789</v>
          </cell>
          <cell r="M84">
            <v>87.119425236787706</v>
          </cell>
          <cell r="N84">
            <v>95.9626401733329</v>
          </cell>
          <cell r="O84">
            <v>71.742914623117144</v>
          </cell>
          <cell r="P84">
            <v>88.927216445268598</v>
          </cell>
          <cell r="Q84">
            <v>83.196973902299533</v>
          </cell>
          <cell r="R84">
            <v>172.86940625000008</v>
          </cell>
          <cell r="S84">
            <v>70.405062500000028</v>
          </cell>
          <cell r="T84">
            <v>72.766843749999978</v>
          </cell>
          <cell r="U84">
            <v>97.208812500000022</v>
          </cell>
          <cell r="V84">
            <v>48.515999999999991</v>
          </cell>
        </row>
        <row r="85">
          <cell r="A85" t="str">
            <v>2000Q4</v>
          </cell>
          <cell r="B85">
            <v>86.937215207759223</v>
          </cell>
          <cell r="C85">
            <v>89.821930407520938</v>
          </cell>
          <cell r="D85">
            <v>86.86578321489938</v>
          </cell>
          <cell r="E85">
            <v>82.470654564613511</v>
          </cell>
          <cell r="F85">
            <v>177.40266862456846</v>
          </cell>
          <cell r="G85">
            <v>54.724997424539026</v>
          </cell>
          <cell r="H85">
            <v>54.205333633487825</v>
          </cell>
          <cell r="I85">
            <v>41.828367740558122</v>
          </cell>
          <cell r="J85">
            <v>98.866352015822045</v>
          </cell>
          <cell r="K85">
            <v>69.241326875450497</v>
          </cell>
          <cell r="L85">
            <v>50.611288245044399</v>
          </cell>
          <cell r="M85">
            <v>87.492862113553386</v>
          </cell>
          <cell r="N85">
            <v>96.433943590586324</v>
          </cell>
          <cell r="O85">
            <v>72.214474709268089</v>
          </cell>
          <cell r="P85">
            <v>89.536611865941637</v>
          </cell>
          <cell r="Q85">
            <v>83.66826375717271</v>
          </cell>
          <cell r="R85">
            <v>174.12934375000009</v>
          </cell>
          <cell r="S85">
            <v>70.514437500000028</v>
          </cell>
          <cell r="T85">
            <v>72.97090624999997</v>
          </cell>
          <cell r="U85">
            <v>97.040187500000016</v>
          </cell>
          <cell r="V85">
            <v>49.017499999999991</v>
          </cell>
        </row>
        <row r="86">
          <cell r="A86" t="str">
            <v>2001Q1</v>
          </cell>
          <cell r="B86">
            <v>86.641465377349917</v>
          </cell>
          <cell r="C86">
            <v>90.102931358244447</v>
          </cell>
          <cell r="D86">
            <v>87.14063390451517</v>
          </cell>
          <cell r="E86">
            <v>82.056404262011512</v>
          </cell>
          <cell r="F86">
            <v>180.32308734153602</v>
          </cell>
          <cell r="G86">
            <v>55.619562352152109</v>
          </cell>
          <cell r="H86">
            <v>55.027912375016172</v>
          </cell>
          <cell r="I86">
            <v>42.606306504779532</v>
          </cell>
          <cell r="J86">
            <v>98.659903616481046</v>
          </cell>
          <cell r="K86">
            <v>69.353278495122481</v>
          </cell>
          <cell r="L86">
            <v>53.067063512200335</v>
          </cell>
          <cell r="M86">
            <v>87.309831313064919</v>
          </cell>
          <cell r="N86">
            <v>96.950434592400228</v>
          </cell>
          <cell r="O86">
            <v>72.035382111328005</v>
          </cell>
          <cell r="P86">
            <v>90.107752443547582</v>
          </cell>
          <cell r="Q86">
            <v>84.19624224778849</v>
          </cell>
          <cell r="R86">
            <v>175.53965625000006</v>
          </cell>
          <cell r="S86">
            <v>70.838187500000032</v>
          </cell>
          <cell r="T86">
            <v>73.241093750000005</v>
          </cell>
          <cell r="U86">
            <v>96.901124999999993</v>
          </cell>
          <cell r="V86">
            <v>49.596343750000003</v>
          </cell>
        </row>
        <row r="87">
          <cell r="A87" t="str">
            <v>2001Q2</v>
          </cell>
          <cell r="B87">
            <v>86.887983579485166</v>
          </cell>
          <cell r="C87">
            <v>90.562776138355645</v>
          </cell>
          <cell r="D87">
            <v>87.401199628218322</v>
          </cell>
          <cell r="E87">
            <v>82.803044155545464</v>
          </cell>
          <cell r="F87">
            <v>179.31378795276748</v>
          </cell>
          <cell r="G87">
            <v>56.315280931362103</v>
          </cell>
          <cell r="H87">
            <v>55.658712297275848</v>
          </cell>
          <cell r="I87">
            <v>43.489999498454559</v>
          </cell>
          <cell r="J87">
            <v>98.7336908871509</v>
          </cell>
          <cell r="K87">
            <v>70.31112703677077</v>
          </cell>
          <cell r="L87">
            <v>54.502906983070694</v>
          </cell>
          <cell r="M87">
            <v>87.582473321029923</v>
          </cell>
          <cell r="N87">
            <v>97.240796462139528</v>
          </cell>
          <cell r="O87">
            <v>72.661526290114509</v>
          </cell>
          <cell r="P87">
            <v>90.506464901403447</v>
          </cell>
          <cell r="Q87">
            <v>84.680238609233427</v>
          </cell>
          <cell r="R87">
            <v>176.62559375000006</v>
          </cell>
          <cell r="S87">
            <v>70.899312500000022</v>
          </cell>
          <cell r="T87">
            <v>73.467156250000016</v>
          </cell>
          <cell r="U87">
            <v>96.72037499999999</v>
          </cell>
          <cell r="V87">
            <v>50.111906250000004</v>
          </cell>
        </row>
        <row r="88">
          <cell r="A88" t="str">
            <v>2001Q3</v>
          </cell>
          <cell r="B88">
            <v>87.175362687310553</v>
          </cell>
          <cell r="C88">
            <v>91.003305709979443</v>
          </cell>
          <cell r="D88">
            <v>87.570246645951954</v>
          </cell>
          <cell r="E88">
            <v>83.817742280928229</v>
          </cell>
          <cell r="F88">
            <v>177.49814375961381</v>
          </cell>
          <cell r="G88">
            <v>56.991791282134052</v>
          </cell>
          <cell r="H88">
            <v>56.261396418916107</v>
          </cell>
          <cell r="I88">
            <v>44.413126676603383</v>
          </cell>
          <cell r="J88">
            <v>98.786338631505686</v>
          </cell>
          <cell r="K88">
            <v>71.406287632845959</v>
          </cell>
          <cell r="L88">
            <v>55.887284756844195</v>
          </cell>
          <cell r="M88">
            <v>87.889062935070228</v>
          </cell>
          <cell r="N88">
            <v>97.418077831735502</v>
          </cell>
          <cell r="O88">
            <v>73.486286636953608</v>
          </cell>
          <cell r="P88">
            <v>90.788654771460457</v>
          </cell>
          <cell r="Q88">
            <v>85.162198993554767</v>
          </cell>
          <cell r="R88">
            <v>177.58496875000003</v>
          </cell>
          <cell r="S88">
            <v>70.896562500000016</v>
          </cell>
          <cell r="T88">
            <v>73.695031250000014</v>
          </cell>
          <cell r="U88">
            <v>96.527624999999972</v>
          </cell>
          <cell r="V88">
            <v>50.622781250000003</v>
          </cell>
        </row>
        <row r="89">
          <cell r="A89" t="str">
            <v>2001Q4</v>
          </cell>
          <cell r="B89">
            <v>87.503602700826093</v>
          </cell>
          <cell r="C89">
            <v>91.424520073115815</v>
          </cell>
          <cell r="D89">
            <v>87.647774957716024</v>
          </cell>
          <cell r="E89">
            <v>85.100498638159806</v>
          </cell>
          <cell r="F89">
            <v>174.87615476207495</v>
          </cell>
          <cell r="G89">
            <v>57.649093404467948</v>
          </cell>
          <cell r="H89">
            <v>56.835964739936948</v>
          </cell>
          <cell r="I89">
            <v>45.375688039225999</v>
          </cell>
          <cell r="J89">
            <v>98.817846849545361</v>
          </cell>
          <cell r="K89">
            <v>72.638760283348063</v>
          </cell>
          <cell r="L89">
            <v>57.220196833520831</v>
          </cell>
          <cell r="M89">
            <v>88.229600155185864</v>
          </cell>
          <cell r="N89">
            <v>97.48227870118815</v>
          </cell>
          <cell r="O89">
            <v>74.509663151845288</v>
          </cell>
          <cell r="P89">
            <v>90.954322053718613</v>
          </cell>
          <cell r="Q89">
            <v>85.642123400752553</v>
          </cell>
          <cell r="R89">
            <v>178.41778125000002</v>
          </cell>
          <cell r="S89">
            <v>70.829937500000028</v>
          </cell>
          <cell r="T89">
            <v>73.924718750000025</v>
          </cell>
          <cell r="U89">
            <v>96.322874999999982</v>
          </cell>
          <cell r="V89">
            <v>51.128968749999999</v>
          </cell>
        </row>
        <row r="90">
          <cell r="A90" t="str">
            <v>2002Q1</v>
          </cell>
          <cell r="B90">
            <v>87.818785042655122</v>
          </cell>
          <cell r="C90">
            <v>91.578527865158094</v>
          </cell>
          <cell r="D90">
            <v>87.407030264980818</v>
          </cell>
          <cell r="E90">
            <v>87.535996513224518</v>
          </cell>
          <cell r="F90">
            <v>171.45398808952933</v>
          </cell>
          <cell r="G90">
            <v>57.995602979608947</v>
          </cell>
          <cell r="H90">
            <v>56.93209953537054</v>
          </cell>
          <cell r="I90">
            <v>46.351265970393328</v>
          </cell>
          <cell r="J90">
            <v>98.544903311190851</v>
          </cell>
          <cell r="K90">
            <v>74.832235467478313</v>
          </cell>
          <cell r="L90">
            <v>58.525898533132953</v>
          </cell>
          <cell r="M90">
            <v>88.778253564304919</v>
          </cell>
          <cell r="N90">
            <v>97.226781483765251</v>
          </cell>
          <cell r="O90">
            <v>76.567849898610717</v>
          </cell>
          <cell r="P90">
            <v>90.720462949254483</v>
          </cell>
          <cell r="Q90">
            <v>86.131263279965111</v>
          </cell>
          <cell r="R90">
            <v>178.60325</v>
          </cell>
          <cell r="S90">
            <v>70.334437500000035</v>
          </cell>
          <cell r="T90">
            <v>74.146843749999988</v>
          </cell>
          <cell r="U90">
            <v>95.980031250000039</v>
          </cell>
          <cell r="V90">
            <v>51.616093750000019</v>
          </cell>
        </row>
        <row r="91">
          <cell r="A91" t="str">
            <v>2002Q2</v>
          </cell>
          <cell r="B91">
            <v>88.250314298501578</v>
          </cell>
          <cell r="C91">
            <v>92.060268356362329</v>
          </cell>
          <cell r="D91">
            <v>87.39222288421773</v>
          </cell>
          <cell r="E91">
            <v>89.000996019760009</v>
          </cell>
          <cell r="F91">
            <v>167.21684263146881</v>
          </cell>
          <cell r="G91">
            <v>58.731122372568663</v>
          </cell>
          <cell r="H91">
            <v>57.630563345139699</v>
          </cell>
          <cell r="I91">
            <v>47.403262748335173</v>
          </cell>
          <cell r="J91">
            <v>98.64745736863199</v>
          </cell>
          <cell r="K91">
            <v>76.009856035153788</v>
          </cell>
          <cell r="L91">
            <v>59.746177087602945</v>
          </cell>
          <cell r="M91">
            <v>89.117018563399853</v>
          </cell>
          <cell r="N91">
            <v>97.147468387624102</v>
          </cell>
          <cell r="O91">
            <v>77.653981124079067</v>
          </cell>
          <cell r="P91">
            <v>90.766286575484372</v>
          </cell>
          <cell r="Q91">
            <v>86.602615153260416</v>
          </cell>
          <cell r="R91">
            <v>179.39124999999999</v>
          </cell>
          <cell r="S91">
            <v>70.286062500000028</v>
          </cell>
          <cell r="T91">
            <v>74.383906249999981</v>
          </cell>
          <cell r="U91">
            <v>95.801718750000035</v>
          </cell>
          <cell r="V91">
            <v>52.118656250000022</v>
          </cell>
        </row>
        <row r="92">
          <cell r="A92" t="str">
            <v>2002Q3</v>
          </cell>
          <cell r="B92">
            <v>88.744271890988841</v>
          </cell>
          <cell r="C92">
            <v>92.621850184121811</v>
          </cell>
          <cell r="D92">
            <v>87.376598516897047</v>
          </cell>
          <cell r="E92">
            <v>90.380180443750604</v>
          </cell>
          <cell r="F92">
            <v>162.17088551727184</v>
          </cell>
          <cell r="G92">
            <v>59.564067264592261</v>
          </cell>
          <cell r="H92">
            <v>58.481038444276578</v>
          </cell>
          <cell r="I92">
            <v>48.505260757122429</v>
          </cell>
          <cell r="J92">
            <v>98.842196791789689</v>
          </cell>
          <cell r="K92">
            <v>76.995312465575722</v>
          </cell>
          <cell r="L92">
            <v>60.905287816963146</v>
          </cell>
          <cell r="M92">
            <v>89.420063735398827</v>
          </cell>
          <cell r="N92">
            <v>97.037721826032538</v>
          </cell>
          <cell r="O92">
            <v>78.604250892071519</v>
          </cell>
          <cell r="P92">
            <v>90.808789133484794</v>
          </cell>
          <cell r="Q92">
            <v>87.067430469776824</v>
          </cell>
          <cell r="R92">
            <v>180.26099999999997</v>
          </cell>
          <cell r="S92">
            <v>70.319812500000012</v>
          </cell>
          <cell r="T92">
            <v>74.626531249999971</v>
          </cell>
          <cell r="U92">
            <v>95.661843750000045</v>
          </cell>
          <cell r="V92">
            <v>52.622281250000022</v>
          </cell>
        </row>
        <row r="93">
          <cell r="A93" t="str">
            <v>2002Q4</v>
          </cell>
          <cell r="B93">
            <v>89.300657820116882</v>
          </cell>
          <cell r="C93">
            <v>93.263273348436527</v>
          </cell>
          <cell r="D93">
            <v>87.360157163018755</v>
          </cell>
          <cell r="E93">
            <v>91.673549785196315</v>
          </cell>
          <cell r="F93">
            <v>156.31611674693835</v>
          </cell>
          <cell r="G93">
            <v>60.494437655679732</v>
          </cell>
          <cell r="H93">
            <v>59.483524832781193</v>
          </cell>
          <cell r="I93">
            <v>49.657259996755116</v>
          </cell>
          <cell r="J93">
            <v>99.129121580663906</v>
          </cell>
          <cell r="K93">
            <v>77.7886047587441</v>
          </cell>
          <cell r="L93">
            <v>62.003230721213569</v>
          </cell>
          <cell r="M93">
            <v>89.687389080301827</v>
          </cell>
          <cell r="N93">
            <v>96.897541798990488</v>
          </cell>
          <cell r="O93">
            <v>79.418659202588046</v>
          </cell>
          <cell r="P93">
            <v>90.847970623255776</v>
          </cell>
          <cell r="Q93">
            <v>87.525709229514348</v>
          </cell>
          <cell r="R93">
            <v>181.21249999999998</v>
          </cell>
          <cell r="S93">
            <v>70.435687500000029</v>
          </cell>
          <cell r="T93">
            <v>74.874718749999971</v>
          </cell>
          <cell r="U93">
            <v>95.560406250000042</v>
          </cell>
          <cell r="V93">
            <v>53.126968750000024</v>
          </cell>
        </row>
        <row r="94">
          <cell r="A94" t="str">
            <v>2003Q1</v>
          </cell>
          <cell r="B94">
            <v>89.914572937055198</v>
          </cell>
          <cell r="C94">
            <v>94.285870786591559</v>
          </cell>
          <cell r="D94">
            <v>86.981219306950578</v>
          </cell>
          <cell r="E94">
            <v>93.215060213417587</v>
          </cell>
          <cell r="F94">
            <v>144.81416364187771</v>
          </cell>
          <cell r="G94">
            <v>61.71257866605859</v>
          </cell>
          <cell r="H94">
            <v>60.970044347395877</v>
          </cell>
          <cell r="I94">
            <v>50.901310103043826</v>
          </cell>
          <cell r="J94">
            <v>99.633026668362504</v>
          </cell>
          <cell r="K94">
            <v>77.645057600309912</v>
          </cell>
          <cell r="L94">
            <v>62.738000596501365</v>
          </cell>
          <cell r="M94">
            <v>89.471288422889643</v>
          </cell>
          <cell r="N94">
            <v>96.365880599916423</v>
          </cell>
          <cell r="O94">
            <v>79.344609395573656</v>
          </cell>
          <cell r="P94">
            <v>90.616202325827857</v>
          </cell>
          <cell r="Q94">
            <v>87.946370696163939</v>
          </cell>
          <cell r="R94">
            <v>182.32903125000004</v>
          </cell>
          <cell r="S94">
            <v>70.53696875</v>
          </cell>
          <cell r="T94">
            <v>75.14237500000003</v>
          </cell>
          <cell r="U94">
            <v>95.555687499999976</v>
          </cell>
          <cell r="V94">
            <v>53.626312500000012</v>
          </cell>
        </row>
        <row r="95">
          <cell r="A95" t="str">
            <v>2003Q2</v>
          </cell>
          <cell r="B95">
            <v>90.597775198997013</v>
          </cell>
          <cell r="C95">
            <v>94.966443449102798</v>
          </cell>
          <cell r="D95">
            <v>87.107815786209898</v>
          </cell>
          <cell r="E95">
            <v>94.203216922045272</v>
          </cell>
          <cell r="F95">
            <v>139.27712063070743</v>
          </cell>
          <cell r="G95">
            <v>62.761662007182814</v>
          </cell>
          <cell r="H95">
            <v>62.143744579938975</v>
          </cell>
          <cell r="I95">
            <v>52.13649195004313</v>
          </cell>
          <cell r="J95">
            <v>100.05440421542671</v>
          </cell>
          <cell r="K95">
            <v>78.351891744710798</v>
          </cell>
          <cell r="L95">
            <v>63.834409932073335</v>
          </cell>
          <cell r="M95">
            <v>89.846256583688401</v>
          </cell>
          <cell r="N95">
            <v>96.309252724606111</v>
          </cell>
          <cell r="O95">
            <v>80.188333455160389</v>
          </cell>
          <cell r="P95">
            <v>90.755793166727742</v>
          </cell>
          <cell r="Q95">
            <v>88.404008636867246</v>
          </cell>
          <cell r="R95">
            <v>183.41071875000003</v>
          </cell>
          <cell r="S95">
            <v>70.855781249999993</v>
          </cell>
          <cell r="T95">
            <v>75.39612500000004</v>
          </cell>
          <cell r="U95">
            <v>95.507812499999972</v>
          </cell>
          <cell r="V95">
            <v>54.135687500000017</v>
          </cell>
        </row>
        <row r="96">
          <cell r="A96" t="str">
            <v>2003Q3</v>
          </cell>
          <cell r="B96">
            <v>91.345365457111797</v>
          </cell>
          <cell r="C96">
            <v>95.606324273255296</v>
          </cell>
          <cell r="D96">
            <v>87.378267085164467</v>
          </cell>
          <cell r="E96">
            <v>94.971976080399855</v>
          </cell>
          <cell r="F96">
            <v>134.86661503483685</v>
          </cell>
          <cell r="G96">
            <v>63.832032799279929</v>
          </cell>
          <cell r="H96">
            <v>63.336647367152857</v>
          </cell>
          <cell r="I96">
            <v>53.404855173563618</v>
          </cell>
          <cell r="J96">
            <v>100.51804915496439</v>
          </cell>
          <cell r="K96">
            <v>79.164431877597778</v>
          </cell>
          <cell r="L96">
            <v>64.990453524076628</v>
          </cell>
          <cell r="M96">
            <v>90.364587387478878</v>
          </cell>
          <cell r="N96">
            <v>96.366610466477979</v>
          </cell>
          <cell r="O96">
            <v>81.197234721293242</v>
          </cell>
          <cell r="P96">
            <v>90.999114426985969</v>
          </cell>
          <cell r="Q96">
            <v>88.86754231531522</v>
          </cell>
          <cell r="R96">
            <v>184.54084375000008</v>
          </cell>
          <cell r="S96">
            <v>71.295406249999985</v>
          </cell>
          <cell r="T96">
            <v>75.649875000000037</v>
          </cell>
          <cell r="U96">
            <v>95.47506249999995</v>
          </cell>
          <cell r="V96">
            <v>54.648687500000015</v>
          </cell>
        </row>
        <row r="97">
          <cell r="A97" t="str">
            <v>2003Q4</v>
          </cell>
          <cell r="B97">
            <v>92.157343711399562</v>
          </cell>
          <cell r="C97">
            <v>96.205513259049027</v>
          </cell>
          <cell r="D97">
            <v>87.7925732038143</v>
          </cell>
          <cell r="E97">
            <v>95.521337688481324</v>
          </cell>
          <cell r="F97">
            <v>131.58264685426602</v>
          </cell>
          <cell r="G97">
            <v>64.923691042349915</v>
          </cell>
          <cell r="H97">
            <v>64.548752709037501</v>
          </cell>
          <cell r="I97">
            <v>54.706399773605291</v>
          </cell>
          <cell r="J97">
            <v>101.02396148697548</v>
          </cell>
          <cell r="K97">
            <v>80.082677998970837</v>
          </cell>
          <cell r="L97">
            <v>66.206131372511294</v>
          </cell>
          <cell r="M97">
            <v>91.026280834261101</v>
          </cell>
          <cell r="N97">
            <v>96.537953825532028</v>
          </cell>
          <cell r="O97">
            <v>82.371313193972213</v>
          </cell>
          <cell r="P97">
            <v>91.346166106602539</v>
          </cell>
          <cell r="Q97">
            <v>89.336971731507901</v>
          </cell>
          <cell r="R97">
            <v>185.71940625000008</v>
          </cell>
          <cell r="S97">
            <v>71.855843749999991</v>
          </cell>
          <cell r="T97">
            <v>75.903625000000034</v>
          </cell>
          <cell r="U97">
            <v>95.457437499999955</v>
          </cell>
          <cell r="V97">
            <v>55.16531250000002</v>
          </cell>
        </row>
        <row r="98">
          <cell r="A98" t="str">
            <v>2004Q1</v>
          </cell>
          <cell r="B98">
            <v>93.22807191234736</v>
          </cell>
          <cell r="C98">
            <v>96.604888292129743</v>
          </cell>
          <cell r="D98">
            <v>88.66423285541515</v>
          </cell>
          <cell r="E98">
            <v>94.764806605681201</v>
          </cell>
          <cell r="F98">
            <v>132.38741091476589</v>
          </cell>
          <cell r="G98">
            <v>66.019343132014569</v>
          </cell>
          <cell r="H98">
            <v>65.615817798316172</v>
          </cell>
          <cell r="I98">
            <v>55.923909600053776</v>
          </cell>
          <cell r="J98">
            <v>101.73149992197766</v>
          </cell>
          <cell r="K98">
            <v>81.452669052828981</v>
          </cell>
          <cell r="L98">
            <v>67.70543342947397</v>
          </cell>
          <cell r="M98">
            <v>92.354046408184303</v>
          </cell>
          <cell r="N98">
            <v>97.175934782270787</v>
          </cell>
          <cell r="O98">
            <v>84.332049366332555</v>
          </cell>
          <cell r="P98">
            <v>92.041414128593829</v>
          </cell>
          <cell r="Q98">
            <v>89.815853963189113</v>
          </cell>
          <cell r="R98">
            <v>186.84078125000002</v>
          </cell>
          <cell r="S98">
            <v>73.05943750000003</v>
          </cell>
          <cell r="T98">
            <v>76.07003125</v>
          </cell>
          <cell r="U98">
            <v>95.534156249999995</v>
          </cell>
          <cell r="V98">
            <v>55.631187500000003</v>
          </cell>
        </row>
        <row r="99">
          <cell r="A99" t="str">
            <v>2004Q2</v>
          </cell>
          <cell r="B99">
            <v>94.091081378786285</v>
          </cell>
          <cell r="C99">
            <v>97.186342446947648</v>
          </cell>
          <cell r="D99">
            <v>89.240849128153187</v>
          </cell>
          <cell r="E99">
            <v>95.309971169459843</v>
          </cell>
          <cell r="F99">
            <v>130.1716396344861</v>
          </cell>
          <cell r="G99">
            <v>67.160493718781581</v>
          </cell>
          <cell r="H99">
            <v>66.93202537245304</v>
          </cell>
          <cell r="I99">
            <v>57.338703413183602</v>
          </cell>
          <cell r="J99">
            <v>102.25820355472854</v>
          </cell>
          <cell r="K99">
            <v>82.443911573574582</v>
          </cell>
          <cell r="L99">
            <v>68.950783809932631</v>
          </cell>
          <cell r="M99">
            <v>93.09338134729029</v>
          </cell>
          <cell r="N99">
            <v>97.434188583488222</v>
          </cell>
          <cell r="O99">
            <v>85.587890054849623</v>
          </cell>
          <cell r="P99">
            <v>92.498140277720495</v>
          </cell>
          <cell r="Q99">
            <v>90.295652023773613</v>
          </cell>
          <cell r="R99">
            <v>188.15846875000003</v>
          </cell>
          <cell r="S99">
            <v>73.652562500000016</v>
          </cell>
          <cell r="T99">
            <v>76.358718749999994</v>
          </cell>
          <cell r="U99">
            <v>95.515093749999991</v>
          </cell>
          <cell r="V99">
            <v>56.176812499999997</v>
          </cell>
        </row>
        <row r="100">
          <cell r="A100" t="str">
            <v>2004Q3</v>
          </cell>
          <cell r="B100">
            <v>94.940734061203372</v>
          </cell>
          <cell r="C100">
            <v>97.790753609148496</v>
          </cell>
          <cell r="D100">
            <v>89.835920735284148</v>
          </cell>
          <cell r="E100">
            <v>96.070336239208757</v>
          </cell>
          <cell r="F100">
            <v>127.89752783919761</v>
          </cell>
          <cell r="G100">
            <v>68.329849198272726</v>
          </cell>
          <cell r="H100">
            <v>68.333132624171384</v>
          </cell>
          <cell r="I100">
            <v>58.833565062880389</v>
          </cell>
          <cell r="J100">
            <v>102.76343109574579</v>
          </cell>
          <cell r="K100">
            <v>83.402444505206631</v>
          </cell>
          <cell r="L100">
            <v>70.166172465983962</v>
          </cell>
          <cell r="M100">
            <v>93.766995135728365</v>
          </cell>
          <cell r="N100">
            <v>97.665367209686821</v>
          </cell>
          <cell r="O100">
            <v>86.760315752658684</v>
          </cell>
          <cell r="P100">
            <v>92.96081047699893</v>
          </cell>
          <cell r="Q100">
            <v>90.779922991005293</v>
          </cell>
          <cell r="R100">
            <v>189.56684375000003</v>
          </cell>
          <cell r="S100">
            <v>74.15756250000004</v>
          </cell>
          <cell r="T100">
            <v>76.682343750000001</v>
          </cell>
          <cell r="U100">
            <v>95.479468749999981</v>
          </cell>
          <cell r="V100">
            <v>56.747812500000002</v>
          </cell>
        </row>
        <row r="101">
          <cell r="A101" t="str">
            <v>2004Q4</v>
          </cell>
          <cell r="B101">
            <v>95.777029959598622</v>
          </cell>
          <cell r="C101">
            <v>98.418121778732271</v>
          </cell>
          <cell r="D101">
            <v>90.449447676808049</v>
          </cell>
          <cell r="E101">
            <v>97.045901814927973</v>
          </cell>
          <cell r="F101">
            <v>125.56507552890046</v>
          </cell>
          <cell r="G101">
            <v>69.527409570488032</v>
          </cell>
          <cell r="H101">
            <v>69.819139553471175</v>
          </cell>
          <cell r="I101">
            <v>60.40849454914413</v>
          </cell>
          <cell r="J101">
            <v>103.24718254502939</v>
          </cell>
          <cell r="K101">
            <v>84.328267847725158</v>
          </cell>
          <cell r="L101">
            <v>71.35159939762795</v>
          </cell>
          <cell r="M101">
            <v>94.374887773498457</v>
          </cell>
          <cell r="N101">
            <v>97.869470660866611</v>
          </cell>
          <cell r="O101">
            <v>87.849326459759752</v>
          </cell>
          <cell r="P101">
            <v>93.429424726429119</v>
          </cell>
          <cell r="Q101">
            <v>91.268666864884139</v>
          </cell>
          <cell r="R101">
            <v>191.06590625000001</v>
          </cell>
          <cell r="S101">
            <v>74.57443750000003</v>
          </cell>
          <cell r="T101">
            <v>77.040906250000006</v>
          </cell>
          <cell r="U101">
            <v>95.427281249999979</v>
          </cell>
          <cell r="V101">
            <v>57.344187500000004</v>
          </cell>
        </row>
        <row r="102">
          <cell r="A102" t="str">
            <v>2005Q1</v>
          </cell>
          <cell r="B102">
            <v>96.655632586274265</v>
          </cell>
          <cell r="C102">
            <v>99.194450730326821</v>
          </cell>
          <cell r="D102">
            <v>90.925217134359769</v>
          </cell>
          <cell r="E102">
            <v>98.570797997714521</v>
          </cell>
          <cell r="F102">
            <v>122.19783685835898</v>
          </cell>
          <cell r="G102">
            <v>70.692410521011638</v>
          </cell>
          <cell r="H102">
            <v>71.51356044865139</v>
          </cell>
          <cell r="I102">
            <v>62.012216569599673</v>
          </cell>
          <cell r="J102">
            <v>103.72099121556782</v>
          </cell>
          <cell r="K102">
            <v>84.986511660548587</v>
          </cell>
          <cell r="L102">
            <v>72.030952639827035</v>
          </cell>
          <cell r="M102">
            <v>94.710544084081391</v>
          </cell>
          <cell r="N102">
            <v>97.503978728456275</v>
          </cell>
          <cell r="O102">
            <v>88.718739733650949</v>
          </cell>
          <cell r="P102">
            <v>93.703549250754492</v>
          </cell>
          <cell r="Q102">
            <v>91.765915261821306</v>
          </cell>
          <cell r="R102">
            <v>192.89300000000003</v>
          </cell>
          <cell r="S102">
            <v>74.695062499999992</v>
          </cell>
          <cell r="T102">
            <v>77.48346875</v>
          </cell>
          <cell r="U102">
            <v>95.236031250000053</v>
          </cell>
          <cell r="V102">
            <v>57.801093750000007</v>
          </cell>
        </row>
        <row r="103">
          <cell r="A103" t="str">
            <v>2005Q2</v>
          </cell>
          <cell r="B103">
            <v>97.442949511704938</v>
          </cell>
          <cell r="C103">
            <v>99.817331404825325</v>
          </cell>
          <cell r="D103">
            <v>91.638139872015614</v>
          </cell>
          <cell r="E103">
            <v>99.843112544935465</v>
          </cell>
          <cell r="F103">
            <v>120.13928185613877</v>
          </cell>
          <cell r="G103">
            <v>71.970686404441579</v>
          </cell>
          <cell r="H103">
            <v>73.119961017794523</v>
          </cell>
          <cell r="I103">
            <v>63.767791849947365</v>
          </cell>
          <cell r="J103">
            <v>104.15717715618875</v>
          </cell>
          <cell r="K103">
            <v>85.940863801072624</v>
          </cell>
          <cell r="L103">
            <v>73.346900908671387</v>
          </cell>
          <cell r="M103">
            <v>95.269600491123271</v>
          </cell>
          <cell r="N103">
            <v>97.870939913026959</v>
          </cell>
          <cell r="O103">
            <v>89.695393436336772</v>
          </cell>
          <cell r="P103">
            <v>94.264225110590871</v>
          </cell>
          <cell r="Q103">
            <v>92.261992302429988</v>
          </cell>
          <cell r="R103">
            <v>194.4785</v>
          </cell>
          <cell r="S103">
            <v>75.018937499999979</v>
          </cell>
          <cell r="T103">
            <v>77.892281249999996</v>
          </cell>
          <cell r="U103">
            <v>95.199718750000073</v>
          </cell>
          <cell r="V103">
            <v>58.514156250000013</v>
          </cell>
        </row>
        <row r="104">
          <cell r="A104" t="str">
            <v>2005Q3</v>
          </cell>
          <cell r="B104">
            <v>98.194644248192887</v>
          </cell>
          <cell r="C104">
            <v>100.41276757685561</v>
          </cell>
          <cell r="D104">
            <v>92.432003071410435</v>
          </cell>
          <cell r="E104">
            <v>101.19697555768786</v>
          </cell>
          <cell r="F104">
            <v>118.41296467700413</v>
          </cell>
          <cell r="G104">
            <v>73.301472906362022</v>
          </cell>
          <cell r="H104">
            <v>74.761855549199552</v>
          </cell>
          <cell r="I104">
            <v>65.623945087812061</v>
          </cell>
          <cell r="J104">
            <v>104.56727367988064</v>
          </cell>
          <cell r="K104">
            <v>86.956454328715736</v>
          </cell>
          <cell r="L104">
            <v>74.823332239123431</v>
          </cell>
          <cell r="M104">
            <v>95.845541818104877</v>
          </cell>
          <cell r="N104">
            <v>98.427834006007373</v>
          </cell>
          <cell r="O104">
            <v>90.643105125315373</v>
          </cell>
          <cell r="P104">
            <v>94.911018530681645</v>
          </cell>
          <cell r="Q104">
            <v>92.760929603121355</v>
          </cell>
          <cell r="R104">
            <v>196.05975000000001</v>
          </cell>
          <cell r="S104">
            <v>75.337937499999981</v>
          </cell>
          <cell r="T104">
            <v>78.31640625</v>
          </cell>
          <cell r="U104">
            <v>95.195843750000066</v>
          </cell>
          <cell r="V104">
            <v>59.318531250000014</v>
          </cell>
        </row>
        <row r="105">
          <cell r="A105" t="str">
            <v>2005Q4</v>
          </cell>
          <cell r="B105">
            <v>98.910716795738068</v>
          </cell>
          <cell r="C105">
            <v>100.98075924641769</v>
          </cell>
          <cell r="D105">
            <v>93.306806732544231</v>
          </cell>
          <cell r="E105">
            <v>102.63238703597172</v>
          </cell>
          <cell r="F105">
            <v>117.01888532095508</v>
          </cell>
          <cell r="G105">
            <v>74.684770026772952</v>
          </cell>
          <cell r="H105">
            <v>76.439244042866463</v>
          </cell>
          <cell r="I105">
            <v>67.580676283193753</v>
          </cell>
          <cell r="J105">
            <v>104.95128078664349</v>
          </cell>
          <cell r="K105">
            <v>88.033283243477925</v>
          </cell>
          <cell r="L105">
            <v>76.460246631183168</v>
          </cell>
          <cell r="M105">
            <v>96.438368065026197</v>
          </cell>
          <cell r="N105">
            <v>99.174661007397503</v>
          </cell>
          <cell r="O105">
            <v>91.561874800586722</v>
          </cell>
          <cell r="P105">
            <v>95.643929511026855</v>
          </cell>
          <cell r="Q105">
            <v>93.26272716389542</v>
          </cell>
          <cell r="R105">
            <v>197.63675000000003</v>
          </cell>
          <cell r="S105">
            <v>75.652062499999971</v>
          </cell>
          <cell r="T105">
            <v>78.755843749999997</v>
          </cell>
          <cell r="U105">
            <v>95.224406250000072</v>
          </cell>
          <cell r="V105">
            <v>60.214218750000008</v>
          </cell>
        </row>
        <row r="106">
          <cell r="A106" t="str">
            <v>2006Q1</v>
          </cell>
          <cell r="B106">
            <v>99.611531710642737</v>
          </cell>
          <cell r="C106">
            <v>101.38100371291202</v>
          </cell>
          <cell r="D106">
            <v>94.47321540683987</v>
          </cell>
          <cell r="E106">
            <v>104.336162145785</v>
          </cell>
          <cell r="F106">
            <v>116.73614015859309</v>
          </cell>
          <cell r="G106">
            <v>76.126041513454666</v>
          </cell>
          <cell r="H106">
            <v>78.073880714325981</v>
          </cell>
          <cell r="I106">
            <v>69.550747864256209</v>
          </cell>
          <cell r="J106">
            <v>105.22239414095739</v>
          </cell>
          <cell r="K106">
            <v>89.210765177922198</v>
          </cell>
          <cell r="L106">
            <v>78.799609917073369</v>
          </cell>
          <cell r="M106">
            <v>96.908292473676227</v>
          </cell>
          <cell r="N106">
            <v>100.69651198484055</v>
          </cell>
          <cell r="O106">
            <v>92.401612266042861</v>
          </cell>
          <cell r="P106">
            <v>96.613106618501917</v>
          </cell>
          <cell r="Q106">
            <v>93.77459552260072</v>
          </cell>
          <cell r="R106">
            <v>199.27778125000009</v>
          </cell>
          <cell r="S106">
            <v>75.567093749999998</v>
          </cell>
          <cell r="T106">
            <v>79.242937499999982</v>
          </cell>
          <cell r="U106">
            <v>95.39775000000003</v>
          </cell>
          <cell r="V106">
            <v>61.436531250000023</v>
          </cell>
        </row>
        <row r="107">
          <cell r="A107" t="str">
            <v>2006Q2</v>
          </cell>
          <cell r="B107">
            <v>100.2482140577816</v>
          </cell>
          <cell r="C107">
            <v>101.95022745777753</v>
          </cell>
          <cell r="D107">
            <v>95.425634170882532</v>
          </cell>
          <cell r="E107">
            <v>105.85994448873257</v>
          </cell>
          <cell r="F107">
            <v>115.69489790047469</v>
          </cell>
          <cell r="G107">
            <v>77.612174371734454</v>
          </cell>
          <cell r="H107">
            <v>79.853555446304355</v>
          </cell>
          <cell r="I107">
            <v>71.74353000340642</v>
          </cell>
          <cell r="J107">
            <v>105.58894414807017</v>
          </cell>
          <cell r="K107">
            <v>90.394305013897309</v>
          </cell>
          <cell r="L107">
            <v>80.540704099459418</v>
          </cell>
          <cell r="M107">
            <v>97.590803263761416</v>
          </cell>
          <cell r="N107">
            <v>101.58916837599281</v>
          </cell>
          <cell r="O107">
            <v>93.282533992342906</v>
          </cell>
          <cell r="P107">
            <v>97.458193292605799</v>
          </cell>
          <cell r="Q107">
            <v>94.279229388400765</v>
          </cell>
          <cell r="R107">
            <v>200.8189687500001</v>
          </cell>
          <cell r="S107">
            <v>76.02915625</v>
          </cell>
          <cell r="T107">
            <v>79.700062499999973</v>
          </cell>
          <cell r="U107">
            <v>95.44625000000002</v>
          </cell>
          <cell r="V107">
            <v>62.42071875000002</v>
          </cell>
        </row>
        <row r="108">
          <cell r="A108" t="str">
            <v>2006Q3</v>
          </cell>
          <cell r="B108">
            <v>100.8411283934568</v>
          </cell>
          <cell r="C108">
            <v>102.54812778041466</v>
          </cell>
          <cell r="D108">
            <v>96.374727576095054</v>
          </cell>
          <cell r="E108">
            <v>107.39054923081241</v>
          </cell>
          <cell r="F108">
            <v>114.67425491720131</v>
          </cell>
          <cell r="G108">
            <v>79.148632349392599</v>
          </cell>
          <cell r="H108">
            <v>81.700022454332299</v>
          </cell>
          <cell r="I108">
            <v>74.071785128808131</v>
          </cell>
          <cell r="J108">
            <v>105.96412647246191</v>
          </cell>
          <cell r="K108">
            <v>91.623317383966281</v>
          </cell>
          <cell r="L108">
            <v>82.22549501056406</v>
          </cell>
          <cell r="M108">
            <v>98.34611367707069</v>
          </cell>
          <cell r="N108">
            <v>102.4377212484975</v>
          </cell>
          <cell r="O108">
            <v>94.154549783378897</v>
          </cell>
          <cell r="P108">
            <v>98.329338100213917</v>
          </cell>
          <cell r="Q108">
            <v>94.783839299144049</v>
          </cell>
          <cell r="R108">
            <v>202.3285937500001</v>
          </cell>
          <cell r="S108">
            <v>76.644031249999983</v>
          </cell>
          <cell r="T108">
            <v>80.159562499999964</v>
          </cell>
          <cell r="U108">
            <v>95.482250000000022</v>
          </cell>
          <cell r="V108">
            <v>63.402093750000034</v>
          </cell>
        </row>
        <row r="109">
          <cell r="A109" t="str">
            <v>2006Q4</v>
          </cell>
          <cell r="B109">
            <v>101.39027471766839</v>
          </cell>
          <cell r="C109">
            <v>103.17470468082344</v>
          </cell>
          <cell r="D109">
            <v>97.320495622477466</v>
          </cell>
          <cell r="E109">
            <v>108.92797637202452</v>
          </cell>
          <cell r="F109">
            <v>113.67421120877296</v>
          </cell>
          <cell r="G109">
            <v>80.735415446429101</v>
          </cell>
          <cell r="H109">
            <v>83.613281738409853</v>
          </cell>
          <cell r="I109">
            <v>76.535513240461356</v>
          </cell>
          <cell r="J109">
            <v>106.34794111413261</v>
          </cell>
          <cell r="K109">
            <v>92.8978022881291</v>
          </cell>
          <cell r="L109">
            <v>83.853982650387309</v>
          </cell>
          <cell r="M109">
            <v>99.174223713604121</v>
          </cell>
          <cell r="N109">
            <v>103.24217060235459</v>
          </cell>
          <cell r="O109">
            <v>95.017659639150835</v>
          </cell>
          <cell r="P109">
            <v>99.226541041326286</v>
          </cell>
          <cell r="Q109">
            <v>95.288425254830614</v>
          </cell>
          <cell r="R109">
            <v>203.80665625000015</v>
          </cell>
          <cell r="S109">
            <v>77.411718749999991</v>
          </cell>
          <cell r="T109">
            <v>80.621437499999956</v>
          </cell>
          <cell r="U109">
            <v>95.505750000000035</v>
          </cell>
          <cell r="V109">
            <v>64.38065625000003</v>
          </cell>
        </row>
        <row r="110">
          <cell r="A110" t="str">
            <v>2007Q1</v>
          </cell>
          <cell r="B110">
            <v>102.08254693994759</v>
          </cell>
          <cell r="C110">
            <v>104.33642086728372</v>
          </cell>
          <cell r="D110">
            <v>98.423331730392349</v>
          </cell>
          <cell r="E110">
            <v>110.88124413224325</v>
          </cell>
          <cell r="F110">
            <v>114.97219980966509</v>
          </cell>
          <cell r="G110">
            <v>82.489603492546578</v>
          </cell>
          <cell r="H110">
            <v>86.458393162708234</v>
          </cell>
          <cell r="I110">
            <v>79.848356665903196</v>
          </cell>
          <cell r="J110">
            <v>107.21255631329338</v>
          </cell>
          <cell r="K110">
            <v>94.702998554967024</v>
          </cell>
          <cell r="L110">
            <v>85.265873305892526</v>
          </cell>
          <cell r="M110">
            <v>100.74923378420215</v>
          </cell>
          <cell r="N110">
            <v>104.21008873707365</v>
          </cell>
          <cell r="O110">
            <v>95.981293519947315</v>
          </cell>
          <cell r="P110">
            <v>100.44718116752345</v>
          </cell>
          <cell r="Q110">
            <v>95.614517058185797</v>
          </cell>
          <cell r="R110">
            <v>204.84237499999995</v>
          </cell>
          <cell r="S110">
            <v>78.550187500000021</v>
          </cell>
          <cell r="T110">
            <v>80.921625000000034</v>
          </cell>
          <cell r="U110">
            <v>95.285968750000052</v>
          </cell>
          <cell r="V110">
            <v>65.010312499999998</v>
          </cell>
        </row>
        <row r="111">
          <cell r="A111" t="str">
            <v>2007Q2</v>
          </cell>
          <cell r="B111">
            <v>102.46939967741949</v>
          </cell>
          <cell r="C111">
            <v>104.81776583992377</v>
          </cell>
          <cell r="D111">
            <v>99.298291690969435</v>
          </cell>
          <cell r="E111">
            <v>112.26870878377014</v>
          </cell>
          <cell r="F111">
            <v>113.10238143713659</v>
          </cell>
          <cell r="G111">
            <v>84.130204896458793</v>
          </cell>
          <cell r="H111">
            <v>88.159213053216433</v>
          </cell>
          <cell r="I111">
            <v>82.297573819044601</v>
          </cell>
          <cell r="J111">
            <v>107.42476829343751</v>
          </cell>
          <cell r="K111">
            <v>95.874332995885069</v>
          </cell>
          <cell r="L111">
            <v>86.845871888367597</v>
          </cell>
          <cell r="M111">
            <v>101.45330290284764</v>
          </cell>
          <cell r="N111">
            <v>104.8433021338318</v>
          </cell>
          <cell r="O111">
            <v>96.782819521075737</v>
          </cell>
          <cell r="P111">
            <v>101.27754875501208</v>
          </cell>
          <cell r="Q111">
            <v>96.190443182668787</v>
          </cell>
          <cell r="R111">
            <v>206.42162499999992</v>
          </cell>
          <cell r="S111">
            <v>79.536312500000022</v>
          </cell>
          <cell r="T111">
            <v>81.453875000000039</v>
          </cell>
          <cell r="U111">
            <v>95.37678125000005</v>
          </cell>
          <cell r="V111">
            <v>66.121687499999993</v>
          </cell>
        </row>
        <row r="112">
          <cell r="A112" t="str">
            <v>2007Q3</v>
          </cell>
          <cell r="B112">
            <v>102.73772683961528</v>
          </cell>
          <cell r="C112">
            <v>105.1252023070235</v>
          </cell>
          <cell r="D112">
            <v>100.10576892457134</v>
          </cell>
          <cell r="E112">
            <v>113.49938854647954</v>
          </cell>
          <cell r="F112">
            <v>110.34218912566293</v>
          </cell>
          <cell r="G112">
            <v>85.774299487868333</v>
          </cell>
          <cell r="H112">
            <v>89.580801274105696</v>
          </cell>
          <cell r="I112">
            <v>84.596807027422699</v>
          </cell>
          <cell r="J112">
            <v>107.45674529477613</v>
          </cell>
          <cell r="K112">
            <v>96.897044439464494</v>
          </cell>
          <cell r="L112">
            <v>88.433684684775912</v>
          </cell>
          <cell r="M112">
            <v>101.96053148038104</v>
          </cell>
          <cell r="N112">
            <v>105.34938309213859</v>
          </cell>
          <cell r="O112">
            <v>97.531667602824669</v>
          </cell>
          <cell r="P112">
            <v>102.01502285537271</v>
          </cell>
          <cell r="Q112">
            <v>96.837733431004892</v>
          </cell>
          <cell r="R112">
            <v>208.13362499999991</v>
          </cell>
          <cell r="S112">
            <v>80.588062500000035</v>
          </cell>
          <cell r="T112">
            <v>82.054125000000056</v>
          </cell>
          <cell r="U112">
            <v>95.547406250000066</v>
          </cell>
          <cell r="V112">
            <v>67.368687499999993</v>
          </cell>
        </row>
        <row r="113">
          <cell r="A113" t="str">
            <v>2007Q4</v>
          </cell>
          <cell r="B113">
            <v>102.88752842653498</v>
          </cell>
          <cell r="C113">
            <v>105.25873026858287</v>
          </cell>
          <cell r="D113">
            <v>100.84576343119807</v>
          </cell>
          <cell r="E113">
            <v>114.57328342037144</v>
          </cell>
          <cell r="F113">
            <v>106.69162287524411</v>
          </cell>
          <cell r="G113">
            <v>87.421887266775201</v>
          </cell>
          <cell r="H113">
            <v>90.72315782537602</v>
          </cell>
          <cell r="I113">
            <v>86.746056291037448</v>
          </cell>
          <cell r="J113">
            <v>107.30848731730924</v>
          </cell>
          <cell r="K113">
            <v>97.771132885705299</v>
          </cell>
          <cell r="L113">
            <v>90.029311695117471</v>
          </cell>
          <cell r="M113">
            <v>102.27091951680239</v>
          </cell>
          <cell r="N113">
            <v>105.72833161199398</v>
          </cell>
          <cell r="O113">
            <v>98.227837765194124</v>
          </cell>
          <cell r="P113">
            <v>102.65960346860535</v>
          </cell>
          <cell r="Q113">
            <v>97.556387803194156</v>
          </cell>
          <cell r="R113">
            <v>209.97837499999989</v>
          </cell>
          <cell r="S113">
            <v>81.705437500000045</v>
          </cell>
          <cell r="T113">
            <v>82.722375000000071</v>
          </cell>
          <cell r="U113">
            <v>95.797843750000055</v>
          </cell>
          <cell r="V113">
            <v>68.751312499999997</v>
          </cell>
        </row>
        <row r="114">
          <cell r="A114" t="str">
            <v>2008Q1</v>
          </cell>
          <cell r="B114">
            <v>103.05913246311781</v>
          </cell>
          <cell r="C114">
            <v>105.49631056525971</v>
          </cell>
          <cell r="D114">
            <v>102.13837826552026</v>
          </cell>
          <cell r="E114">
            <v>118.24570244923211</v>
          </cell>
          <cell r="F114">
            <v>96.010619213050973</v>
          </cell>
          <cell r="G114">
            <v>88.794614720226775</v>
          </cell>
          <cell r="H114">
            <v>90.206233280177514</v>
          </cell>
          <cell r="I114">
            <v>88.271349404490508</v>
          </cell>
          <cell r="J114">
            <v>107.26732811004257</v>
          </cell>
          <cell r="K114">
            <v>98.455525342858209</v>
          </cell>
          <cell r="L114">
            <v>91.725915827309251</v>
          </cell>
          <cell r="M114">
            <v>102.28562767238344</v>
          </cell>
          <cell r="N114">
            <v>106.76345801054957</v>
          </cell>
          <cell r="O114">
            <v>99.095704357576039</v>
          </cell>
          <cell r="P114">
            <v>103.91864063790021</v>
          </cell>
          <cell r="Q114">
            <v>98.973241349041629</v>
          </cell>
          <cell r="R114">
            <v>213.63134375000007</v>
          </cell>
          <cell r="S114">
            <v>83.888125000000002</v>
          </cell>
          <cell r="T114">
            <v>83.802062500000048</v>
          </cell>
          <cell r="U114">
            <v>96.735437500000003</v>
          </cell>
          <cell r="V114">
            <v>70.155187499999982</v>
          </cell>
        </row>
        <row r="115">
          <cell r="A115" t="str">
            <v>2008Q2</v>
          </cell>
          <cell r="B115">
            <v>102.91575168950965</v>
          </cell>
          <cell r="C115">
            <v>105.17083717947526</v>
          </cell>
          <cell r="D115">
            <v>102.49536609632835</v>
          </cell>
          <cell r="E115">
            <v>117.90390392797458</v>
          </cell>
          <cell r="F115">
            <v>93.035330473873557</v>
          </cell>
          <cell r="G115">
            <v>90.560530279309376</v>
          </cell>
          <cell r="H115">
            <v>91.342146262949996</v>
          </cell>
          <cell r="I115">
            <v>90.310219660737971</v>
          </cell>
          <cell r="J115">
            <v>106.64366667536237</v>
          </cell>
          <cell r="K115">
            <v>99.048796991121435</v>
          </cell>
          <cell r="L115">
            <v>93.299906102350505</v>
          </cell>
          <cell r="M115">
            <v>102.24187036247194</v>
          </cell>
          <cell r="N115">
            <v>106.57481752664162</v>
          </cell>
          <cell r="O115">
            <v>99.596768941429744</v>
          </cell>
          <cell r="P115">
            <v>104.09449425960075</v>
          </cell>
          <cell r="Q115">
            <v>99.583889949015116</v>
          </cell>
          <cell r="R115">
            <v>215.07140625000008</v>
          </cell>
          <cell r="S115">
            <v>84.736875000000012</v>
          </cell>
          <cell r="T115">
            <v>84.468937500000052</v>
          </cell>
          <cell r="U115">
            <v>96.902562500000002</v>
          </cell>
          <cell r="V115">
            <v>71.85481249999998</v>
          </cell>
        </row>
        <row r="116">
          <cell r="A116" t="str">
            <v>2008Q3</v>
          </cell>
          <cell r="B116">
            <v>102.59771413064972</v>
          </cell>
          <cell r="C116">
            <v>104.56027095188733</v>
          </cell>
          <cell r="D116">
            <v>102.53682997829301</v>
          </cell>
          <cell r="E116">
            <v>116.30319690038505</v>
          </cell>
          <cell r="F116">
            <v>91.625693184882664</v>
          </cell>
          <cell r="G116">
            <v>92.441280431070339</v>
          </cell>
          <cell r="H116">
            <v>92.750847346843557</v>
          </cell>
          <cell r="I116">
            <v>92.388694854381484</v>
          </cell>
          <cell r="J116">
            <v>105.72483676227438</v>
          </cell>
          <cell r="K116">
            <v>99.509874838745759</v>
          </cell>
          <cell r="L116">
            <v>94.844445428158195</v>
          </cell>
          <cell r="M116">
            <v>102.04080824733964</v>
          </cell>
          <cell r="N116">
            <v>105.94572047742167</v>
          </cell>
          <cell r="O116">
            <v>99.955405866147217</v>
          </cell>
          <cell r="P116">
            <v>103.89451437689721</v>
          </cell>
          <cell r="Q116">
            <v>100.01516865291968</v>
          </cell>
          <cell r="R116">
            <v>215.97403125000008</v>
          </cell>
          <cell r="S116">
            <v>85.25137500000001</v>
          </cell>
          <cell r="T116">
            <v>85.066437500000049</v>
          </cell>
          <cell r="U116">
            <v>96.906562499999993</v>
          </cell>
          <cell r="V116">
            <v>73.73581249999998</v>
          </cell>
        </row>
        <row r="117">
          <cell r="A117" t="str">
            <v>2008Q4</v>
          </cell>
          <cell r="B117">
            <v>102.10501978653805</v>
          </cell>
          <cell r="C117">
            <v>103.66461188249592</v>
          </cell>
          <cell r="D117">
            <v>102.26276991141422</v>
          </cell>
          <cell r="E117">
            <v>113.44358136646358</v>
          </cell>
          <cell r="F117">
            <v>91.781707346078292</v>
          </cell>
          <cell r="G117">
            <v>94.436865175509709</v>
          </cell>
          <cell r="H117">
            <v>94.432336531858169</v>
          </cell>
          <cell r="I117">
            <v>94.506774985421032</v>
          </cell>
          <cell r="J117">
            <v>104.51083837077856</v>
          </cell>
          <cell r="K117">
            <v>99.838758885731153</v>
          </cell>
          <cell r="L117">
            <v>96.359533804732365</v>
          </cell>
          <cell r="M117">
            <v>101.68244132698658</v>
          </cell>
          <cell r="N117">
            <v>104.87616686288976</v>
          </cell>
          <cell r="O117">
            <v>100.1716151317284</v>
          </cell>
          <cell r="P117">
            <v>103.31870098978956</v>
          </cell>
          <cell r="Q117">
            <v>100.26707746075536</v>
          </cell>
          <cell r="R117">
            <v>216.3392187500001</v>
          </cell>
          <cell r="S117">
            <v>85.431625000000011</v>
          </cell>
          <cell r="T117">
            <v>85.594562500000052</v>
          </cell>
          <cell r="U117">
            <v>96.747437500000004</v>
          </cell>
          <cell r="V117">
            <v>75.798187499999969</v>
          </cell>
        </row>
        <row r="118">
          <cell r="A118" t="str">
            <v>2009Q1</v>
          </cell>
          <cell r="B118">
            <v>100.16065098819305</v>
          </cell>
          <cell r="C118">
            <v>100.65347042229556</v>
          </cell>
          <cell r="D118">
            <v>100.01354226375699</v>
          </cell>
          <cell r="E118">
            <v>102.02214603522179</v>
          </cell>
          <cell r="F118">
            <v>95.41807384004062</v>
          </cell>
          <cell r="G118">
            <v>96.544320580022003</v>
          </cell>
          <cell r="H118">
            <v>96.686882374631296</v>
          </cell>
          <cell r="I118">
            <v>96.454056815118904</v>
          </cell>
          <cell r="J118">
            <v>100.68020851116572</v>
          </cell>
          <cell r="K118">
            <v>98.764614784446877</v>
          </cell>
          <cell r="L118">
            <v>97.684129751076966</v>
          </cell>
          <cell r="M118">
            <v>100.00355650987717</v>
          </cell>
          <cell r="N118">
            <v>100.66735265736347</v>
          </cell>
          <cell r="O118">
            <v>98.991847344360721</v>
          </cell>
          <cell r="P118">
            <v>100.6231597800728</v>
          </cell>
          <cell r="Q118">
            <v>99.683247202204115</v>
          </cell>
          <cell r="R118">
            <v>214.16712500000003</v>
          </cell>
          <cell r="S118">
            <v>83.927937500000013</v>
          </cell>
          <cell r="T118">
            <v>85.720499999999973</v>
          </cell>
          <cell r="U118">
            <v>95.926750000000041</v>
          </cell>
          <cell r="V118">
            <v>78.551000000000045</v>
          </cell>
        </row>
        <row r="119">
          <cell r="A119" t="str">
            <v>2009Q2</v>
          </cell>
          <cell r="B119">
            <v>99.829450141170454</v>
          </cell>
          <cell r="C119">
            <v>99.919781488899403</v>
          </cell>
          <cell r="D119">
            <v>99.772291751965312</v>
          </cell>
          <cell r="E119">
            <v>99.56587800503172</v>
          </cell>
          <cell r="F119">
            <v>97.93951054857726</v>
          </cell>
          <cell r="G119">
            <v>98.770760082860306</v>
          </cell>
          <cell r="H119">
            <v>98.793840339233086</v>
          </cell>
          <cell r="I119">
            <v>98.735508116445587</v>
          </cell>
          <cell r="J119">
            <v>99.804458358738017</v>
          </cell>
          <cell r="K119">
            <v>99.337444969206729</v>
          </cell>
          <cell r="L119">
            <v>99.204732821582425</v>
          </cell>
          <cell r="M119">
            <v>99.795865215696793</v>
          </cell>
          <cell r="N119">
            <v>99.79640752248055</v>
          </cell>
          <cell r="O119">
            <v>99.424621049194414</v>
          </cell>
          <cell r="P119">
            <v>99.993237111439001</v>
          </cell>
          <cell r="Q119">
            <v>99.838963886029191</v>
          </cell>
          <cell r="R119">
            <v>214.25737500000002</v>
          </cell>
          <cell r="S119">
            <v>83.979562500000014</v>
          </cell>
          <cell r="T119">
            <v>86.242999999999981</v>
          </cell>
          <cell r="U119">
            <v>95.64075000000004</v>
          </cell>
          <cell r="V119">
            <v>80.772500000000065</v>
          </cell>
        </row>
        <row r="120">
          <cell r="A120" t="str">
            <v>2009Q3</v>
          </cell>
          <cell r="B120">
            <v>99.834399576488735</v>
          </cell>
          <cell r="C120">
            <v>99.633155533301974</v>
          </cell>
          <cell r="D120">
            <v>99.879374744104211</v>
          </cell>
          <cell r="E120">
            <v>98.77186598490502</v>
          </cell>
          <cell r="F120">
            <v>101.26071835426836</v>
          </cell>
          <cell r="G120">
            <v>101.11321975141919</v>
          </cell>
          <cell r="H120">
            <v>101.05347898230093</v>
          </cell>
          <cell r="I120">
            <v>101.14072565066338</v>
          </cell>
          <cell r="J120">
            <v>99.562124923786214</v>
          </cell>
          <cell r="K120">
            <v>100.28641509237997</v>
          </cell>
          <cell r="L120">
            <v>100.76030153525274</v>
          </cell>
          <cell r="M120">
            <v>99.896154352909889</v>
          </cell>
          <cell r="N120">
            <v>99.564527432558606</v>
          </cell>
          <cell r="O120">
            <v>100.21638685241689</v>
          </cell>
          <cell r="P120">
            <v>99.685038665683138</v>
          </cell>
          <cell r="Q120">
            <v>100.07785834191259</v>
          </cell>
          <cell r="R120">
            <v>214.61012500000004</v>
          </cell>
          <cell r="S120">
            <v>84.236812500000028</v>
          </cell>
          <cell r="T120">
            <v>86.829249999999959</v>
          </cell>
          <cell r="U120">
            <v>95.391000000000048</v>
          </cell>
          <cell r="V120">
            <v>82.971750000000071</v>
          </cell>
        </row>
        <row r="121">
          <cell r="A121" t="str">
            <v>2009Q4</v>
          </cell>
          <cell r="B121">
            <v>100.17549929414788</v>
          </cell>
          <cell r="C121">
            <v>99.793592555503253</v>
          </cell>
          <cell r="D121">
            <v>100.33479124017366</v>
          </cell>
          <cell r="E121">
            <v>99.64010997484165</v>
          </cell>
          <cell r="F121">
            <v>105.3816972571139</v>
          </cell>
          <cell r="G121">
            <v>103.57169958569864</v>
          </cell>
          <cell r="H121">
            <v>103.46579830383486</v>
          </cell>
          <cell r="I121">
            <v>103.66970941777228</v>
          </cell>
          <cell r="J121">
            <v>99.953208206310322</v>
          </cell>
          <cell r="K121">
            <v>101.61152515396658</v>
          </cell>
          <cell r="L121">
            <v>102.3508358920879</v>
          </cell>
          <cell r="M121">
            <v>100.30442392151645</v>
          </cell>
          <cell r="N121">
            <v>99.971712387597634</v>
          </cell>
          <cell r="O121">
            <v>101.36714475402812</v>
          </cell>
          <cell r="P121">
            <v>99.698564442805221</v>
          </cell>
          <cell r="Q121">
            <v>100.39993056985428</v>
          </cell>
          <cell r="R121">
            <v>215.22537500000004</v>
          </cell>
          <cell r="S121">
            <v>84.699687500000039</v>
          </cell>
          <cell r="T121">
            <v>87.479249999999951</v>
          </cell>
          <cell r="U121">
            <v>95.177500000000052</v>
          </cell>
          <cell r="V121">
            <v>85.148750000000064</v>
          </cell>
        </row>
        <row r="122">
          <cell r="A122" t="str">
            <v>2010Q1</v>
          </cell>
          <cell r="B122">
            <v>101.86765789062503</v>
          </cell>
          <cell r="C122">
            <v>101.72750743749998</v>
          </cell>
          <cell r="D122">
            <v>102.20787959374999</v>
          </cell>
          <cell r="E122">
            <v>106.73105569062503</v>
          </cell>
          <cell r="F122">
            <v>112.72243820156254</v>
          </cell>
          <cell r="G122">
            <v>107.08623692187498</v>
          </cell>
          <cell r="H122">
            <v>106.87202206250001</v>
          </cell>
          <cell r="I122">
            <v>106.63914740468749</v>
          </cell>
          <cell r="J122">
            <v>103.19765882500002</v>
          </cell>
          <cell r="K122">
            <v>104.70127620312502</v>
          </cell>
          <cell r="L122">
            <v>103.84542916562498</v>
          </cell>
          <cell r="M122">
            <v>101.96601045312502</v>
          </cell>
          <cell r="N122">
            <v>102.63237485937501</v>
          </cell>
          <cell r="O122">
            <v>103.87446164218751</v>
          </cell>
          <cell r="P122">
            <v>100.80222101562498</v>
          </cell>
          <cell r="Q122">
            <v>100.83546969687498</v>
          </cell>
          <cell r="R122">
            <v>216.23812500000003</v>
          </cell>
          <cell r="S122">
            <v>85.548812499999997</v>
          </cell>
          <cell r="T122">
            <v>88.174718750000011</v>
          </cell>
          <cell r="U122">
            <v>95.021187500000039</v>
          </cell>
          <cell r="V122">
            <v>87.25162499999999</v>
          </cell>
        </row>
        <row r="123">
          <cell r="A123" t="str">
            <v>2010Q2</v>
          </cell>
          <cell r="B123">
            <v>102.47509473437502</v>
          </cell>
          <cell r="C123">
            <v>102.25150446249998</v>
          </cell>
          <cell r="D123">
            <v>102.93222775624999</v>
          </cell>
          <cell r="E123">
            <v>109.09963341437503</v>
          </cell>
          <cell r="F123">
            <v>117.47496292093756</v>
          </cell>
          <cell r="G123">
            <v>109.40074215312497</v>
          </cell>
          <cell r="H123">
            <v>109.25321323749999</v>
          </cell>
          <cell r="I123">
            <v>109.2889884428125</v>
          </cell>
          <cell r="J123">
            <v>103.96759529500004</v>
          </cell>
          <cell r="K123">
            <v>106.22326572187501</v>
          </cell>
          <cell r="L123">
            <v>105.55825749937497</v>
          </cell>
          <cell r="M123">
            <v>102.61210627187504</v>
          </cell>
          <cell r="N123">
            <v>103.67192491562501</v>
          </cell>
          <cell r="O123">
            <v>105.34417698531252</v>
          </cell>
          <cell r="P123">
            <v>101.15183260937496</v>
          </cell>
          <cell r="Q123">
            <v>101.31178181812497</v>
          </cell>
          <cell r="R123">
            <v>217.324375</v>
          </cell>
          <cell r="S123">
            <v>86.350687499999992</v>
          </cell>
          <cell r="T123">
            <v>88.959531250000026</v>
          </cell>
          <cell r="U123">
            <v>94.871812500000047</v>
          </cell>
          <cell r="V123">
            <v>89.40487499999999</v>
          </cell>
        </row>
        <row r="124">
          <cell r="A124" t="str">
            <v>2010Q3</v>
          </cell>
          <cell r="B124">
            <v>103.01271842187502</v>
          </cell>
          <cell r="C124">
            <v>102.69199851249998</v>
          </cell>
          <cell r="D124">
            <v>103.57717408124996</v>
          </cell>
          <cell r="E124">
            <v>111.30628886187503</v>
          </cell>
          <cell r="F124">
            <v>122.05926235968755</v>
          </cell>
          <cell r="G124">
            <v>111.45525261562494</v>
          </cell>
          <cell r="H124">
            <v>111.45059558749999</v>
          </cell>
          <cell r="I124">
            <v>111.93592051906248</v>
          </cell>
          <cell r="J124">
            <v>104.48296823500003</v>
          </cell>
          <cell r="K124">
            <v>107.56599475937502</v>
          </cell>
          <cell r="L124">
            <v>107.35841416687498</v>
          </cell>
          <cell r="M124">
            <v>103.18804790937503</v>
          </cell>
          <cell r="N124">
            <v>104.70477502812501</v>
          </cell>
          <cell r="O124">
            <v>106.77385767156251</v>
          </cell>
          <cell r="P124">
            <v>101.51580579687497</v>
          </cell>
          <cell r="Q124">
            <v>101.85915606062497</v>
          </cell>
          <cell r="R124">
            <v>218.619125</v>
          </cell>
          <cell r="S124">
            <v>87.285937499999989</v>
          </cell>
          <cell r="T124">
            <v>89.815406250000024</v>
          </cell>
          <cell r="U124">
            <v>94.750312500000049</v>
          </cell>
          <cell r="V124">
            <v>91.556624999999983</v>
          </cell>
        </row>
        <row r="125">
          <cell r="A125" t="str">
            <v>2010Q4</v>
          </cell>
          <cell r="B125">
            <v>103.48052895312503</v>
          </cell>
          <cell r="C125">
            <v>103.04898958749997</v>
          </cell>
          <cell r="D125">
            <v>104.14271856874997</v>
          </cell>
          <cell r="E125">
            <v>113.35102203312503</v>
          </cell>
          <cell r="F125">
            <v>126.47533651781256</v>
          </cell>
          <cell r="G125">
            <v>113.24976830937494</v>
          </cell>
          <cell r="H125">
            <v>113.46416911249997</v>
          </cell>
          <cell r="I125">
            <v>114.57994363343747</v>
          </cell>
          <cell r="J125">
            <v>104.74377764500004</v>
          </cell>
          <cell r="K125">
            <v>108.729463315625</v>
          </cell>
          <cell r="L125">
            <v>109.24589916812495</v>
          </cell>
          <cell r="M125">
            <v>103.69383536562503</v>
          </cell>
          <cell r="N125">
            <v>105.73092519687502</v>
          </cell>
          <cell r="O125">
            <v>108.16350370093751</v>
          </cell>
          <cell r="P125">
            <v>101.89414057812496</v>
          </cell>
          <cell r="Q125">
            <v>102.47759242437496</v>
          </cell>
          <cell r="R125">
            <v>220.12237499999998</v>
          </cell>
          <cell r="S125">
            <v>88.354562499999986</v>
          </cell>
          <cell r="T125">
            <v>90.742343750000018</v>
          </cell>
          <cell r="U125">
            <v>94.656687500000046</v>
          </cell>
          <cell r="V125">
            <v>93.706874999999968</v>
          </cell>
        </row>
        <row r="126">
          <cell r="A126" t="str">
            <v>2011Q1</v>
          </cell>
          <cell r="B126">
            <v>103.5810065514852</v>
          </cell>
          <cell r="C126">
            <v>103.05042737019501</v>
          </cell>
          <cell r="D126">
            <v>104.53570709174251</v>
          </cell>
          <cell r="E126">
            <v>116.03721952289408</v>
          </cell>
          <cell r="F126">
            <v>129.4001494915538</v>
          </cell>
          <cell r="G126">
            <v>113.71106325944913</v>
          </cell>
          <cell r="H126">
            <v>114.97565321123005</v>
          </cell>
          <cell r="I126">
            <v>117.37856768988237</v>
          </cell>
          <cell r="J126">
            <v>103.89381665259377</v>
          </cell>
          <cell r="K126">
            <v>109.46484926091105</v>
          </cell>
          <cell r="L126">
            <v>111.37590995821611</v>
          </cell>
          <cell r="M126">
            <v>104.10556497349863</v>
          </cell>
          <cell r="N126">
            <v>107.29855036564955</v>
          </cell>
          <cell r="O126">
            <v>109.37513499364</v>
          </cell>
          <cell r="P126">
            <v>102.73396062632892</v>
          </cell>
          <cell r="Q126">
            <v>103.36827850490296</v>
          </cell>
          <cell r="R126">
            <v>222.69662500000004</v>
          </cell>
          <cell r="S126">
            <v>90.267343749999995</v>
          </cell>
          <cell r="T126">
            <v>92.128937500000035</v>
          </cell>
          <cell r="U126">
            <v>94.626718750000038</v>
          </cell>
          <cell r="V126">
            <v>95.646718750000048</v>
          </cell>
        </row>
        <row r="127">
          <cell r="A127" t="str">
            <v>2011Q2</v>
          </cell>
          <cell r="B127">
            <v>104.02819868089115</v>
          </cell>
          <cell r="C127">
            <v>103.34923262211701</v>
          </cell>
          <cell r="D127">
            <v>104.9797095550455</v>
          </cell>
          <cell r="E127">
            <v>117.43675350373645</v>
          </cell>
          <cell r="F127">
            <v>134.00898744993231</v>
          </cell>
          <cell r="G127">
            <v>115.41487980566951</v>
          </cell>
          <cell r="H127">
            <v>116.74892132673807</v>
          </cell>
          <cell r="I127">
            <v>119.95376891892943</v>
          </cell>
          <cell r="J127">
            <v>103.98798175155628</v>
          </cell>
          <cell r="K127">
            <v>110.3693257065466</v>
          </cell>
          <cell r="L127">
            <v>113.37597264492969</v>
          </cell>
          <cell r="M127">
            <v>104.4806055340992</v>
          </cell>
          <cell r="N127">
            <v>108.09203066938973</v>
          </cell>
          <cell r="O127">
            <v>110.73990374118399</v>
          </cell>
          <cell r="P127">
            <v>102.96216912579735</v>
          </cell>
          <cell r="Q127">
            <v>104.04836407294179</v>
          </cell>
          <cell r="R127">
            <v>224.27187500000005</v>
          </cell>
          <cell r="S127">
            <v>91.318406249999981</v>
          </cell>
          <cell r="T127">
            <v>93.042562500000031</v>
          </cell>
          <cell r="U127">
            <v>94.574531250000035</v>
          </cell>
          <cell r="V127">
            <v>97.877531250000075</v>
          </cell>
        </row>
        <row r="128">
          <cell r="A128" t="str">
            <v>2011Q3</v>
          </cell>
          <cell r="B128">
            <v>104.52458556470303</v>
          </cell>
          <cell r="C128">
            <v>103.673355025961</v>
          </cell>
          <cell r="D128">
            <v>105.38157183165151</v>
          </cell>
          <cell r="E128">
            <v>118.35301057042123</v>
          </cell>
          <cell r="F128">
            <v>138.97881448918923</v>
          </cell>
          <cell r="G128">
            <v>117.28799197311029</v>
          </cell>
          <cell r="H128">
            <v>118.46569285775408</v>
          </cell>
          <cell r="I128">
            <v>122.46305722452352</v>
          </cell>
          <cell r="J128">
            <v>104.17006606948127</v>
          </cell>
          <cell r="K128">
            <v>111.1940705228177</v>
          </cell>
          <cell r="L128">
            <v>115.40128468335685</v>
          </cell>
          <cell r="M128">
            <v>104.79505338030032</v>
          </cell>
          <cell r="N128">
            <v>108.65954105187012</v>
          </cell>
          <cell r="O128">
            <v>112.11982986377194</v>
          </cell>
          <cell r="P128">
            <v>103.02588974973422</v>
          </cell>
          <cell r="Q128">
            <v>104.71903672401943</v>
          </cell>
          <cell r="R128">
            <v>225.71062500000005</v>
          </cell>
          <cell r="S128">
            <v>92.218531249999984</v>
          </cell>
          <cell r="T128">
            <v>93.871812500000033</v>
          </cell>
          <cell r="U128">
            <v>94.535906250000053</v>
          </cell>
          <cell r="V128">
            <v>100.19040625000007</v>
          </cell>
        </row>
        <row r="129">
          <cell r="A129" t="str">
            <v>2011Q4</v>
          </cell>
          <cell r="B129">
            <v>105.07016720292084</v>
          </cell>
          <cell r="C129">
            <v>104.02279458172701</v>
          </cell>
          <cell r="D129">
            <v>105.74129392156051</v>
          </cell>
          <cell r="E129">
            <v>118.78599072294843</v>
          </cell>
          <cell r="F129">
            <v>144.3096306093247</v>
          </cell>
          <cell r="G129">
            <v>119.33039976177143</v>
          </cell>
          <cell r="H129">
            <v>120.1259678042781</v>
          </cell>
          <cell r="I129">
            <v>124.90643260666468</v>
          </cell>
          <cell r="J129">
            <v>104.44006960636878</v>
          </cell>
          <cell r="K129">
            <v>111.93908370972437</v>
          </cell>
          <cell r="L129">
            <v>117.45184607349759</v>
          </cell>
          <cell r="M129">
            <v>105.048908512102</v>
          </cell>
          <cell r="N129">
            <v>109.0010815130907</v>
          </cell>
          <cell r="O129">
            <v>113.5149133614039</v>
          </cell>
          <cell r="P129">
            <v>102.92512249813953</v>
          </cell>
          <cell r="Q129">
            <v>105.38029645813592</v>
          </cell>
          <cell r="R129">
            <v>227.01287500000004</v>
          </cell>
          <cell r="S129">
            <v>92.967718749999989</v>
          </cell>
          <cell r="T129">
            <v>94.616687500000026</v>
          </cell>
          <cell r="U129">
            <v>94.510843750000063</v>
          </cell>
          <cell r="V129">
            <v>102.58534375000006</v>
          </cell>
        </row>
        <row r="130">
          <cell r="A130" t="str">
            <v>2012Q1</v>
          </cell>
          <cell r="B130">
            <v>105.85262707832445</v>
          </cell>
          <cell r="C130">
            <v>104.39640801433757</v>
          </cell>
          <cell r="D130">
            <v>105.84652698032343</v>
          </cell>
          <cell r="E130">
            <v>115.45845653788739</v>
          </cell>
          <cell r="F130">
            <v>153.96925990032443</v>
          </cell>
          <cell r="G130">
            <v>122.35772621237035</v>
          </cell>
          <cell r="H130">
            <v>121.35363683138669</v>
          </cell>
          <cell r="I130">
            <v>127.01822129905345</v>
          </cell>
          <cell r="J130">
            <v>104.91080912818829</v>
          </cell>
          <cell r="K130">
            <v>112.26002409896336</v>
          </cell>
          <cell r="L130">
            <v>119.55298360784963</v>
          </cell>
          <cell r="M130">
            <v>105.13590051767699</v>
          </cell>
          <cell r="N130">
            <v>108.55056940631192</v>
          </cell>
          <cell r="O130">
            <v>114.81726811332069</v>
          </cell>
          <cell r="P130">
            <v>102.10307423890852</v>
          </cell>
          <cell r="Q130">
            <v>106.19017367952773</v>
          </cell>
          <cell r="R130">
            <v>228.04003125000006</v>
          </cell>
          <cell r="S130">
            <v>93.185031249999994</v>
          </cell>
          <cell r="T130">
            <v>95.094062499999993</v>
          </cell>
          <cell r="U130">
            <v>94.477156250000021</v>
          </cell>
          <cell r="V130">
            <v>105.21499999999999</v>
          </cell>
        </row>
        <row r="131">
          <cell r="A131" t="str">
            <v>2012Q2</v>
          </cell>
          <cell r="B131">
            <v>106.42152483224217</v>
          </cell>
          <cell r="C131">
            <v>104.79693918397854</v>
          </cell>
          <cell r="D131">
            <v>106.20690823461807</v>
          </cell>
          <cell r="E131">
            <v>116.23577783147157</v>
          </cell>
          <cell r="F131">
            <v>158.43492454622253</v>
          </cell>
          <cell r="G131">
            <v>124.41247602718522</v>
          </cell>
          <cell r="H131">
            <v>123.05136234289604</v>
          </cell>
          <cell r="I131">
            <v>129.43604034080843</v>
          </cell>
          <cell r="J131">
            <v>105.311524396613</v>
          </cell>
          <cell r="K131">
            <v>112.98331049446253</v>
          </cell>
          <cell r="L131">
            <v>121.64391298441839</v>
          </cell>
          <cell r="M131">
            <v>105.31107838541072</v>
          </cell>
          <cell r="N131">
            <v>108.66660308370865</v>
          </cell>
          <cell r="O131">
            <v>116.2858208093443</v>
          </cell>
          <cell r="P131">
            <v>101.89604848909264</v>
          </cell>
          <cell r="Q131">
            <v>106.76939541802724</v>
          </cell>
          <cell r="R131">
            <v>229.12471875000006</v>
          </cell>
          <cell r="S131">
            <v>93.784718749999996</v>
          </cell>
          <cell r="T131">
            <v>95.743437499999999</v>
          </cell>
          <cell r="U131">
            <v>94.488093750000019</v>
          </cell>
          <cell r="V131">
            <v>107.71299999999998</v>
          </cell>
        </row>
        <row r="132">
          <cell r="A132" t="str">
            <v>2012Q3</v>
          </cell>
          <cell r="B132">
            <v>106.96454394745385</v>
          </cell>
          <cell r="C132">
            <v>105.2232448155725</v>
          </cell>
          <cell r="D132">
            <v>106.61008883999533</v>
          </cell>
          <cell r="E132">
            <v>117.84071718027033</v>
          </cell>
          <cell r="F132">
            <v>161.67444863700484</v>
          </cell>
          <cell r="G132">
            <v>126.31027224693344</v>
          </cell>
          <cell r="H132">
            <v>124.84303500388273</v>
          </cell>
          <cell r="I132">
            <v>131.89421596563025</v>
          </cell>
          <cell r="J132">
            <v>105.75503217761239</v>
          </cell>
          <cell r="K132">
            <v>113.76460172791865</v>
          </cell>
          <cell r="L132">
            <v>123.7499609957016</v>
          </cell>
          <cell r="M132">
            <v>105.4681717034759</v>
          </cell>
          <cell r="N132">
            <v>108.78309989854132</v>
          </cell>
          <cell r="O132">
            <v>117.81268532871559</v>
          </cell>
          <cell r="P132">
            <v>101.74725211658712</v>
          </cell>
          <cell r="Q132">
            <v>107.27599207787094</v>
          </cell>
          <cell r="R132">
            <v>230.12834375000006</v>
          </cell>
          <cell r="S132">
            <v>94.385843749999992</v>
          </cell>
          <cell r="T132">
            <v>96.381687499999984</v>
          </cell>
          <cell r="U132">
            <v>94.521468750000025</v>
          </cell>
          <cell r="V132">
            <v>110.23199999999997</v>
          </cell>
        </row>
        <row r="133">
          <cell r="A133" t="str">
            <v>2012Q4</v>
          </cell>
          <cell r="B133">
            <v>107.48168442395949</v>
          </cell>
          <cell r="C133">
            <v>105.67532490911944</v>
          </cell>
          <cell r="D133">
            <v>107.05606879645519</v>
          </cell>
          <cell r="E133">
            <v>120.27327458428374</v>
          </cell>
          <cell r="F133">
            <v>163.68783217267131</v>
          </cell>
          <cell r="G133">
            <v>128.05111487161506</v>
          </cell>
          <cell r="H133">
            <v>126.72865481434674</v>
          </cell>
          <cell r="I133">
            <v>134.39274817351887</v>
          </cell>
          <cell r="J133">
            <v>106.24133247118648</v>
          </cell>
          <cell r="K133">
            <v>114.60389779933169</v>
          </cell>
          <cell r="L133">
            <v>125.87112764169927</v>
          </cell>
          <cell r="M133">
            <v>105.60718047187257</v>
          </cell>
          <cell r="N133">
            <v>108.90005985080998</v>
          </cell>
          <cell r="O133">
            <v>119.39786167143454</v>
          </cell>
          <cell r="P133">
            <v>101.65668512139197</v>
          </cell>
          <cell r="Q133">
            <v>107.70996365905883</v>
          </cell>
          <cell r="R133">
            <v>231.05090625000003</v>
          </cell>
          <cell r="S133">
            <v>94.988406249999983</v>
          </cell>
          <cell r="T133">
            <v>97.008812499999976</v>
          </cell>
          <cell r="U133">
            <v>94.577281250000013</v>
          </cell>
          <cell r="V133">
            <v>112.77199999999996</v>
          </cell>
        </row>
        <row r="134">
          <cell r="A134" t="str">
            <v>2013Q1</v>
          </cell>
          <cell r="B134">
            <v>107.82688192946135</v>
          </cell>
          <cell r="C134">
            <v>105.98160272942549</v>
          </cell>
          <cell r="D134">
            <v>107.56528462587053</v>
          </cell>
          <cell r="E134">
            <v>126.47851539913435</v>
          </cell>
          <cell r="F134">
            <v>161.29356020915537</v>
          </cell>
          <cell r="G134">
            <v>129.26638884715771</v>
          </cell>
          <cell r="H134">
            <v>128.65302027755217</v>
          </cell>
          <cell r="I134">
            <v>136.99284202875572</v>
          </cell>
          <cell r="J134">
            <v>107.15829170394731</v>
          </cell>
          <cell r="K134">
            <v>115.62169746060513</v>
          </cell>
          <cell r="L134">
            <v>127.86301895441373</v>
          </cell>
          <cell r="M134">
            <v>105.49728392569897</v>
          </cell>
          <cell r="N134">
            <v>108.71377268844631</v>
          </cell>
          <cell r="O134">
            <v>121.03710037543885</v>
          </cell>
          <cell r="P134">
            <v>101.52337978829812</v>
          </cell>
          <cell r="Q134">
            <v>108.0423975861614</v>
          </cell>
          <cell r="R134">
            <v>231.62771875000004</v>
          </cell>
          <cell r="S134">
            <v>95.664125000000013</v>
          </cell>
          <cell r="T134">
            <v>97.757156250000023</v>
          </cell>
          <cell r="U134">
            <v>94.351781250000045</v>
          </cell>
          <cell r="V134">
            <v>115.90565625000001</v>
          </cell>
        </row>
        <row r="135">
          <cell r="A135" t="str">
            <v>2013Q2</v>
          </cell>
          <cell r="B135">
            <v>108.35069086147409</v>
          </cell>
          <cell r="C135">
            <v>106.55386244095594</v>
          </cell>
          <cell r="D135">
            <v>108.08868867574654</v>
          </cell>
          <cell r="E135">
            <v>129.38828277132797</v>
          </cell>
          <cell r="F135">
            <v>162.12726861221688</v>
          </cell>
          <cell r="G135">
            <v>130.84077030333495</v>
          </cell>
          <cell r="H135">
            <v>130.74861498566528</v>
          </cell>
          <cell r="I135">
            <v>139.54760537706542</v>
          </cell>
          <cell r="J135">
            <v>107.575030452026</v>
          </cell>
          <cell r="K135">
            <v>116.52880370717062</v>
          </cell>
          <cell r="L135">
            <v>130.07218045703942</v>
          </cell>
          <cell r="M135">
            <v>105.69245190071926</v>
          </cell>
          <cell r="N135">
            <v>108.95314301641427</v>
          </cell>
          <cell r="O135">
            <v>122.74060014967807</v>
          </cell>
          <cell r="P135">
            <v>101.58965863380728</v>
          </cell>
          <cell r="Q135">
            <v>108.34268404020956</v>
          </cell>
          <cell r="R135">
            <v>232.49403125000001</v>
          </cell>
          <cell r="S135">
            <v>96.240875000000017</v>
          </cell>
          <cell r="T135">
            <v>98.309093750000031</v>
          </cell>
          <cell r="U135">
            <v>94.573968750000034</v>
          </cell>
          <cell r="V135">
            <v>118.25859375</v>
          </cell>
        </row>
        <row r="136">
          <cell r="A136" t="str">
            <v>2013Q3</v>
          </cell>
          <cell r="B136">
            <v>108.90704688769996</v>
          </cell>
          <cell r="C136">
            <v>107.22052730851689</v>
          </cell>
          <cell r="D136">
            <v>108.64671746795601</v>
          </cell>
          <cell r="E136">
            <v>131.9476420564871</v>
          </cell>
          <cell r="F136">
            <v>163.00744243778922</v>
          </cell>
          <cell r="G136">
            <v>132.40564418607445</v>
          </cell>
          <cell r="H136">
            <v>132.96023744195006</v>
          </cell>
          <cell r="I136">
            <v>142.11824328272934</v>
          </cell>
          <cell r="J136">
            <v>107.87941514203455</v>
          </cell>
          <cell r="K136">
            <v>117.44571529093162</v>
          </cell>
          <cell r="L136">
            <v>132.35421818157869</v>
          </cell>
          <cell r="M136">
            <v>105.96186363203171</v>
          </cell>
          <cell r="N136">
            <v>109.31446058264557</v>
          </cell>
          <cell r="O136">
            <v>124.50411153208988</v>
          </cell>
          <cell r="P136">
            <v>101.75455394271039</v>
          </cell>
          <cell r="Q136">
            <v>108.58191044577373</v>
          </cell>
          <cell r="R136">
            <v>233.38515625000002</v>
          </cell>
          <cell r="S136">
            <v>96.790375000000012</v>
          </cell>
          <cell r="T136">
            <v>98.796968750000033</v>
          </cell>
          <cell r="U136">
            <v>94.940093750000045</v>
          </cell>
          <cell r="V136">
            <v>120.40346875</v>
          </cell>
        </row>
        <row r="137">
          <cell r="A137" t="str">
            <v>2013Q4</v>
          </cell>
          <cell r="B137">
            <v>109.49595000813893</v>
          </cell>
          <cell r="C137">
            <v>107.98159733210836</v>
          </cell>
          <cell r="D137">
            <v>109.23937100249898</v>
          </cell>
          <cell r="E137">
            <v>134.15659325461181</v>
          </cell>
          <cell r="F137">
            <v>163.93408168587237</v>
          </cell>
          <cell r="G137">
            <v>133.96101049537623</v>
          </cell>
          <cell r="H137">
            <v>135.28788764640657</v>
          </cell>
          <cell r="I137">
            <v>144.70475574574752</v>
          </cell>
          <cell r="J137">
            <v>108.071445773973</v>
          </cell>
          <cell r="K137">
            <v>118.37243221188812</v>
          </cell>
          <cell r="L137">
            <v>134.70913212803148</v>
          </cell>
          <cell r="M137">
            <v>106.30551911963632</v>
          </cell>
          <cell r="N137">
            <v>109.79772538714018</v>
          </cell>
          <cell r="O137">
            <v>126.32763452267427</v>
          </cell>
          <cell r="P137">
            <v>102.01806571500747</v>
          </cell>
          <cell r="Q137">
            <v>108.76007680285394</v>
          </cell>
          <cell r="R137">
            <v>234.30109375000006</v>
          </cell>
          <cell r="S137">
            <v>97.312625000000011</v>
          </cell>
          <cell r="T137">
            <v>99.220781250000016</v>
          </cell>
          <cell r="U137">
            <v>95.450156250000049</v>
          </cell>
          <cell r="V137">
            <v>122.34028124999999</v>
          </cell>
        </row>
        <row r="138">
          <cell r="A138" t="str">
            <v>2014Q1</v>
          </cell>
          <cell r="B138">
            <v>110.11712518082541</v>
          </cell>
          <cell r="C138">
            <v>109.19512829293961</v>
          </cell>
          <cell r="D138">
            <v>110.06975745763926</v>
          </cell>
          <cell r="E138">
            <v>137.3461486259574</v>
          </cell>
          <cell r="F138">
            <v>165.16486765309594</v>
          </cell>
          <cell r="G138">
            <v>135.82054089172937</v>
          </cell>
          <cell r="H138">
            <v>137.77872983582597</v>
          </cell>
          <cell r="I138">
            <v>147.31476577348073</v>
          </cell>
          <cell r="J138">
            <v>107.65664130669137</v>
          </cell>
          <cell r="K138">
            <v>119.38886649371531</v>
          </cell>
          <cell r="L138">
            <v>137.35573257258034</v>
          </cell>
          <cell r="M138">
            <v>106.82727615016505</v>
          </cell>
          <cell r="N138">
            <v>110.82673112684589</v>
          </cell>
          <cell r="O138">
            <v>128.66437720956949</v>
          </cell>
          <cell r="P138">
            <v>102.53742975965906</v>
          </cell>
          <cell r="Q138">
            <v>108.76488421882632</v>
          </cell>
          <cell r="R138">
            <v>235.84700000000004</v>
          </cell>
          <cell r="S138">
            <v>97.811687500000005</v>
          </cell>
          <cell r="T138">
            <v>99.638968750000032</v>
          </cell>
          <cell r="U138">
            <v>96.751031249999954</v>
          </cell>
          <cell r="V138">
            <v>123.66356249999998</v>
          </cell>
        </row>
        <row r="139">
          <cell r="A139" t="str">
            <v>2014Q2</v>
          </cell>
          <cell r="B139">
            <v>110.77123250647684</v>
          </cell>
          <cell r="C139">
            <v>110.00178631610848</v>
          </cell>
          <cell r="D139">
            <v>110.65041720554368</v>
          </cell>
          <cell r="E139">
            <v>138.32187874591114</v>
          </cell>
          <cell r="F139">
            <v>166.08136522754896</v>
          </cell>
          <cell r="G139">
            <v>137.23142338996004</v>
          </cell>
          <cell r="H139">
            <v>140.31956984190944</v>
          </cell>
          <cell r="I139">
            <v>149.92997814826307</v>
          </cell>
          <cell r="J139">
            <v>107.82175623894955</v>
          </cell>
          <cell r="K139">
            <v>120.30322927959277</v>
          </cell>
          <cell r="L139">
            <v>139.7688748523872</v>
          </cell>
          <cell r="M139">
            <v>107.27787603570114</v>
          </cell>
          <cell r="N139">
            <v>111.38437292908802</v>
          </cell>
          <cell r="O139">
            <v>130.42664018124384</v>
          </cell>
          <cell r="P139">
            <v>102.93528013515984</v>
          </cell>
          <cell r="Q139">
            <v>108.86585003598817</v>
          </cell>
          <cell r="R139">
            <v>236.57050000000004</v>
          </cell>
          <cell r="S139">
            <v>98.27781250000001</v>
          </cell>
          <cell r="T139">
            <v>99.91128125000003</v>
          </cell>
          <cell r="U139">
            <v>97.290218749999937</v>
          </cell>
          <cell r="V139">
            <v>125.34643749999998</v>
          </cell>
        </row>
        <row r="140">
          <cell r="A140" t="str">
            <v>2014Q3</v>
          </cell>
          <cell r="B140">
            <v>111.45799694312758</v>
          </cell>
          <cell r="C140">
            <v>110.7596271828242</v>
          </cell>
          <cell r="D140">
            <v>111.18445842447608</v>
          </cell>
          <cell r="E140">
            <v>138.41479587472833</v>
          </cell>
          <cell r="F140">
            <v>166.94125570586104</v>
          </cell>
          <cell r="G140">
            <v>138.50732965055732</v>
          </cell>
          <cell r="H140">
            <v>142.95757190144815</v>
          </cell>
          <cell r="I140">
            <v>152.55801587745538</v>
          </cell>
          <cell r="J140">
            <v>108.07230952959756</v>
          </cell>
          <cell r="K140">
            <v>121.19543259319568</v>
          </cell>
          <cell r="L140">
            <v>142.16736924363462</v>
          </cell>
          <cell r="M140">
            <v>107.76117656287656</v>
          </cell>
          <cell r="N140">
            <v>111.89444449081432</v>
          </cell>
          <cell r="O140">
            <v>132.06763152583557</v>
          </cell>
          <cell r="P140">
            <v>103.36885265047037</v>
          </cell>
          <cell r="Q140">
            <v>108.95067536171561</v>
          </cell>
          <cell r="R140">
            <v>237.07675000000006</v>
          </cell>
          <cell r="S140">
            <v>98.715062500000002</v>
          </cell>
          <cell r="T140">
            <v>100.09615625000004</v>
          </cell>
          <cell r="U140">
            <v>97.714593749999935</v>
          </cell>
          <cell r="V140">
            <v>126.98343749999998</v>
          </cell>
        </row>
        <row r="141">
          <cell r="A141" t="str">
            <v>2014Q4</v>
          </cell>
          <cell r="B141">
            <v>112.17741849077767</v>
          </cell>
          <cell r="C141">
            <v>111.46865089308679</v>
          </cell>
          <cell r="D141">
            <v>111.67188111443642</v>
          </cell>
          <cell r="E141">
            <v>137.62490001240894</v>
          </cell>
          <cell r="F141">
            <v>167.7445390880321</v>
          </cell>
          <cell r="G141">
            <v>139.64825967352124</v>
          </cell>
          <cell r="H141">
            <v>145.69273601444203</v>
          </cell>
          <cell r="I141">
            <v>155.1988789610576</v>
          </cell>
          <cell r="J141">
            <v>108.4083011786354</v>
          </cell>
          <cell r="K141">
            <v>122.06547643452403</v>
          </cell>
          <cell r="L141">
            <v>144.55121574632253</v>
          </cell>
          <cell r="M141">
            <v>108.27717773169134</v>
          </cell>
          <cell r="N141">
            <v>112.3569458120248</v>
          </cell>
          <cell r="O141">
            <v>133.58735124334459</v>
          </cell>
          <cell r="P141">
            <v>103.83814730559064</v>
          </cell>
          <cell r="Q141">
            <v>109.01936019600866</v>
          </cell>
          <cell r="R141">
            <v>237.36575000000008</v>
          </cell>
          <cell r="S141">
            <v>99.123437499999994</v>
          </cell>
          <cell r="T141">
            <v>100.19359375000003</v>
          </cell>
          <cell r="U141">
            <v>98.024156249999933</v>
          </cell>
          <cell r="V141">
            <v>128.57456249999996</v>
          </cell>
        </row>
        <row r="142">
          <cell r="A142" t="str">
            <v>2015Q1</v>
          </cell>
          <cell r="B142">
            <v>113.1837136476407</v>
          </cell>
          <cell r="C142">
            <v>112.03719556705566</v>
          </cell>
          <cell r="D142">
            <v>111.90673737144344</v>
          </cell>
          <cell r="E142">
            <v>131.22289946164324</v>
          </cell>
          <cell r="F142">
            <v>168.68979762128163</v>
          </cell>
          <cell r="G142">
            <v>140.10850072703579</v>
          </cell>
          <cell r="H142">
            <v>148.56425887888173</v>
          </cell>
          <cell r="I142">
            <v>157.81047006706814</v>
          </cell>
          <cell r="J142">
            <v>109.17750942112021</v>
          </cell>
          <cell r="K142">
            <v>122.81631096725386</v>
          </cell>
          <cell r="L142">
            <v>147.46567915733516</v>
          </cell>
          <cell r="M142">
            <v>109.03333731456968</v>
          </cell>
          <cell r="N142">
            <v>112.51758942648165</v>
          </cell>
          <cell r="O142">
            <v>135.549383869547</v>
          </cell>
          <cell r="P142">
            <v>104.38782921522593</v>
          </cell>
          <cell r="Q142">
            <v>109.02432956064796</v>
          </cell>
          <cell r="R142">
            <v>236.47000000000008</v>
          </cell>
          <cell r="S142">
            <v>99.336531250000036</v>
          </cell>
          <cell r="T142">
            <v>99.888125000000031</v>
          </cell>
          <cell r="U142">
            <v>98.072656250000023</v>
          </cell>
          <cell r="V142">
            <v>130.04043750000005</v>
          </cell>
        </row>
        <row r="143">
          <cell r="A143" t="str">
            <v>2015Q2</v>
          </cell>
          <cell r="B143">
            <v>113.86676281800408</v>
          </cell>
          <cell r="C143">
            <v>112.6852497163482</v>
          </cell>
          <cell r="D143">
            <v>112.38330216505229</v>
          </cell>
          <cell r="E143">
            <v>130.55909429597475</v>
          </cell>
          <cell r="F143">
            <v>169.30043391228293</v>
          </cell>
          <cell r="G143">
            <v>141.19776336745934</v>
          </cell>
          <cell r="H143">
            <v>151.47806841958987</v>
          </cell>
          <cell r="I143">
            <v>160.49382279229096</v>
          </cell>
          <cell r="J143">
            <v>109.54526649291489</v>
          </cell>
          <cell r="K143">
            <v>123.68085579856269</v>
          </cell>
          <cell r="L143">
            <v>149.60212396415048</v>
          </cell>
          <cell r="M143">
            <v>109.53175665769344</v>
          </cell>
          <cell r="N143">
            <v>112.98666525315568</v>
          </cell>
          <cell r="O143">
            <v>136.60112651858032</v>
          </cell>
          <cell r="P143">
            <v>104.91070210408358</v>
          </cell>
          <cell r="Q143">
            <v>109.07976340335992</v>
          </cell>
          <cell r="R143">
            <v>236.71150000000009</v>
          </cell>
          <cell r="S143">
            <v>99.753718750000033</v>
          </cell>
          <cell r="T143">
            <v>99.936875000000029</v>
          </cell>
          <cell r="U143">
            <v>98.211093750000032</v>
          </cell>
          <cell r="V143">
            <v>131.57156250000008</v>
          </cell>
        </row>
        <row r="144">
          <cell r="A144" t="str">
            <v>2015Q3</v>
          </cell>
          <cell r="B144">
            <v>114.48078250008136</v>
          </cell>
          <cell r="C144">
            <v>113.32115146112383</v>
          </cell>
          <cell r="D144">
            <v>112.89562759128165</v>
          </cell>
          <cell r="E144">
            <v>130.90419281809363</v>
          </cell>
          <cell r="F144">
            <v>169.77503020825549</v>
          </cell>
          <cell r="G144">
            <v>142.37033486297585</v>
          </cell>
          <cell r="H144">
            <v>154.47336133455701</v>
          </cell>
          <cell r="I144">
            <v>163.20683980472447</v>
          </cell>
          <cell r="J144">
            <v>109.85935062907656</v>
          </cell>
          <cell r="K144">
            <v>124.56206109212653</v>
          </cell>
          <cell r="L144">
            <v>151.50581496365271</v>
          </cell>
          <cell r="M144">
            <v>109.97989353348682</v>
          </cell>
          <cell r="N144">
            <v>113.50988582580904</v>
          </cell>
          <cell r="O144">
            <v>137.3061637262206</v>
          </cell>
          <cell r="P144">
            <v>105.45143108686888</v>
          </cell>
          <cell r="Q144">
            <v>109.13808674592519</v>
          </cell>
          <cell r="R144">
            <v>237.12275000000008</v>
          </cell>
          <cell r="S144">
            <v>100.20859375000003</v>
          </cell>
          <cell r="T144">
            <v>100.02437500000005</v>
          </cell>
          <cell r="U144">
            <v>98.293218750000023</v>
          </cell>
          <cell r="V144">
            <v>133.08856250000005</v>
          </cell>
        </row>
        <row r="145">
          <cell r="A145" t="str">
            <v>2015Q4</v>
          </cell>
          <cell r="B145">
            <v>115.0257726938726</v>
          </cell>
          <cell r="C145">
            <v>113.94490080138256</v>
          </cell>
          <cell r="D145">
            <v>113.44371365013153</v>
          </cell>
          <cell r="E145">
            <v>132.25819502799996</v>
          </cell>
          <cell r="F145">
            <v>170.11358650919925</v>
          </cell>
          <cell r="G145">
            <v>143.6262152135854</v>
          </cell>
          <cell r="H145">
            <v>157.55013762378317</v>
          </cell>
          <cell r="I145">
            <v>165.94952110436864</v>
          </cell>
          <cell r="J145">
            <v>110.11976182960521</v>
          </cell>
          <cell r="K145">
            <v>125.4599268479454</v>
          </cell>
          <cell r="L145">
            <v>153.1767521558418</v>
          </cell>
          <cell r="M145">
            <v>110.37774794194981</v>
          </cell>
          <cell r="N145">
            <v>114.08725114444174</v>
          </cell>
          <cell r="O145">
            <v>137.66449549246781</v>
          </cell>
          <cell r="P145">
            <v>106.01001616358181</v>
          </cell>
          <cell r="Q145">
            <v>109.19929958834381</v>
          </cell>
          <cell r="R145">
            <v>237.70375000000007</v>
          </cell>
          <cell r="S145">
            <v>100.70115625000003</v>
          </cell>
          <cell r="T145">
            <v>100.15062500000006</v>
          </cell>
          <cell r="U145">
            <v>98.319031250000037</v>
          </cell>
          <cell r="V145">
            <v>134.59143750000007</v>
          </cell>
        </row>
        <row r="146">
          <cell r="A146" t="str">
            <v>2016Q1</v>
          </cell>
          <cell r="B146">
            <v>115.22012163233421</v>
          </cell>
          <cell r="C146">
            <v>114.46751489872641</v>
          </cell>
          <cell r="D146">
            <v>114.22546824827927</v>
          </cell>
          <cell r="E146">
            <v>137.71603791213806</v>
          </cell>
          <cell r="F146">
            <v>168.77678781527325</v>
          </cell>
          <cell r="G146">
            <v>145.20484584008307</v>
          </cell>
          <cell r="H146">
            <v>161.12728626258271</v>
          </cell>
          <cell r="I146">
            <v>168.65137585478442</v>
          </cell>
          <cell r="J146">
            <v>110.03232360514856</v>
          </cell>
          <cell r="K146">
            <v>126.35673038355611</v>
          </cell>
          <cell r="L146">
            <v>154.01893437245232</v>
          </cell>
          <cell r="M146">
            <v>110.53557121853495</v>
          </cell>
          <cell r="N146">
            <v>114.76389855141889</v>
          </cell>
          <cell r="O146">
            <v>137.03618891880913</v>
          </cell>
          <cell r="P146">
            <v>106.50243555788697</v>
          </cell>
          <cell r="Q146">
            <v>109.0478676029193</v>
          </cell>
          <cell r="R146">
            <v>238.54871874999998</v>
          </cell>
          <cell r="S146">
            <v>101.41437500000001</v>
          </cell>
          <cell r="T146">
            <v>100.09359375000003</v>
          </cell>
          <cell r="U146">
            <v>98.054156250000048</v>
          </cell>
          <cell r="V146">
            <v>136.19706249999999</v>
          </cell>
        </row>
        <row r="147">
          <cell r="A147" t="str">
            <v>2016Q2</v>
          </cell>
          <cell r="B147">
            <v>115.73969755637069</v>
          </cell>
          <cell r="C147">
            <v>115.1025525653105</v>
          </cell>
          <cell r="D147">
            <v>114.7659124096992</v>
          </cell>
          <cell r="E147">
            <v>139.84987270304137</v>
          </cell>
          <cell r="F147">
            <v>169.45899012609587</v>
          </cell>
          <cell r="G147">
            <v>146.5315673325606</v>
          </cell>
          <cell r="H147">
            <v>164.19947371020115</v>
          </cell>
          <cell r="I147">
            <v>171.48158206342544</v>
          </cell>
          <cell r="J147">
            <v>110.30305953015208</v>
          </cell>
          <cell r="K147">
            <v>127.29500613687037</v>
          </cell>
          <cell r="L147">
            <v>155.46276441732127</v>
          </cell>
          <cell r="M147">
            <v>110.90876015815623</v>
          </cell>
          <cell r="N147">
            <v>115.43149842506421</v>
          </cell>
          <cell r="O147">
            <v>136.95708296167533</v>
          </cell>
          <cell r="P147">
            <v>107.13034153298933</v>
          </cell>
          <cell r="Q147">
            <v>109.20107317612315</v>
          </cell>
          <cell r="R147">
            <v>239.43153124999998</v>
          </cell>
          <cell r="S147">
            <v>101.90912500000002</v>
          </cell>
          <cell r="T147">
            <v>100.38615625000003</v>
          </cell>
          <cell r="U147">
            <v>98.061093750000069</v>
          </cell>
          <cell r="V147">
            <v>137.62493749999999</v>
          </cell>
        </row>
        <row r="148">
          <cell r="A148" t="str">
            <v>2016Q3</v>
          </cell>
          <cell r="B148">
            <v>116.30288869893847</v>
          </cell>
          <cell r="C148">
            <v>115.76103096273685</v>
          </cell>
          <cell r="D148">
            <v>115.26295404106868</v>
          </cell>
          <cell r="E148">
            <v>141.75463638715428</v>
          </cell>
          <cell r="F148">
            <v>170.62087844182614</v>
          </cell>
          <cell r="G148">
            <v>147.84582111181311</v>
          </cell>
          <cell r="H148">
            <v>167.18558894195283</v>
          </cell>
          <cell r="I148">
            <v>174.36964889385268</v>
          </cell>
          <cell r="J148">
            <v>110.63779311526349</v>
          </cell>
          <cell r="K148">
            <v>128.25703142542494</v>
          </cell>
          <cell r="L148">
            <v>156.91224112218316</v>
          </cell>
          <cell r="M148">
            <v>111.3075660962661</v>
          </cell>
          <cell r="N148">
            <v>116.13518810774282</v>
          </cell>
          <cell r="O148">
            <v>136.7872447225536</v>
          </cell>
          <cell r="P148">
            <v>107.80971231255344</v>
          </cell>
          <cell r="Q148">
            <v>109.44338198025892</v>
          </cell>
          <cell r="R148">
            <v>240.44640624999997</v>
          </cell>
          <cell r="S148">
            <v>102.36837500000001</v>
          </cell>
          <cell r="T148">
            <v>100.80628125000004</v>
          </cell>
          <cell r="U148">
            <v>98.105468750000057</v>
          </cell>
          <cell r="V148">
            <v>138.99193749999998</v>
          </cell>
        </row>
        <row r="149">
          <cell r="A149" t="str">
            <v>2016Q4</v>
          </cell>
          <cell r="B149">
            <v>116.90969506003759</v>
          </cell>
          <cell r="C149">
            <v>116.4429500910055</v>
          </cell>
          <cell r="D149">
            <v>115.71659314238772</v>
          </cell>
          <cell r="E149">
            <v>143.43032896447684</v>
          </cell>
          <cell r="F149">
            <v>172.26245276246405</v>
          </cell>
          <cell r="G149">
            <v>149.14760717784057</v>
          </cell>
          <cell r="H149">
            <v>170.08563195783782</v>
          </cell>
          <cell r="I149">
            <v>177.31557634606619</v>
          </cell>
          <cell r="J149">
            <v>111.03652436048279</v>
          </cell>
          <cell r="K149">
            <v>129.24280624921985</v>
          </cell>
          <cell r="L149">
            <v>158.36736448703803</v>
          </cell>
          <cell r="M149">
            <v>111.7319890328646</v>
          </cell>
          <cell r="N149">
            <v>116.87496759945471</v>
          </cell>
          <cell r="O149">
            <v>136.52667420144391</v>
          </cell>
          <cell r="P149">
            <v>108.54054789657937</v>
          </cell>
          <cell r="Q149">
            <v>109.77479401532662</v>
          </cell>
          <cell r="R149">
            <v>241.59334374999995</v>
          </cell>
          <cell r="S149">
            <v>102.792125</v>
          </cell>
          <cell r="T149">
            <v>101.35396875000005</v>
          </cell>
          <cell r="U149">
            <v>98.187281250000069</v>
          </cell>
          <cell r="V149">
            <v>140.29806249999996</v>
          </cell>
        </row>
        <row r="150">
          <cell r="A150" t="str">
            <v>2017Q1</v>
          </cell>
          <cell r="B150">
            <v>117.52971677033057</v>
          </cell>
          <cell r="C150">
            <v>117.33269646663535</v>
          </cell>
          <cell r="D150">
            <v>115.75223881505798</v>
          </cell>
          <cell r="E150">
            <v>144.24946277708244</v>
          </cell>
          <cell r="F150">
            <v>175.58697342630506</v>
          </cell>
          <cell r="G150">
            <v>150.25112580278608</v>
          </cell>
          <cell r="H150">
            <v>172.65917379271423</v>
          </cell>
          <cell r="I150">
            <v>180.39024222113198</v>
          </cell>
          <cell r="J150">
            <v>111.8355729848503</v>
          </cell>
          <cell r="K150">
            <v>130.34387880232623</v>
          </cell>
          <cell r="L150">
            <v>159.88329016028931</v>
          </cell>
          <cell r="M150">
            <v>112.21099081650807</v>
          </cell>
          <cell r="N150">
            <v>118.04316350523638</v>
          </cell>
          <cell r="O150">
            <v>135.50468443881843</v>
          </cell>
          <cell r="P150">
            <v>109.53234564428384</v>
          </cell>
          <cell r="Q150">
            <v>110.37637265826172</v>
          </cell>
          <cell r="R150">
            <v>243.06765625000003</v>
          </cell>
          <cell r="S150">
            <v>103.02193750000001</v>
          </cell>
          <cell r="T150">
            <v>102.37000000000003</v>
          </cell>
          <cell r="U150">
            <v>98.322156250000035</v>
          </cell>
          <cell r="V150">
            <v>141.40190625000002</v>
          </cell>
        </row>
        <row r="151">
          <cell r="A151" t="str">
            <v>2017Q2</v>
          </cell>
          <cell r="B151">
            <v>118.23591351622731</v>
          </cell>
          <cell r="C151">
            <v>117.98774244998093</v>
          </cell>
          <cell r="D151">
            <v>116.26890921571544</v>
          </cell>
          <cell r="E151">
            <v>145.71800820399497</v>
          </cell>
          <cell r="F151">
            <v>177.70661562143997</v>
          </cell>
          <cell r="G151">
            <v>151.60229633350625</v>
          </cell>
          <cell r="H151">
            <v>175.48324396292236</v>
          </cell>
          <cell r="I151">
            <v>183.42353979649141</v>
          </cell>
          <cell r="J151">
            <v>112.22777166266928</v>
          </cell>
          <cell r="K151">
            <v>131.34053341897339</v>
          </cell>
          <cell r="L151">
            <v>161.32764458576889</v>
          </cell>
          <cell r="M151">
            <v>112.67506301066136</v>
          </cell>
          <cell r="N151">
            <v>118.69819197300021</v>
          </cell>
          <cell r="O151">
            <v>135.330924137544</v>
          </cell>
          <cell r="P151">
            <v>110.28231189354661</v>
          </cell>
          <cell r="Q151">
            <v>110.81356580441906</v>
          </cell>
          <cell r="R151">
            <v>244.40059375000004</v>
          </cell>
          <cell r="S151">
            <v>103.43806250000002</v>
          </cell>
          <cell r="T151">
            <v>103.03650000000003</v>
          </cell>
          <cell r="U151">
            <v>98.472593750000044</v>
          </cell>
          <cell r="V151">
            <v>142.64284375000003</v>
          </cell>
        </row>
        <row r="152">
          <cell r="A152" t="str">
            <v>2017Q3</v>
          </cell>
          <cell r="B152">
            <v>118.9978854283904</v>
          </cell>
          <cell r="C152">
            <v>118.59247455756118</v>
          </cell>
          <cell r="D152">
            <v>116.8920134457618</v>
          </cell>
          <cell r="E152">
            <v>147.20847758728777</v>
          </cell>
          <cell r="F152">
            <v>179.82463968616429</v>
          </cell>
          <cell r="G152">
            <v>153.01531904214409</v>
          </cell>
          <cell r="H152">
            <v>178.31741350332044</v>
          </cell>
          <cell r="I152">
            <v>186.48634687321052</v>
          </cell>
          <cell r="J152">
            <v>112.54944011298004</v>
          </cell>
          <cell r="K152">
            <v>132.32431829323241</v>
          </cell>
          <cell r="L152">
            <v>162.75558341188014</v>
          </cell>
          <cell r="M152">
            <v>113.15316746388081</v>
          </cell>
          <cell r="N152">
            <v>119.23237960778268</v>
          </cell>
          <cell r="O152">
            <v>135.3347063380927</v>
          </cell>
          <cell r="P152">
            <v>110.99994400358445</v>
          </cell>
          <cell r="Q152">
            <v>111.26743683073408</v>
          </cell>
          <cell r="R152">
            <v>245.78746875000007</v>
          </cell>
          <cell r="S152">
            <v>103.88206250000002</v>
          </cell>
          <cell r="T152">
            <v>103.69425000000005</v>
          </cell>
          <cell r="U152">
            <v>98.654218750000041</v>
          </cell>
          <cell r="V152">
            <v>143.87946875</v>
          </cell>
        </row>
        <row r="153">
          <cell r="A153" t="str">
            <v>2017Q4</v>
          </cell>
          <cell r="B153">
            <v>119.81563250681978</v>
          </cell>
          <cell r="C153">
            <v>119.14689278937611</v>
          </cell>
          <cell r="D153">
            <v>117.62155150519705</v>
          </cell>
          <cell r="E153">
            <v>148.72087092696083</v>
          </cell>
          <cell r="F153">
            <v>181.94104562047801</v>
          </cell>
          <cell r="G153">
            <v>154.49019392869968</v>
          </cell>
          <cell r="H153">
            <v>181.16168241390844</v>
          </cell>
          <cell r="I153">
            <v>189.57866345128934</v>
          </cell>
          <cell r="J153">
            <v>112.80057833578257</v>
          </cell>
          <cell r="K153">
            <v>133.29523342510336</v>
          </cell>
          <cell r="L153">
            <v>164.1671066386231</v>
          </cell>
          <cell r="M153">
            <v>113.64530417616636</v>
          </cell>
          <cell r="N153">
            <v>119.64572640958382</v>
          </cell>
          <cell r="O153">
            <v>135.51603104046467</v>
          </cell>
          <cell r="P153">
            <v>111.68524197439737</v>
          </cell>
          <cell r="Q153">
            <v>111.73798573720681</v>
          </cell>
          <cell r="R153">
            <v>247.22828125000004</v>
          </cell>
          <cell r="S153">
            <v>104.35393750000003</v>
          </cell>
          <cell r="T153">
            <v>104.34325000000005</v>
          </cell>
          <cell r="U153">
            <v>98.867031250000053</v>
          </cell>
          <cell r="V153">
            <v>145.11178124999998</v>
          </cell>
        </row>
        <row r="154">
          <cell r="A154" t="str">
            <v>2018Q1</v>
          </cell>
          <cell r="B154">
            <v>120.936561694337</v>
          </cell>
          <cell r="C154">
            <v>119.53882249751197</v>
          </cell>
          <cell r="D154">
            <v>119.02844359504809</v>
          </cell>
          <cell r="E154">
            <v>150.54571111022005</v>
          </cell>
          <cell r="F154">
            <v>187.1644447619525</v>
          </cell>
          <cell r="G154">
            <v>156.78516327330692</v>
          </cell>
          <cell r="H154">
            <v>184.68622029827799</v>
          </cell>
          <cell r="I154">
            <v>192.88936298799209</v>
          </cell>
          <cell r="J154">
            <v>112.98876647912712</v>
          </cell>
          <cell r="K154">
            <v>134.34423135956433</v>
          </cell>
          <cell r="L154">
            <v>165.78682685971643</v>
          </cell>
          <cell r="M154">
            <v>114.10041947407157</v>
          </cell>
          <cell r="N154">
            <v>119.62119819323038</v>
          </cell>
          <cell r="O154">
            <v>136.72245754777941</v>
          </cell>
          <cell r="P154">
            <v>112.31939283313824</v>
          </cell>
          <cell r="Q154">
            <v>112.36025942541403</v>
          </cell>
          <cell r="R154">
            <v>249.08084375000007</v>
          </cell>
          <cell r="S154">
            <v>104.75665625000006</v>
          </cell>
          <cell r="T154">
            <v>105.06537499999999</v>
          </cell>
          <cell r="U154">
            <v>99.268687500000013</v>
          </cell>
          <cell r="V154">
            <v>145.99400000000003</v>
          </cell>
        </row>
        <row r="155">
          <cell r="A155" t="str">
            <v>2018Q2</v>
          </cell>
          <cell r="B155">
            <v>121.76689632817036</v>
          </cell>
          <cell r="C155">
            <v>120.03748283696173</v>
          </cell>
          <cell r="D155">
            <v>119.74248123285032</v>
          </cell>
          <cell r="E155">
            <v>151.98574320777135</v>
          </cell>
          <cell r="F155">
            <v>188.03416990041646</v>
          </cell>
          <cell r="G155">
            <v>158.08044560364436</v>
          </cell>
          <cell r="H155">
            <v>187.28262010780924</v>
          </cell>
          <cell r="I155">
            <v>195.96514918588474</v>
          </cell>
          <cell r="J155">
            <v>113.0958121876931</v>
          </cell>
          <cell r="K155">
            <v>135.25302598866776</v>
          </cell>
          <cell r="L155">
            <v>167.07567385023518</v>
          </cell>
          <cell r="M155">
            <v>114.64104217386799</v>
          </cell>
          <cell r="N155">
            <v>119.91967700313812</v>
          </cell>
          <cell r="O155">
            <v>136.91984353254989</v>
          </cell>
          <cell r="P155">
            <v>112.94754771464024</v>
          </cell>
          <cell r="Q155">
            <v>112.81014533157149</v>
          </cell>
          <cell r="R155">
            <v>250.48640625000007</v>
          </cell>
          <cell r="S155">
            <v>105.32309375000007</v>
          </cell>
          <cell r="T155">
            <v>105.66412499999998</v>
          </cell>
          <cell r="U155">
            <v>99.480812500000013</v>
          </cell>
          <cell r="V155">
            <v>147.35600000000005</v>
          </cell>
        </row>
        <row r="156">
          <cell r="A156" t="str">
            <v>2018Q3</v>
          </cell>
          <cell r="B156">
            <v>122.55404335114136</v>
          </cell>
          <cell r="C156">
            <v>120.53069915981165</v>
          </cell>
          <cell r="D156">
            <v>120.3345846196307</v>
          </cell>
          <cell r="E156">
            <v>153.33149010682061</v>
          </cell>
          <cell r="F156">
            <v>187.6588323734413</v>
          </cell>
          <cell r="G156">
            <v>159.13428319984595</v>
          </cell>
          <cell r="H156">
            <v>189.62105144609382</v>
          </cell>
          <cell r="I156">
            <v>198.99489550223146</v>
          </cell>
          <cell r="J156">
            <v>113.12929560953073</v>
          </cell>
          <cell r="K156">
            <v>136.11256985739186</v>
          </cell>
          <cell r="L156">
            <v>168.25826020389812</v>
          </cell>
          <cell r="M156">
            <v>115.21611860210909</v>
          </cell>
          <cell r="N156">
            <v>120.22412865413381</v>
          </cell>
          <cell r="O156">
            <v>136.95574829789581</v>
          </cell>
          <cell r="P156">
            <v>113.55089364605622</v>
          </cell>
          <cell r="Q156">
            <v>113.22269035725597</v>
          </cell>
          <cell r="R156">
            <v>251.80278125000009</v>
          </cell>
          <cell r="S156">
            <v>105.95621875000009</v>
          </cell>
          <cell r="T156">
            <v>106.22137499999998</v>
          </cell>
          <cell r="U156">
            <v>99.661062500000014</v>
          </cell>
          <cell r="V156">
            <v>148.85200000000006</v>
          </cell>
        </row>
        <row r="157">
          <cell r="A157" t="str">
            <v>2018Q4</v>
          </cell>
          <cell r="B157">
            <v>123.29800276325005</v>
          </cell>
          <cell r="C157">
            <v>121.01847146606174</v>
          </cell>
          <cell r="D157">
            <v>120.80475375538921</v>
          </cell>
          <cell r="E157">
            <v>154.58295180736778</v>
          </cell>
          <cell r="F157">
            <v>186.03843218102705</v>
          </cell>
          <cell r="G157">
            <v>159.94667606191169</v>
          </cell>
          <cell r="H157">
            <v>191.70151431313172</v>
          </cell>
          <cell r="I157">
            <v>201.97860193703224</v>
          </cell>
          <cell r="J157">
            <v>113.08921674464003</v>
          </cell>
          <cell r="K157">
            <v>136.92286296573656</v>
          </cell>
          <cell r="L157">
            <v>169.33458592070517</v>
          </cell>
          <cell r="M157">
            <v>115.82564875879491</v>
          </cell>
          <cell r="N157">
            <v>120.53455314621745</v>
          </cell>
          <cell r="O157">
            <v>136.83017184381714</v>
          </cell>
          <cell r="P157">
            <v>114.1294306273862</v>
          </cell>
          <cell r="Q157">
            <v>113.59789450246745</v>
          </cell>
          <cell r="R157">
            <v>253.02996875000011</v>
          </cell>
          <cell r="S157">
            <v>106.6560312500001</v>
          </cell>
          <cell r="T157">
            <v>106.73712499999999</v>
          </cell>
          <cell r="U157">
            <v>99.809437500000001</v>
          </cell>
          <cell r="V157">
            <v>150.48200000000006</v>
          </cell>
        </row>
        <row r="158">
          <cell r="A158" t="str">
            <v>2019Q1</v>
          </cell>
          <cell r="B158">
            <v>124.86916190412923</v>
          </cell>
          <cell r="C158">
            <v>123.89506057459099</v>
          </cell>
          <cell r="D158">
            <v>121.54123084191681</v>
          </cell>
          <cell r="E158">
            <v>158.37152220702637</v>
          </cell>
          <cell r="F158">
            <v>180.41836489883462</v>
          </cell>
          <cell r="G158">
            <v>160.97045752853916</v>
          </cell>
          <cell r="H158">
            <v>195.80036278852708</v>
          </cell>
          <cell r="I158">
            <v>205.90432976808506</v>
          </cell>
          <cell r="J158">
            <v>113.47362251529552</v>
          </cell>
          <cell r="K158">
            <v>138.19008606840634</v>
          </cell>
          <cell r="L158">
            <v>170.96657355588809</v>
          </cell>
          <cell r="M158">
            <v>117.94286874457916</v>
          </cell>
          <cell r="N158">
            <v>121.76361380116032</v>
          </cell>
          <cell r="O158">
            <v>137.66399400484079</v>
          </cell>
          <cell r="P158">
            <v>115.67309538568691</v>
          </cell>
          <cell r="Q158">
            <v>114.00854510880265</v>
          </cell>
          <cell r="R158">
            <v>254.15640625000012</v>
          </cell>
          <cell r="S158">
            <v>107.64518750000001</v>
          </cell>
          <cell r="T158">
            <v>107.26075000000003</v>
          </cell>
          <cell r="U158">
            <v>99.923125000000041</v>
          </cell>
          <cell r="V158">
            <v>152.18584375</v>
          </cell>
        </row>
        <row r="159">
          <cell r="A159" t="str">
            <v>2019Q2</v>
          </cell>
          <cell r="B159">
            <v>125.17859115866017</v>
          </cell>
          <cell r="C159">
            <v>123.41424052008982</v>
          </cell>
          <cell r="D159">
            <v>121.61223459491518</v>
          </cell>
          <cell r="E159">
            <v>158.38185595152407</v>
          </cell>
          <cell r="F159">
            <v>177.4096811452776</v>
          </cell>
          <cell r="G159">
            <v>161.11882758685428</v>
          </cell>
          <cell r="H159">
            <v>196.45434708122991</v>
          </cell>
          <cell r="I159">
            <v>208.40073192867482</v>
          </cell>
          <cell r="J159">
            <v>113.08720030803838</v>
          </cell>
          <cell r="K159">
            <v>138.69940535411055</v>
          </cell>
          <cell r="L159">
            <v>171.56560897689084</v>
          </cell>
          <cell r="M159">
            <v>118.0320119178929</v>
          </cell>
          <cell r="N159">
            <v>121.72091864671137</v>
          </cell>
          <cell r="O159">
            <v>136.76710317810208</v>
          </cell>
          <cell r="P159">
            <v>115.80603977602212</v>
          </cell>
          <cell r="Q159">
            <v>114.27995255642946</v>
          </cell>
          <cell r="R159">
            <v>255.20984375000012</v>
          </cell>
          <cell r="S159">
            <v>108.3893125</v>
          </cell>
          <cell r="T159">
            <v>107.67375000000004</v>
          </cell>
          <cell r="U159">
            <v>100.00887500000005</v>
          </cell>
          <cell r="V159">
            <v>154.10790624999998</v>
          </cell>
        </row>
        <row r="160">
          <cell r="A160" t="str">
            <v>2019Q3</v>
          </cell>
          <cell r="B160">
            <v>125.09667786647569</v>
          </cell>
          <cell r="C160">
            <v>121.97027212143722</v>
          </cell>
          <cell r="D160">
            <v>121.40600721617527</v>
          </cell>
          <cell r="E160">
            <v>157.24534693847426</v>
          </cell>
          <cell r="F160">
            <v>174.25777649601702</v>
          </cell>
          <cell r="G160">
            <v>160.84461957555462</v>
          </cell>
          <cell r="H160">
            <v>195.93982127084436</v>
          </cell>
          <cell r="I160">
            <v>210.45586969659948</v>
          </cell>
          <cell r="J160">
            <v>112.42799704514314</v>
          </cell>
          <cell r="K160">
            <v>138.95700157755357</v>
          </cell>
          <cell r="L160">
            <v>171.79361473894508</v>
          </cell>
          <cell r="M160">
            <v>117.56631437938987</v>
          </cell>
          <cell r="N160">
            <v>121.31913100464186</v>
          </cell>
          <cell r="O160">
            <v>135.26037919812794</v>
          </cell>
          <cell r="P160">
            <v>115.51820052544861</v>
          </cell>
          <cell r="Q160">
            <v>114.48490418694459</v>
          </cell>
          <cell r="R160">
            <v>256.17871875000014</v>
          </cell>
          <cell r="S160">
            <v>109.1110625</v>
          </cell>
          <cell r="T160">
            <v>108.02550000000004</v>
          </cell>
          <cell r="U160">
            <v>100.06387500000005</v>
          </cell>
          <cell r="V160">
            <v>156.18803124999997</v>
          </cell>
        </row>
        <row r="161">
          <cell r="A161" t="str">
            <v>2019Q4</v>
          </cell>
          <cell r="B161">
            <v>124.62342202757578</v>
          </cell>
          <cell r="C161">
            <v>119.56315537863321</v>
          </cell>
          <cell r="D161">
            <v>120.92254870569712</v>
          </cell>
          <cell r="E161">
            <v>154.96199516787698</v>
          </cell>
          <cell r="F161">
            <v>170.96265095105281</v>
          </cell>
          <cell r="G161">
            <v>160.14783349464014</v>
          </cell>
          <cell r="H161">
            <v>194.25678535737043</v>
          </cell>
          <cell r="I161">
            <v>212.06974307185902</v>
          </cell>
          <cell r="J161">
            <v>111.49601272660978</v>
          </cell>
          <cell r="K161">
            <v>138.96287473873548</v>
          </cell>
          <cell r="L161">
            <v>171.65059084205083</v>
          </cell>
          <cell r="M161">
            <v>116.54577612907006</v>
          </cell>
          <cell r="N161">
            <v>120.5582508749518</v>
          </cell>
          <cell r="O161">
            <v>133.14382206491837</v>
          </cell>
          <cell r="P161">
            <v>114.80957763396638</v>
          </cell>
          <cell r="Q161">
            <v>114.62340000034804</v>
          </cell>
          <cell r="R161">
            <v>257.06303125000022</v>
          </cell>
          <cell r="S161">
            <v>109.81043749999998</v>
          </cell>
          <cell r="T161">
            <v>108.31600000000006</v>
          </cell>
          <cell r="U161">
            <v>100.08812500000005</v>
          </cell>
          <cell r="V161">
            <v>158.42621874999995</v>
          </cell>
        </row>
        <row r="162">
          <cell r="A162" t="str">
            <v>2020Q1</v>
          </cell>
          <cell r="B162">
            <v>121.11124517637073</v>
          </cell>
          <cell r="C162">
            <v>110.387949163169</v>
          </cell>
          <cell r="D162">
            <v>118.2129417403754</v>
          </cell>
          <cell r="E162">
            <v>143.86571322963084</v>
          </cell>
          <cell r="F162">
            <v>162.87522653422917</v>
          </cell>
          <cell r="G162">
            <v>156.14931000479649</v>
          </cell>
          <cell r="H162">
            <v>184.09695073245911</v>
          </cell>
          <cell r="I162">
            <v>210.04794827531907</v>
          </cell>
          <cell r="J162">
            <v>108.49501072234713</v>
          </cell>
          <cell r="K162">
            <v>137.04211565639224</v>
          </cell>
          <cell r="L162">
            <v>169.27134936773166</v>
          </cell>
          <cell r="M162">
            <v>111.5327071734379</v>
          </cell>
          <cell r="N162">
            <v>117.36125314683994</v>
          </cell>
          <cell r="O162">
            <v>126.67092142297408</v>
          </cell>
          <cell r="P162">
            <v>111.07594038367461</v>
          </cell>
          <cell r="Q162">
            <v>114.1107606252302</v>
          </cell>
          <cell r="R162">
            <v>256.25746874999993</v>
          </cell>
          <cell r="S162">
            <v>110.70618750000001</v>
          </cell>
          <cell r="T162">
            <v>108.09556250000006</v>
          </cell>
          <cell r="U162">
            <v>100.03725000000003</v>
          </cell>
          <cell r="V162">
            <v>161.29715625000006</v>
          </cell>
        </row>
        <row r="163">
          <cell r="A163" t="str">
            <v>2020Q2</v>
          </cell>
          <cell r="B163">
            <v>120.91433563027583</v>
          </cell>
          <cell r="C163">
            <v>108.37651218346565</v>
          </cell>
          <cell r="D163">
            <v>117.95458789566284</v>
          </cell>
          <cell r="E163">
            <v>142.35511090797928</v>
          </cell>
          <cell r="F163">
            <v>161.1532903883201</v>
          </cell>
          <cell r="G163">
            <v>155.75903152037813</v>
          </cell>
          <cell r="H163">
            <v>183.00021005614806</v>
          </cell>
          <cell r="I163">
            <v>212.05705437690204</v>
          </cell>
          <cell r="J163">
            <v>107.73595894457397</v>
          </cell>
          <cell r="K163">
            <v>137.21450636555747</v>
          </cell>
          <cell r="L163">
            <v>169.13234132033099</v>
          </cell>
          <cell r="M163">
            <v>110.77756349688272</v>
          </cell>
          <cell r="N163">
            <v>116.71299808622926</v>
          </cell>
          <cell r="O163">
            <v>124.83330212549343</v>
          </cell>
          <cell r="P163">
            <v>110.56744249753517</v>
          </cell>
          <cell r="Q163">
            <v>114.35021655297415</v>
          </cell>
          <cell r="R163">
            <v>257.61478124999996</v>
          </cell>
          <cell r="S163">
            <v>111.2733125</v>
          </cell>
          <cell r="T163">
            <v>108.44343750000006</v>
          </cell>
          <cell r="U163">
            <v>100.01775000000002</v>
          </cell>
          <cell r="V163">
            <v>163.66159375000009</v>
          </cell>
        </row>
        <row r="164">
          <cell r="A164" t="str">
            <v>2020Q3</v>
          </cell>
          <cell r="B164">
            <v>121.38511492370137</v>
          </cell>
          <cell r="C164">
            <v>107.72390331101441</v>
          </cell>
          <cell r="D164">
            <v>118.1985698484541</v>
          </cell>
          <cell r="E164">
            <v>142.7641007928209</v>
          </cell>
          <cell r="F164">
            <v>161.14776453716976</v>
          </cell>
          <cell r="G164">
            <v>156.09783870207062</v>
          </cell>
          <cell r="H164">
            <v>183.65827472008831</v>
          </cell>
          <cell r="I164">
            <v>214.90265759747354</v>
          </cell>
          <cell r="J164">
            <v>107.42262076319912</v>
          </cell>
          <cell r="K164">
            <v>137.80513768496715</v>
          </cell>
          <cell r="L164">
            <v>169.3683787813724</v>
          </cell>
          <cell r="M164">
            <v>110.84265510590896</v>
          </cell>
          <cell r="N164">
            <v>116.5364605823185</v>
          </cell>
          <cell r="O164">
            <v>123.88445381697713</v>
          </cell>
          <cell r="P164">
            <v>110.6798532576473</v>
          </cell>
          <cell r="Q164">
            <v>114.75708841217028</v>
          </cell>
          <cell r="R164">
            <v>259.52965624999996</v>
          </cell>
          <cell r="S164">
            <v>111.73056249999999</v>
          </cell>
          <cell r="T164">
            <v>108.90993750000008</v>
          </cell>
          <cell r="U164">
            <v>99.985250000000036</v>
          </cell>
          <cell r="V164">
            <v>165.9942187500001</v>
          </cell>
        </row>
        <row r="165">
          <cell r="A165" t="str">
            <v>2020Q4</v>
          </cell>
          <cell r="B165">
            <v>122.52358305664734</v>
          </cell>
          <cell r="C165">
            <v>108.43012254581527</v>
          </cell>
          <cell r="D165">
            <v>118.94488759874925</v>
          </cell>
          <cell r="E165">
            <v>145.09268288415566</v>
          </cell>
          <cell r="F165">
            <v>162.85864898077818</v>
          </cell>
          <cell r="G165">
            <v>157.16573154987404</v>
          </cell>
          <cell r="H165">
            <v>186.07114472427986</v>
          </cell>
          <cell r="I165">
            <v>218.58475793703363</v>
          </cell>
          <cell r="J165">
            <v>107.55499617822259</v>
          </cell>
          <cell r="K165">
            <v>138.81400961462131</v>
          </cell>
          <cell r="L165">
            <v>169.97946175085585</v>
          </cell>
          <cell r="M165">
            <v>111.72798200051663</v>
          </cell>
          <cell r="N165">
            <v>116.83164063510768</v>
          </cell>
          <cell r="O165">
            <v>123.82437649742516</v>
          </cell>
          <cell r="P165">
            <v>111.41317266401097</v>
          </cell>
          <cell r="Q165">
            <v>115.33137620281857</v>
          </cell>
          <cell r="R165">
            <v>262.00209374999991</v>
          </cell>
          <cell r="S165">
            <v>112.0779375</v>
          </cell>
          <cell r="T165">
            <v>109.49506250000009</v>
          </cell>
          <cell r="U165">
            <v>99.939750000000032</v>
          </cell>
          <cell r="V165">
            <v>168.29503125000011</v>
          </cell>
        </row>
        <row r="166">
          <cell r="A166" t="str">
            <v>2021Q1</v>
          </cell>
          <cell r="B166">
            <v>126.71192187225462</v>
          </cell>
          <cell r="C166">
            <v>114.44348257887692</v>
          </cell>
          <cell r="D166">
            <v>121.81858611034949</v>
          </cell>
          <cell r="E166">
            <v>155.18154923779724</v>
          </cell>
          <cell r="F166">
            <v>171.88738873919959</v>
          </cell>
          <cell r="G166">
            <v>161.02957056686881</v>
          </cell>
          <cell r="H166">
            <v>195.08657870727671</v>
          </cell>
          <cell r="I166">
            <v>226.93570002150594</v>
          </cell>
          <cell r="J166">
            <v>109.42371685902874</v>
          </cell>
          <cell r="K166">
            <v>141.60473534230695</v>
          </cell>
          <cell r="L166">
            <v>171.39579963986932</v>
          </cell>
          <cell r="M166">
            <v>115.98000048808953</v>
          </cell>
          <cell r="N166">
            <v>118.92396767124137</v>
          </cell>
          <cell r="O166">
            <v>126.62382258490165</v>
          </cell>
          <cell r="P166">
            <v>114.34469942278085</v>
          </cell>
          <cell r="Q166">
            <v>115.4145698829516</v>
          </cell>
          <cell r="R166">
            <v>264.93818750000003</v>
          </cell>
          <cell r="S166">
            <v>111.85981250000006</v>
          </cell>
          <cell r="T166">
            <v>109.35490625000003</v>
          </cell>
          <cell r="U166">
            <v>99.423125000000013</v>
          </cell>
          <cell r="V166">
            <v>170.08965625000002</v>
          </cell>
        </row>
        <row r="167">
          <cell r="A167" t="str">
            <v>2021Q2</v>
          </cell>
          <cell r="B167">
            <v>128.23289494698511</v>
          </cell>
          <cell r="C167">
            <v>116.28803295177848</v>
          </cell>
          <cell r="D167">
            <v>122.91955747013179</v>
          </cell>
          <cell r="E167">
            <v>159.0130389197929</v>
          </cell>
          <cell r="F167">
            <v>174.79051576430382</v>
          </cell>
          <cell r="G167">
            <v>162.72889054566193</v>
          </cell>
          <cell r="H167">
            <v>199.06995593654906</v>
          </cell>
          <cell r="I167">
            <v>230.75785674867373</v>
          </cell>
          <cell r="J167">
            <v>109.93126679909517</v>
          </cell>
          <cell r="K167">
            <v>142.90464321733518</v>
          </cell>
          <cell r="L167">
            <v>172.58488986180171</v>
          </cell>
          <cell r="M167">
            <v>117.48721543090659</v>
          </cell>
          <cell r="N167">
            <v>119.63241106677252</v>
          </cell>
          <cell r="O167">
            <v>127.55298627605268</v>
          </cell>
          <cell r="P167">
            <v>115.68891663918585</v>
          </cell>
          <cell r="Q167">
            <v>116.58709355329128</v>
          </cell>
          <cell r="R167">
            <v>268.56331250000005</v>
          </cell>
          <cell r="S167">
            <v>112.16968750000005</v>
          </cell>
          <cell r="T167">
            <v>110.51484375000003</v>
          </cell>
          <cell r="U167">
            <v>99.534875000000014</v>
          </cell>
          <cell r="V167">
            <v>172.51659375</v>
          </cell>
        </row>
        <row r="168">
          <cell r="A168" t="str">
            <v>2021Q3</v>
          </cell>
          <cell r="B168">
            <v>129.46868412397973</v>
          </cell>
          <cell r="C168">
            <v>117.9120863555286</v>
          </cell>
          <cell r="D168">
            <v>123.87284664189741</v>
          </cell>
          <cell r="E168">
            <v>162.42784398595632</v>
          </cell>
          <cell r="F168">
            <v>177.16947507614503</v>
          </cell>
          <cell r="G168">
            <v>164.33055198933383</v>
          </cell>
          <cell r="H168">
            <v>202.86903505065095</v>
          </cell>
          <cell r="I168">
            <v>233.88357274446062</v>
          </cell>
          <cell r="J168">
            <v>110.36827766780621</v>
          </cell>
          <cell r="K168">
            <v>144.07734642749304</v>
          </cell>
          <cell r="L168">
            <v>173.97694182774092</v>
          </cell>
          <cell r="M168">
            <v>118.79608313635156</v>
          </cell>
          <cell r="N168">
            <v>120.28240024834571</v>
          </cell>
          <cell r="O168">
            <v>128.58261998894238</v>
          </cell>
          <cell r="P168">
            <v>117.02312301938062</v>
          </cell>
          <cell r="Q168">
            <v>118.19043717187014</v>
          </cell>
          <cell r="R168">
            <v>272.78356250000007</v>
          </cell>
          <cell r="S168">
            <v>112.55193750000007</v>
          </cell>
          <cell r="T168">
            <v>112.13096875000001</v>
          </cell>
          <cell r="U168">
            <v>99.816875000000024</v>
          </cell>
          <cell r="V168">
            <v>175.10146875000001</v>
          </cell>
        </row>
        <row r="169">
          <cell r="A169" t="str">
            <v>2021Q4</v>
          </cell>
          <cell r="B169">
            <v>130.41928940323842</v>
          </cell>
          <cell r="C169">
            <v>119.31564279012731</v>
          </cell>
          <cell r="D169">
            <v>124.67845362564638</v>
          </cell>
          <cell r="E169">
            <v>165.42596443628742</v>
          </cell>
          <cell r="F169">
            <v>179.02426667472332</v>
          </cell>
          <cell r="G169">
            <v>165.83455489788454</v>
          </cell>
          <cell r="H169">
            <v>206.48381604958243</v>
          </cell>
          <cell r="I169">
            <v>236.31284800886664</v>
          </cell>
          <cell r="J169">
            <v>110.73474946516184</v>
          </cell>
          <cell r="K169">
            <v>145.12284497278054</v>
          </cell>
          <cell r="L169">
            <v>175.57195553768699</v>
          </cell>
          <cell r="M169">
            <v>119.90660360442448</v>
          </cell>
          <cell r="N169">
            <v>120.87393521596098</v>
          </cell>
          <cell r="O169">
            <v>129.71272372357075</v>
          </cell>
          <cell r="P169">
            <v>118.34731856336514</v>
          </cell>
          <cell r="Q169">
            <v>120.22460073868818</v>
          </cell>
          <cell r="R169">
            <v>277.59893750000009</v>
          </cell>
          <cell r="S169">
            <v>113.00656250000007</v>
          </cell>
          <cell r="T169">
            <v>114.20328125</v>
          </cell>
          <cell r="U169">
            <v>100.26912500000002</v>
          </cell>
          <cell r="V169">
            <v>177.84428124999997</v>
          </cell>
        </row>
        <row r="170">
          <cell r="A170" t="str">
            <v>2022Q1</v>
          </cell>
          <cell r="B170">
            <v>130.46393580126579</v>
          </cell>
          <cell r="C170">
            <v>120.73460986470491</v>
          </cell>
          <cell r="D170">
            <v>125.2158164897952</v>
          </cell>
          <cell r="E170">
            <v>167.58101941988627</v>
          </cell>
          <cell r="F170">
            <v>179.16920499058611</v>
          </cell>
          <cell r="G170">
            <v>166.81959666820728</v>
          </cell>
          <cell r="H170">
            <v>209.62262146769058</v>
          </cell>
          <cell r="I170">
            <v>235.432323742357</v>
          </cell>
          <cell r="J170">
            <v>110.81287012254023</v>
          </cell>
          <cell r="K170">
            <v>145.9511446868174</v>
          </cell>
          <cell r="L170">
            <v>177.59005115575042</v>
          </cell>
          <cell r="M170">
            <v>120.76067786504399</v>
          </cell>
          <cell r="N170">
            <v>121.61484433493217</v>
          </cell>
          <cell r="O170">
            <v>131.3856871848117</v>
          </cell>
          <cell r="P170">
            <v>120.26136909664058</v>
          </cell>
          <cell r="Q170">
            <v>124.24730508655028</v>
          </cell>
          <cell r="R170">
            <v>285.81287500000008</v>
          </cell>
          <cell r="S170">
            <v>113.68871875000002</v>
          </cell>
          <cell r="T170">
            <v>118.15209375000001</v>
          </cell>
          <cell r="U170">
            <v>101.26959375000001</v>
          </cell>
          <cell r="V170">
            <v>181.51971875000004</v>
          </cell>
        </row>
        <row r="171">
          <cell r="A171" t="str">
            <v>2022Q2</v>
          </cell>
          <cell r="B171">
            <v>131.09248327845086</v>
          </cell>
          <cell r="C171">
            <v>121.60280931734867</v>
          </cell>
          <cell r="D171">
            <v>125.77428387014426</v>
          </cell>
          <cell r="E171">
            <v>169.91632297891275</v>
          </cell>
          <cell r="F171">
            <v>180.44993539041951</v>
          </cell>
          <cell r="G171">
            <v>168.2968035477582</v>
          </cell>
          <cell r="H171">
            <v>212.9854772225423</v>
          </cell>
          <cell r="I171">
            <v>237.51406106381523</v>
          </cell>
          <cell r="J171">
            <v>111.12538860463388</v>
          </cell>
          <cell r="K171">
            <v>146.77823156891617</v>
          </cell>
          <cell r="L171">
            <v>179.50294028806604</v>
          </cell>
          <cell r="M171">
            <v>121.49774344640528</v>
          </cell>
          <cell r="N171">
            <v>122.00633952850603</v>
          </cell>
          <cell r="O171">
            <v>132.53977508096784</v>
          </cell>
          <cell r="P171">
            <v>121.3255966380041</v>
          </cell>
          <cell r="Q171">
            <v>126.52002021672473</v>
          </cell>
          <cell r="R171">
            <v>290.69712500000014</v>
          </cell>
          <cell r="S171">
            <v>114.22603125000002</v>
          </cell>
          <cell r="T171">
            <v>120.56865625</v>
          </cell>
          <cell r="U171">
            <v>101.91115625</v>
          </cell>
          <cell r="V171">
            <v>184.26853125000002</v>
          </cell>
        </row>
        <row r="172">
          <cell r="A172" t="str">
            <v>2022Q3</v>
          </cell>
          <cell r="B172">
            <v>131.68415685129818</v>
          </cell>
          <cell r="C172">
            <v>122.15614875718887</v>
          </cell>
          <cell r="D172">
            <v>126.23329383511003</v>
          </cell>
          <cell r="E172">
            <v>172.00549426246681</v>
          </cell>
          <cell r="F172">
            <v>181.68077230477093</v>
          </cell>
          <cell r="G172">
            <v>169.84487293343062</v>
          </cell>
          <cell r="H172">
            <v>216.28070584848473</v>
          </cell>
          <cell r="I172">
            <v>239.94470117370653</v>
          </cell>
          <cell r="J172">
            <v>111.4544928428209</v>
          </cell>
          <cell r="K172">
            <v>147.51411145269662</v>
          </cell>
          <cell r="L172">
            <v>181.53074309874435</v>
          </cell>
          <cell r="M172">
            <v>122.05970137842704</v>
          </cell>
          <cell r="N172">
            <v>122.25624916199642</v>
          </cell>
          <cell r="O172">
            <v>133.61737711691305</v>
          </cell>
          <cell r="P172">
            <v>122.13986701295687</v>
          </cell>
          <cell r="Q172">
            <v>128.60046696201641</v>
          </cell>
          <cell r="R172">
            <v>295.05512500000009</v>
          </cell>
          <cell r="S172">
            <v>114.77365625000002</v>
          </cell>
          <cell r="T172">
            <v>122.87328125000002</v>
          </cell>
          <cell r="U172">
            <v>102.57178125</v>
          </cell>
          <cell r="V172">
            <v>186.86540625000001</v>
          </cell>
        </row>
        <row r="173">
          <cell r="A173" t="str">
            <v>2022Q4</v>
          </cell>
          <cell r="B173">
            <v>132.23895651980774</v>
          </cell>
          <cell r="C173">
            <v>122.39462818422555</v>
          </cell>
          <cell r="D173">
            <v>126.59284638469259</v>
          </cell>
          <cell r="E173">
            <v>173.84853327054859</v>
          </cell>
          <cell r="F173">
            <v>182.86171573364044</v>
          </cell>
          <cell r="G173">
            <v>171.46380482522454</v>
          </cell>
          <cell r="H173">
            <v>219.50830734551784</v>
          </cell>
          <cell r="I173">
            <v>242.7242440720309</v>
          </cell>
          <cell r="J173">
            <v>111.80018283710129</v>
          </cell>
          <cell r="K173">
            <v>148.15878433815874</v>
          </cell>
          <cell r="L173">
            <v>183.67345958778532</v>
          </cell>
          <cell r="M173">
            <v>122.44655166110927</v>
          </cell>
          <cell r="N173">
            <v>122.36457323540337</v>
          </cell>
          <cell r="O173">
            <v>134.61849329264737</v>
          </cell>
          <cell r="P173">
            <v>122.70418022149892</v>
          </cell>
          <cell r="Q173">
            <v>130.48864532242536</v>
          </cell>
          <cell r="R173">
            <v>298.88687500000009</v>
          </cell>
          <cell r="S173">
            <v>115.33159375000002</v>
          </cell>
          <cell r="T173">
            <v>125.06596875000001</v>
          </cell>
          <cell r="U173">
            <v>103.25146875000002</v>
          </cell>
          <cell r="V173">
            <v>189.31034375000002</v>
          </cell>
        </row>
        <row r="174">
          <cell r="A174" t="str">
            <v>2023Q1</v>
          </cell>
          <cell r="B174">
            <v>132.76676299121442</v>
          </cell>
          <cell r="C174">
            <v>121.30256290357454</v>
          </cell>
          <cell r="D174">
            <v>126.40968557489097</v>
          </cell>
          <cell r="E174">
            <v>174.6476882471872</v>
          </cell>
          <cell r="F174">
            <v>183.81528306853193</v>
          </cell>
          <cell r="G174">
            <v>173.26106333603343</v>
          </cell>
          <cell r="H174">
            <v>222.22630534061292</v>
          </cell>
          <cell r="I174">
            <v>246.91990913725044</v>
          </cell>
          <cell r="J174">
            <v>112.25083042169408</v>
          </cell>
          <cell r="K174">
            <v>148.26112094244766</v>
          </cell>
          <cell r="L174">
            <v>185.18734198590465</v>
          </cell>
          <cell r="M174">
            <v>122.13899697100743</v>
          </cell>
          <cell r="N174">
            <v>121.74737762829989</v>
          </cell>
          <cell r="O174">
            <v>135.37430130871996</v>
          </cell>
          <cell r="P174">
            <v>122.35436831477838</v>
          </cell>
          <cell r="Q174">
            <v>132.14943485529702</v>
          </cell>
          <cell r="R174">
            <v>301.83518749999996</v>
          </cell>
          <cell r="S174">
            <v>115.88109375000005</v>
          </cell>
          <cell r="T174">
            <v>127.56234375</v>
          </cell>
          <cell r="U174">
            <v>104.07521875000002</v>
          </cell>
          <cell r="V174">
            <v>191.30850000000009</v>
          </cell>
        </row>
        <row r="175">
          <cell r="A175" t="str">
            <v>2023Q2</v>
          </cell>
          <cell r="B175">
            <v>133.24386256815458</v>
          </cell>
          <cell r="C175">
            <v>121.31759618295783</v>
          </cell>
          <cell r="D175">
            <v>126.74762567130739</v>
          </cell>
          <cell r="E175">
            <v>176.31756340671259</v>
          </cell>
          <cell r="F175">
            <v>184.96743256983601</v>
          </cell>
          <cell r="G175">
            <v>174.97873459491279</v>
          </cell>
          <cell r="H175">
            <v>225.49544312903905</v>
          </cell>
          <cell r="I175">
            <v>249.97036986105607</v>
          </cell>
          <cell r="J175">
            <v>112.59434319447361</v>
          </cell>
          <cell r="K175">
            <v>148.90383154441514</v>
          </cell>
          <cell r="L175">
            <v>187.85738493938473</v>
          </cell>
          <cell r="M175">
            <v>122.38335088438836</v>
          </cell>
          <cell r="N175">
            <v>121.80610422971071</v>
          </cell>
          <cell r="O175">
            <v>136.28997468381277</v>
          </cell>
          <cell r="P175">
            <v>122.68443437003963</v>
          </cell>
          <cell r="Q175">
            <v>133.66712462300217</v>
          </cell>
          <cell r="R175">
            <v>304.75731250000001</v>
          </cell>
          <cell r="S175">
            <v>116.46715625000006</v>
          </cell>
          <cell r="T175">
            <v>129.36490625000002</v>
          </cell>
          <cell r="U175">
            <v>104.74303125000002</v>
          </cell>
          <cell r="V175">
            <v>193.56750000000008</v>
          </cell>
        </row>
        <row r="176">
          <cell r="A176" t="str">
            <v>2023Q3</v>
          </cell>
          <cell r="B176">
            <v>133.68013595786309</v>
          </cell>
          <cell r="C176">
            <v>121.42404332749123</v>
          </cell>
          <cell r="D176">
            <v>127.16341072994095</v>
          </cell>
          <cell r="E176">
            <v>178.06040699315389</v>
          </cell>
          <cell r="F176">
            <v>186.14068162905659</v>
          </cell>
          <cell r="G176">
            <v>176.72428271475613</v>
          </cell>
          <cell r="H176">
            <v>228.87374433776739</v>
          </cell>
          <cell r="I176">
            <v>252.94284562190992</v>
          </cell>
          <cell r="J176">
            <v>112.91909298965891</v>
          </cell>
          <cell r="K176">
            <v>149.63578686120627</v>
          </cell>
          <cell r="L176">
            <v>190.93984067894121</v>
          </cell>
          <cell r="M176">
            <v>122.66031607780756</v>
          </cell>
          <cell r="N176">
            <v>121.95681891920883</v>
          </cell>
          <cell r="O176">
            <v>137.19669111847497</v>
          </cell>
          <cell r="P176">
            <v>123.03021043843084</v>
          </cell>
          <cell r="Q176">
            <v>135.00659418288632</v>
          </cell>
          <cell r="R176">
            <v>307.29606249999995</v>
          </cell>
          <cell r="S176">
            <v>117.07103125000006</v>
          </cell>
          <cell r="T176">
            <v>130.88928124999998</v>
          </cell>
          <cell r="U176">
            <v>105.37990625000002</v>
          </cell>
          <cell r="V176">
            <v>195.79250000000008</v>
          </cell>
        </row>
        <row r="177">
          <cell r="A177" t="str">
            <v>2023Q4</v>
          </cell>
          <cell r="B177">
            <v>134.0755831603399</v>
          </cell>
          <cell r="C177">
            <v>121.62190433717478</v>
          </cell>
          <cell r="D177">
            <v>127.65704075079161</v>
          </cell>
          <cell r="E177">
            <v>179.87621900651112</v>
          </cell>
          <cell r="F177">
            <v>187.33503024619364</v>
          </cell>
          <cell r="G177">
            <v>178.49770769556352</v>
          </cell>
          <cell r="H177">
            <v>232.36120896679799</v>
          </cell>
          <cell r="I177">
            <v>255.83733641981198</v>
          </cell>
          <cell r="J177">
            <v>113.22507980724995</v>
          </cell>
          <cell r="K177">
            <v>150.45698689282111</v>
          </cell>
          <cell r="L177">
            <v>194.43470920457412</v>
          </cell>
          <cell r="M177">
            <v>122.96989255126502</v>
          </cell>
          <cell r="N177">
            <v>122.19952169679428</v>
          </cell>
          <cell r="O177">
            <v>138.09445061270662</v>
          </cell>
          <cell r="P177">
            <v>123.39169651995203</v>
          </cell>
          <cell r="Q177">
            <v>136.16784353494947</v>
          </cell>
          <cell r="R177">
            <v>309.45143749999994</v>
          </cell>
          <cell r="S177">
            <v>117.69271875000007</v>
          </cell>
          <cell r="T177">
            <v>132.13546875</v>
          </cell>
          <cell r="U177">
            <v>105.98584375000002</v>
          </cell>
          <cell r="V177">
            <v>197.98350000000008</v>
          </cell>
        </row>
        <row r="178">
          <cell r="A178" t="str">
            <v>2024Q1</v>
          </cell>
          <cell r="B178">
            <v>134.17870093004092</v>
          </cell>
          <cell r="C178">
            <v>121.90433490649131</v>
          </cell>
          <cell r="D178">
            <v>128.5378993651683</v>
          </cell>
          <cell r="E178">
            <v>181.97533935179416</v>
          </cell>
          <cell r="F178">
            <v>188.55446285098569</v>
          </cell>
          <cell r="G178">
            <v>180.19156716736654</v>
          </cell>
          <cell r="H178">
            <v>236.1356240078768</v>
          </cell>
          <cell r="I178">
            <v>258.54458779815286</v>
          </cell>
          <cell r="J178">
            <v>113.53955708869324</v>
          </cell>
          <cell r="K178">
            <v>151.60032524803398</v>
          </cell>
          <cell r="L178">
            <v>200.18506683311415</v>
          </cell>
          <cell r="M178">
            <v>123.37960333565212</v>
          </cell>
          <cell r="N178">
            <v>122.57968308654031</v>
          </cell>
          <cell r="O178">
            <v>138.95145959188014</v>
          </cell>
          <cell r="P178">
            <v>123.74502902965992</v>
          </cell>
          <cell r="Q178">
            <v>136.84688114624612</v>
          </cell>
          <cell r="R178">
            <v>310.34390625000015</v>
          </cell>
          <cell r="S178">
            <v>118.36628125000006</v>
          </cell>
          <cell r="T178">
            <v>132.63643750000006</v>
          </cell>
          <cell r="U178">
            <v>106.57709374999999</v>
          </cell>
          <cell r="V178">
            <v>200.10393749999992</v>
          </cell>
        </row>
        <row r="179">
          <cell r="A179" t="str">
            <v>2024Q2</v>
          </cell>
          <cell r="B179">
            <v>134.59309705627211</v>
          </cell>
          <cell r="C179">
            <v>122.28776136868198</v>
          </cell>
          <cell r="D179">
            <v>129.06346585792963</v>
          </cell>
          <cell r="E179">
            <v>183.85295225697939</v>
          </cell>
          <cell r="F179">
            <v>189.78941681206027</v>
          </cell>
          <cell r="G179">
            <v>182.06372281808925</v>
          </cell>
          <cell r="H179">
            <v>239.77030068081351</v>
          </cell>
          <cell r="I179">
            <v>261.32681045279514</v>
          </cell>
          <cell r="J179">
            <v>113.79711657451728</v>
          </cell>
          <cell r="K179">
            <v>152.50685726578632</v>
          </cell>
          <cell r="L179">
            <v>203.7675304041677</v>
          </cell>
          <cell r="M179">
            <v>123.72739315682955</v>
          </cell>
          <cell r="N179">
            <v>122.98817383067113</v>
          </cell>
          <cell r="O179">
            <v>139.84402263510162</v>
          </cell>
          <cell r="P179">
            <v>124.14748057141836</v>
          </cell>
          <cell r="Q179">
            <v>137.77328669584554</v>
          </cell>
          <cell r="R179">
            <v>312.08434375000013</v>
          </cell>
          <cell r="S179">
            <v>119.00996875000007</v>
          </cell>
          <cell r="T179">
            <v>133.51306250000005</v>
          </cell>
          <cell r="U179">
            <v>107.11465625</v>
          </cell>
          <cell r="V179">
            <v>202.2415624999999</v>
          </cell>
        </row>
        <row r="180">
          <cell r="A180" t="str">
            <v>2024Q3</v>
          </cell>
          <cell r="B180">
            <v>135.06726829348929</v>
          </cell>
          <cell r="C180">
            <v>122.76533941822963</v>
          </cell>
          <cell r="D180">
            <v>129.54312386038453</v>
          </cell>
          <cell r="E180">
            <v>185.71939762707669</v>
          </cell>
          <cell r="F180">
            <v>191.04387655915593</v>
          </cell>
          <cell r="G180">
            <v>184.00673227776329</v>
          </cell>
          <cell r="H180">
            <v>243.44302597735413</v>
          </cell>
          <cell r="I180">
            <v>264.07474992712923</v>
          </cell>
          <cell r="J180">
            <v>114.02501170616851</v>
          </cell>
          <cell r="K180">
            <v>153.40947655485252</v>
          </cell>
          <cell r="L180">
            <v>207.02517623456544</v>
          </cell>
          <cell r="M180">
            <v>124.08078504568867</v>
          </cell>
          <cell r="N180">
            <v>123.47046445325998</v>
          </cell>
          <cell r="O180">
            <v>140.74034616774347</v>
          </cell>
          <cell r="P180">
            <v>124.57518756028405</v>
          </cell>
          <cell r="Q180">
            <v>138.64306865080221</v>
          </cell>
          <cell r="R180">
            <v>313.79321875000011</v>
          </cell>
          <cell r="S180">
            <v>119.65784375000007</v>
          </cell>
          <cell r="T180">
            <v>134.29831250000004</v>
          </cell>
          <cell r="U180">
            <v>107.61478124999996</v>
          </cell>
          <cell r="V180">
            <v>204.35981249999989</v>
          </cell>
        </row>
        <row r="181">
          <cell r="A181" t="str">
            <v>2024Q4</v>
          </cell>
          <cell r="B181">
            <v>135.60121464169251</v>
          </cell>
          <cell r="C181">
            <v>123.33706905513424</v>
          </cell>
          <cell r="D181">
            <v>129.97687337253299</v>
          </cell>
          <cell r="E181">
            <v>187.57467546208599</v>
          </cell>
          <cell r="F181">
            <v>192.3178420922726</v>
          </cell>
          <cell r="G181">
            <v>186.02059554638871</v>
          </cell>
          <cell r="H181">
            <v>247.1537998974986</v>
          </cell>
          <cell r="I181">
            <v>266.78840622115541</v>
          </cell>
          <cell r="J181">
            <v>114.22324248364694</v>
          </cell>
          <cell r="K181">
            <v>154.30818311523259</v>
          </cell>
          <cell r="L181">
            <v>209.95800432430741</v>
          </cell>
          <cell r="M181">
            <v>124.43977900222947</v>
          </cell>
          <cell r="N181">
            <v>124.02655495430685</v>
          </cell>
          <cell r="O181">
            <v>141.64043018980578</v>
          </cell>
          <cell r="P181">
            <v>125.02814999625703</v>
          </cell>
          <cell r="Q181">
            <v>139.45622701111608</v>
          </cell>
          <cell r="R181">
            <v>315.47053125000014</v>
          </cell>
          <cell r="S181">
            <v>120.30990625000008</v>
          </cell>
          <cell r="T181">
            <v>134.99218750000003</v>
          </cell>
          <cell r="U181">
            <v>108.07746874999997</v>
          </cell>
          <cell r="V181">
            <v>206.45868749999988</v>
          </cell>
        </row>
        <row r="182">
          <cell r="A182" t="str">
            <v>2025Q1</v>
          </cell>
          <cell r="B182">
            <v>136.27544021244969</v>
          </cell>
          <cell r="C182">
            <v>124.26137776837668</v>
          </cell>
          <cell r="D182">
            <v>130.12437963778754</v>
          </cell>
          <cell r="E182">
            <v>189.35176201565537</v>
          </cell>
          <cell r="F182">
            <v>193.61244057923778</v>
          </cell>
          <cell r="G182">
            <v>188.17016116090244</v>
          </cell>
          <cell r="H182">
            <v>250.90767044418257</v>
          </cell>
          <cell r="I182">
            <v>269.36586446031072</v>
          </cell>
          <cell r="J182">
            <v>114.33492596601313</v>
          </cell>
          <cell r="K182">
            <v>155.19453937130788</v>
          </cell>
          <cell r="L182">
            <v>211.68897693242934</v>
          </cell>
          <cell r="M182">
            <v>124.80727515679067</v>
          </cell>
          <cell r="N182">
            <v>124.87142007566717</v>
          </cell>
          <cell r="O182">
            <v>142.53327205806707</v>
          </cell>
          <cell r="P182">
            <v>125.56155513369427</v>
          </cell>
          <cell r="Q182">
            <v>140.10784284409374</v>
          </cell>
          <cell r="R182">
            <v>317.06909374999998</v>
          </cell>
          <cell r="S182">
            <v>120.96740625</v>
          </cell>
          <cell r="T182">
            <v>135.31687500000004</v>
          </cell>
          <cell r="U182">
            <v>108.41803125000004</v>
          </cell>
          <cell r="V182">
            <v>208.43662500000011</v>
          </cell>
        </row>
        <row r="183">
          <cell r="A183" t="str">
            <v>2025Q2</v>
          </cell>
          <cell r="B183">
            <v>136.89673513799772</v>
          </cell>
          <cell r="C183">
            <v>124.91803958440296</v>
          </cell>
          <cell r="D183">
            <v>130.56244607195808</v>
          </cell>
          <cell r="E183">
            <v>191.21151427902953</v>
          </cell>
          <cell r="F183">
            <v>194.9249668172657</v>
          </cell>
          <cell r="G183">
            <v>190.29979263265571</v>
          </cell>
          <cell r="H183">
            <v>254.69252241036057</v>
          </cell>
          <cell r="I183">
            <v>272.0517203435457</v>
          </cell>
          <cell r="J183">
            <v>114.49658121152171</v>
          </cell>
          <cell r="K183">
            <v>156.08879550456322</v>
          </cell>
          <cell r="L183">
            <v>214.32298463724538</v>
          </cell>
          <cell r="M183">
            <v>125.17631319655945</v>
          </cell>
          <cell r="N183">
            <v>125.48912043688793</v>
          </cell>
          <cell r="O183">
            <v>143.44527811625875</v>
          </cell>
          <cell r="P183">
            <v>126.04295356213902</v>
          </cell>
          <cell r="Q183">
            <v>140.84972158819946</v>
          </cell>
          <cell r="R183">
            <v>318.70215624999997</v>
          </cell>
          <cell r="S183">
            <v>121.62734374999999</v>
          </cell>
          <cell r="T183">
            <v>135.93912500000005</v>
          </cell>
          <cell r="U183">
            <v>108.83971875000005</v>
          </cell>
          <cell r="V183">
            <v>210.53737500000011</v>
          </cell>
        </row>
        <row r="184">
          <cell r="A184" t="str">
            <v>2025Q3</v>
          </cell>
          <cell r="B184">
            <v>137.5456035299045</v>
          </cell>
          <cell r="C184">
            <v>125.56548199219392</v>
          </cell>
          <cell r="D184">
            <v>131.05073791845717</v>
          </cell>
          <cell r="E184">
            <v>193.08690850585657</v>
          </cell>
          <cell r="F184">
            <v>196.25654797418372</v>
          </cell>
          <cell r="G184">
            <v>192.47433849858547</v>
          </cell>
          <cell r="H184">
            <v>258.51340379896817</v>
          </cell>
          <cell r="I184">
            <v>274.74405899629772</v>
          </cell>
          <cell r="J184">
            <v>114.65132527923328</v>
          </cell>
          <cell r="K184">
            <v>156.98251393937988</v>
          </cell>
          <cell r="L184">
            <v>216.98298969779134</v>
          </cell>
          <cell r="M184">
            <v>125.5497932518745</v>
          </cell>
          <cell r="N184">
            <v>126.09463077982457</v>
          </cell>
          <cell r="O184">
            <v>144.3654457211594</v>
          </cell>
          <cell r="P184">
            <v>126.52753253594824</v>
          </cell>
          <cell r="Q184">
            <v>141.57694431073975</v>
          </cell>
          <cell r="R184">
            <v>320.32253124999994</v>
          </cell>
          <cell r="S184">
            <v>122.29096874999999</v>
          </cell>
          <cell r="T184">
            <v>136.58112500000004</v>
          </cell>
          <cell r="U184">
            <v>109.25784375000003</v>
          </cell>
          <cell r="V184">
            <v>212.65937500000013</v>
          </cell>
        </row>
        <row r="185">
          <cell r="A185" t="str">
            <v>2025Q4</v>
          </cell>
          <cell r="B185">
            <v>138.2220453881701</v>
          </cell>
          <cell r="C185">
            <v>126.20370499174955</v>
          </cell>
          <cell r="D185">
            <v>131.58925517728477</v>
          </cell>
          <cell r="E185">
            <v>194.97794469613643</v>
          </cell>
          <cell r="F185">
            <v>197.60718404999193</v>
          </cell>
          <cell r="G185">
            <v>194.6937987586918</v>
          </cell>
          <cell r="H185">
            <v>262.37031461000544</v>
          </cell>
          <cell r="I185">
            <v>277.4428804185668</v>
          </cell>
          <cell r="J185">
            <v>114.79915816914779</v>
          </cell>
          <cell r="K185">
            <v>157.8756946757579</v>
          </cell>
          <cell r="L185">
            <v>219.66899211406712</v>
          </cell>
          <cell r="M185">
            <v>125.92771532273581</v>
          </cell>
          <cell r="N185">
            <v>126.68795110447708</v>
          </cell>
          <cell r="O185">
            <v>145.29377487276901</v>
          </cell>
          <cell r="P185">
            <v>127.01529205512196</v>
          </cell>
          <cell r="Q185">
            <v>142.28951101171461</v>
          </cell>
          <cell r="R185">
            <v>321.93021874999994</v>
          </cell>
          <cell r="S185">
            <v>122.95828124999998</v>
          </cell>
          <cell r="T185">
            <v>137.24287500000005</v>
          </cell>
          <cell r="U185">
            <v>109.67240625000005</v>
          </cell>
          <cell r="V185">
            <v>214.80262500000015</v>
          </cell>
        </row>
        <row r="186">
          <cell r="A186" t="str">
            <v>2026Q1</v>
          </cell>
          <cell r="B186">
            <v>138.97108496155812</v>
          </cell>
          <cell r="C186">
            <v>126.85046803046554</v>
          </cell>
          <cell r="D186">
            <v>132.42180053238624</v>
          </cell>
          <cell r="E186">
            <v>196.87330860253476</v>
          </cell>
          <cell r="F186">
            <v>198.96911558755937</v>
          </cell>
          <cell r="G186">
            <v>196.91891849337097</v>
          </cell>
          <cell r="H186">
            <v>266.23375851737569</v>
          </cell>
          <cell r="I186">
            <v>280.24757399914449</v>
          </cell>
          <cell r="J186">
            <v>114.94143770181651</v>
          </cell>
          <cell r="K186">
            <v>158.76777666549935</v>
          </cell>
          <cell r="L186">
            <v>218.6384649395267</v>
          </cell>
          <cell r="M186">
            <v>126.33155321395746</v>
          </cell>
          <cell r="N186">
            <v>127.35399944152326</v>
          </cell>
          <cell r="O186">
            <v>146.24397023294142</v>
          </cell>
          <cell r="P186">
            <v>127.51802899607527</v>
          </cell>
          <cell r="Q186">
            <v>142.96375772552659</v>
          </cell>
          <cell r="R186">
            <v>323.46600000000012</v>
          </cell>
          <cell r="S186">
            <v>123.62943750000002</v>
          </cell>
          <cell r="T186">
            <v>137.96531250000004</v>
          </cell>
          <cell r="U186">
            <v>110.0704375</v>
          </cell>
          <cell r="V186">
            <v>216.99634375000011</v>
          </cell>
        </row>
        <row r="187">
          <cell r="A187" t="str">
            <v>2026Q2</v>
          </cell>
          <cell r="B187">
            <v>139.68466405303585</v>
          </cell>
          <cell r="C187">
            <v>127.46314843459218</v>
          </cell>
          <cell r="D187">
            <v>132.96324754229286</v>
          </cell>
          <cell r="E187">
            <v>198.80015441865405</v>
          </cell>
          <cell r="F187">
            <v>200.36096528400017</v>
          </cell>
          <cell r="G187">
            <v>199.24390950967182</v>
          </cell>
          <cell r="H187">
            <v>270.1745267037108</v>
          </cell>
          <cell r="I187">
            <v>282.91960520493092</v>
          </cell>
          <cell r="J187">
            <v>115.07490510791645</v>
          </cell>
          <cell r="K187">
            <v>159.66010642427926</v>
          </cell>
          <cell r="L187">
            <v>222.87347284588077</v>
          </cell>
          <cell r="M187">
            <v>126.70976979398563</v>
          </cell>
          <cell r="N187">
            <v>127.88897251733638</v>
          </cell>
          <cell r="O187">
            <v>147.18314061322749</v>
          </cell>
          <cell r="P187">
            <v>128.00743085541191</v>
          </cell>
          <cell r="Q187">
            <v>143.65647796960968</v>
          </cell>
          <cell r="R187">
            <v>325.07200000000017</v>
          </cell>
          <cell r="S187">
            <v>124.30406250000003</v>
          </cell>
          <cell r="T187">
            <v>138.65018750000004</v>
          </cell>
          <cell r="U187">
            <v>110.48306249999999</v>
          </cell>
          <cell r="V187">
            <v>219.1704062500001</v>
          </cell>
        </row>
        <row r="188">
          <cell r="A188" t="str">
            <v>2026Q3</v>
          </cell>
          <cell r="B188">
            <v>140.40780691136695</v>
          </cell>
          <cell r="C188">
            <v>128.0595056515252</v>
          </cell>
          <cell r="D188">
            <v>133.45739889094995</v>
          </cell>
          <cell r="E188">
            <v>200.74716789715995</v>
          </cell>
          <cell r="F188">
            <v>201.77497368218349</v>
          </cell>
          <cell r="G188">
            <v>201.62951688799069</v>
          </cell>
          <cell r="H188">
            <v>274.16312284291422</v>
          </cell>
          <cell r="I188">
            <v>285.55836342471764</v>
          </cell>
          <cell r="J188">
            <v>115.20091820799882</v>
          </cell>
          <cell r="K188">
            <v>160.55212290389971</v>
          </cell>
          <cell r="L188">
            <v>228.63148888658321</v>
          </cell>
          <cell r="M188">
            <v>127.0838388676344</v>
          </cell>
          <cell r="N188">
            <v>128.37778836259429</v>
          </cell>
          <cell r="O188">
            <v>148.124990675481</v>
          </cell>
          <cell r="P188">
            <v>128.49529450954697</v>
          </cell>
          <cell r="Q188">
            <v>144.34400777836635</v>
          </cell>
          <cell r="R188">
            <v>326.68900000000019</v>
          </cell>
          <cell r="S188">
            <v>124.98231250000002</v>
          </cell>
          <cell r="T188">
            <v>139.33843750000003</v>
          </cell>
          <cell r="U188">
            <v>110.89731249999998</v>
          </cell>
          <cell r="V188">
            <v>221.35403125000011</v>
          </cell>
        </row>
        <row r="189">
          <cell r="A189" t="str">
            <v>2026Q4</v>
          </cell>
          <cell r="B189">
            <v>141.14051353655142</v>
          </cell>
          <cell r="C189">
            <v>128.63953968126458</v>
          </cell>
          <cell r="D189">
            <v>133.90425457835747</v>
          </cell>
          <cell r="E189">
            <v>202.71434903805243</v>
          </cell>
          <cell r="F189">
            <v>203.21114078210928</v>
          </cell>
          <cell r="G189">
            <v>204.07574062832762</v>
          </cell>
          <cell r="H189">
            <v>278.1995469349859</v>
          </cell>
          <cell r="I189">
            <v>288.16384865850483</v>
          </cell>
          <cell r="J189">
            <v>115.31947700206365</v>
          </cell>
          <cell r="K189">
            <v>161.44382610436065</v>
          </cell>
          <cell r="L189">
            <v>235.91251306163406</v>
          </cell>
          <cell r="M189">
            <v>127.45376043490377</v>
          </cell>
          <cell r="N189">
            <v>128.82044697729694</v>
          </cell>
          <cell r="O189">
            <v>149.06952041970197</v>
          </cell>
          <cell r="P189">
            <v>128.98161995848048</v>
          </cell>
          <cell r="Q189">
            <v>145.02634715179659</v>
          </cell>
          <cell r="R189">
            <v>328.31700000000023</v>
          </cell>
          <cell r="S189">
            <v>125.66418750000003</v>
          </cell>
          <cell r="T189">
            <v>140.03006250000001</v>
          </cell>
          <cell r="U189">
            <v>111.31318749999997</v>
          </cell>
          <cell r="V189">
            <v>223.5472187500001</v>
          </cell>
        </row>
        <row r="190">
          <cell r="A190" t="str">
            <v>2027Q1</v>
          </cell>
          <cell r="B190">
            <v>141.89641132521905</v>
          </cell>
          <cell r="C190">
            <v>129.20436771136053</v>
          </cell>
          <cell r="D190">
            <v>134.05621789292294</v>
          </cell>
          <cell r="E190">
            <v>204.70983494344085</v>
          </cell>
          <cell r="F190">
            <v>204.68290364203926</v>
          </cell>
          <cell r="G190">
            <v>206.6133237731982</v>
          </cell>
          <cell r="H190">
            <v>282.23212524807764</v>
          </cell>
          <cell r="I190">
            <v>290.67889393452572</v>
          </cell>
          <cell r="J190">
            <v>115.40752407946374</v>
          </cell>
          <cell r="K190">
            <v>162.33711426233512</v>
          </cell>
          <cell r="L190">
            <v>248.09880776760863</v>
          </cell>
          <cell r="M190">
            <v>127.77925383231958</v>
          </cell>
          <cell r="N190">
            <v>129.11956300554255</v>
          </cell>
          <cell r="O190">
            <v>150.00965796941648</v>
          </cell>
          <cell r="P190">
            <v>129.44455463255434</v>
          </cell>
          <cell r="Q190">
            <v>145.68462232592879</v>
          </cell>
          <cell r="R190">
            <v>329.92287500000003</v>
          </cell>
          <cell r="S190">
            <v>126.34937500000002</v>
          </cell>
          <cell r="T190">
            <v>140.72490625</v>
          </cell>
          <cell r="U190">
            <v>111.73084375000003</v>
          </cell>
          <cell r="V190">
            <v>225.71887500000008</v>
          </cell>
        </row>
        <row r="191">
          <cell r="A191" t="str">
            <v>2027Q2</v>
          </cell>
          <cell r="B191">
            <v>142.64279452545833</v>
          </cell>
          <cell r="C191">
            <v>129.75130849169261</v>
          </cell>
          <cell r="D191">
            <v>134.5075209424684</v>
          </cell>
          <cell r="E191">
            <v>206.71409656826276</v>
          </cell>
          <cell r="F191">
            <v>206.15801332214539</v>
          </cell>
          <cell r="G191">
            <v>209.16848302056482</v>
          </cell>
          <cell r="H191">
            <v>286.38487473862517</v>
          </cell>
          <cell r="I191">
            <v>293.24069998502017</v>
          </cell>
          <cell r="J191">
            <v>115.5203972257523</v>
          </cell>
          <cell r="K191">
            <v>163.22743160980787</v>
          </cell>
          <cell r="L191">
            <v>257.07294325272591</v>
          </cell>
          <cell r="M191">
            <v>128.15699265221991</v>
          </cell>
          <cell r="N191">
            <v>129.50886130149544</v>
          </cell>
          <cell r="O191">
            <v>150.96237582816195</v>
          </cell>
          <cell r="P191">
            <v>129.93654469894796</v>
          </cell>
          <cell r="Q191">
            <v>146.36413033429494</v>
          </cell>
          <cell r="R191">
            <v>331.58612500000004</v>
          </cell>
          <cell r="S191">
            <v>127.03862500000002</v>
          </cell>
          <cell r="T191">
            <v>141.42334374999999</v>
          </cell>
          <cell r="U191">
            <v>112.14990625000004</v>
          </cell>
          <cell r="V191">
            <v>227.94362500000011</v>
          </cell>
        </row>
        <row r="192">
          <cell r="A192" t="str">
            <v>2027Q3</v>
          </cell>
          <cell r="B192">
            <v>143.39329053389912</v>
          </cell>
          <cell r="C192">
            <v>130.28147920981101</v>
          </cell>
          <cell r="D192">
            <v>135.01056701540128</v>
          </cell>
          <cell r="E192">
            <v>208.73527101462753</v>
          </cell>
          <cell r="F192">
            <v>207.64990688068931</v>
          </cell>
          <cell r="G192">
            <v>211.77196141294311</v>
          </cell>
          <cell r="H192">
            <v>290.60612167478018</v>
          </cell>
          <cell r="I192">
            <v>295.79209983822165</v>
          </cell>
          <cell r="J192">
            <v>115.63503903028216</v>
          </cell>
          <cell r="K192">
            <v>164.11667638345193</v>
          </cell>
          <cell r="L192">
            <v>266.21718191356138</v>
          </cell>
          <cell r="M192">
            <v>128.54669623113051</v>
          </cell>
          <cell r="N192">
            <v>129.89095650925375</v>
          </cell>
          <cell r="O192">
            <v>151.92060211946446</v>
          </cell>
          <cell r="P192">
            <v>130.43573758800329</v>
          </cell>
          <cell r="Q192">
            <v>147.04599741292333</v>
          </cell>
          <cell r="R192">
            <v>333.27362499999998</v>
          </cell>
          <cell r="S192">
            <v>127.73162500000001</v>
          </cell>
          <cell r="T192">
            <v>142.12521875000002</v>
          </cell>
          <cell r="U192">
            <v>112.57053125000004</v>
          </cell>
          <cell r="V192">
            <v>230.1903750000001</v>
          </cell>
        </row>
        <row r="193">
          <cell r="A193" t="str">
            <v>2027Q4</v>
          </cell>
          <cell r="B193">
            <v>144.14789935054137</v>
          </cell>
          <cell r="C193">
            <v>130.79487986571573</v>
          </cell>
          <cell r="D193">
            <v>135.56535611172166</v>
          </cell>
          <cell r="E193">
            <v>210.77335828253513</v>
          </cell>
          <cell r="F193">
            <v>209.15858431767106</v>
          </cell>
          <cell r="G193">
            <v>214.42375895033314</v>
          </cell>
          <cell r="H193">
            <v>294.89586605654279</v>
          </cell>
          <cell r="I193">
            <v>298.33309349413014</v>
          </cell>
          <cell r="J193">
            <v>115.75144949305327</v>
          </cell>
          <cell r="K193">
            <v>165.00484858326732</v>
          </cell>
          <cell r="L193">
            <v>275.5315237501149</v>
          </cell>
          <cell r="M193">
            <v>128.94836456905145</v>
          </cell>
          <cell r="N193">
            <v>130.26584862881751</v>
          </cell>
          <cell r="O193">
            <v>152.88433684332398</v>
          </cell>
          <cell r="P193">
            <v>130.9421332997203</v>
          </cell>
          <cell r="Q193">
            <v>147.73022356181397</v>
          </cell>
          <cell r="R193">
            <v>334.98537499999998</v>
          </cell>
          <cell r="S193">
            <v>128.42837500000002</v>
          </cell>
          <cell r="T193">
            <v>142.83053125000001</v>
          </cell>
          <cell r="U193">
            <v>112.99271875000005</v>
          </cell>
          <cell r="V193">
            <v>232.45912500000011</v>
          </cell>
        </row>
        <row r="194">
          <cell r="A194" t="str">
            <v>2028Q1</v>
          </cell>
          <cell r="B194">
            <v>144.90662097538507</v>
          </cell>
          <cell r="C194">
            <v>131.29151045940679</v>
          </cell>
          <cell r="D194">
            <v>136.17188823142948</v>
          </cell>
          <cell r="E194">
            <v>212.82835837198553</v>
          </cell>
          <cell r="F194">
            <v>210.68404563309065</v>
          </cell>
          <cell r="G194">
            <v>217.12387563273487</v>
          </cell>
          <cell r="H194">
            <v>299.25410788391298</v>
          </cell>
          <cell r="I194">
            <v>300.8636809527456</v>
          </cell>
          <cell r="J194">
            <v>115.86962861406569</v>
          </cell>
          <cell r="K194">
            <v>165.89194820925397</v>
          </cell>
          <cell r="L194">
            <v>285.01596876238659</v>
          </cell>
          <cell r="M194">
            <v>129.3619976659827</v>
          </cell>
          <cell r="N194">
            <v>130.63353766018673</v>
          </cell>
          <cell r="O194">
            <v>153.85357999974059</v>
          </cell>
          <cell r="P194">
            <v>131.455731834099</v>
          </cell>
          <cell r="Q194">
            <v>148.4168087809669</v>
          </cell>
          <cell r="R194">
            <v>336.72137499999997</v>
          </cell>
          <cell r="S194">
            <v>129.12887499999999</v>
          </cell>
          <cell r="T194">
            <v>143.53928124999999</v>
          </cell>
          <cell r="U194">
            <v>113.41646875000006</v>
          </cell>
          <cell r="V194">
            <v>234.74987500000015</v>
          </cell>
        </row>
        <row r="195">
          <cell r="A195" t="str">
            <v>2028Q2</v>
          </cell>
          <cell r="B195">
            <v>145.66945540843025</v>
          </cell>
          <cell r="C195">
            <v>131.77137099088418</v>
          </cell>
          <cell r="D195">
            <v>136.83016337452477</v>
          </cell>
          <cell r="E195">
            <v>214.90027128297879</v>
          </cell>
          <cell r="F195">
            <v>212.22629082694803</v>
          </cell>
          <cell r="G195">
            <v>219.8723114601483</v>
          </cell>
          <cell r="H195">
            <v>303.68084715689076</v>
          </cell>
          <cell r="I195">
            <v>303.38386221406807</v>
          </cell>
          <cell r="J195">
            <v>115.9895763933194</v>
          </cell>
          <cell r="K195">
            <v>166.77797526141191</v>
          </cell>
          <cell r="L195">
            <v>294.6705169503764</v>
          </cell>
          <cell r="M195">
            <v>129.78759552192426</v>
          </cell>
          <cell r="N195">
            <v>130.9940236033614</v>
          </cell>
          <cell r="O195">
            <v>154.82833158871421</v>
          </cell>
          <cell r="P195">
            <v>131.9765331911394</v>
          </cell>
          <cell r="Q195">
            <v>149.10575307038209</v>
          </cell>
          <cell r="R195">
            <v>338.48162500000001</v>
          </cell>
          <cell r="S195">
            <v>129.833125</v>
          </cell>
          <cell r="T195">
            <v>144.25146874999996</v>
          </cell>
          <cell r="U195">
            <v>113.84178125000008</v>
          </cell>
          <cell r="V195">
            <v>237.06262500000017</v>
          </cell>
        </row>
        <row r="196">
          <cell r="A196" t="str">
            <v>2028Q3</v>
          </cell>
          <cell r="B196">
            <v>146.43640264967689</v>
          </cell>
          <cell r="C196">
            <v>132.23446146014786</v>
          </cell>
          <cell r="D196">
            <v>137.54018154100751</v>
          </cell>
          <cell r="E196">
            <v>216.98909701551491</v>
          </cell>
          <cell r="F196">
            <v>213.78531989924326</v>
          </cell>
          <cell r="G196">
            <v>222.66906643257343</v>
          </cell>
          <cell r="H196">
            <v>308.17608387547602</v>
          </cell>
          <cell r="I196">
            <v>305.89363727809751</v>
          </cell>
          <cell r="J196">
            <v>116.11129283081438</v>
          </cell>
          <cell r="K196">
            <v>167.66292973974117</v>
          </cell>
          <cell r="L196">
            <v>304.49516831408437</v>
          </cell>
          <cell r="M196">
            <v>130.22515813687613</v>
          </cell>
          <cell r="N196">
            <v>131.34730645834151</v>
          </cell>
          <cell r="O196">
            <v>155.80859161024486</v>
          </cell>
          <cell r="P196">
            <v>132.50453737084149</v>
          </cell>
          <cell r="Q196">
            <v>149.79705643005951</v>
          </cell>
          <cell r="R196">
            <v>340.26612499999993</v>
          </cell>
          <cell r="S196">
            <v>130.54112499999999</v>
          </cell>
          <cell r="T196">
            <v>144.96709374999998</v>
          </cell>
          <cell r="U196">
            <v>114.26865625000008</v>
          </cell>
          <cell r="V196">
            <v>239.39737500000021</v>
          </cell>
        </row>
        <row r="197">
          <cell r="A197" t="str">
            <v>2028Q4</v>
          </cell>
          <cell r="B197">
            <v>147.20746269912499</v>
          </cell>
          <cell r="C197">
            <v>132.68078186719791</v>
          </cell>
          <cell r="D197">
            <v>138.3019427308777</v>
          </cell>
          <cell r="E197">
            <v>219.09483556959387</v>
          </cell>
          <cell r="F197">
            <v>215.36113284997626</v>
          </cell>
          <cell r="G197">
            <v>225.5141405500103</v>
          </cell>
          <cell r="H197">
            <v>312.73981803966888</v>
          </cell>
          <cell r="I197">
            <v>308.39300614483398</v>
          </cell>
          <cell r="J197">
            <v>116.23477792655065</v>
          </cell>
          <cell r="K197">
            <v>168.54681164424176</v>
          </cell>
          <cell r="L197">
            <v>314.48992285351051</v>
          </cell>
          <cell r="M197">
            <v>130.67468551083834</v>
          </cell>
          <cell r="N197">
            <v>131.69338622512706</v>
          </cell>
          <cell r="O197">
            <v>156.79436006433252</v>
          </cell>
          <cell r="P197">
            <v>133.03974437320525</v>
          </cell>
          <cell r="Q197">
            <v>150.49071885999919</v>
          </cell>
          <cell r="R197">
            <v>342.07487499999991</v>
          </cell>
          <cell r="S197">
            <v>131.25287499999996</v>
          </cell>
          <cell r="T197">
            <v>145.68615624999995</v>
          </cell>
          <cell r="U197">
            <v>114.69709375000008</v>
          </cell>
          <cell r="V197">
            <v>241.75412500000022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9BAA-8E99-40D8-A791-8AD2155628DA}">
  <dimension ref="A1:BC219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85" sqref="A82:A85"/>
    </sheetView>
  </sheetViews>
  <sheetFormatPr defaultRowHeight="12" x14ac:dyDescent="0.2"/>
  <cols>
    <col min="1" max="1" width="11.85546875" bestFit="1" customWidth="1"/>
    <col min="2" max="2" width="12.28515625" customWidth="1"/>
    <col min="3" max="9" width="14.28515625" customWidth="1"/>
    <col min="10" max="10" width="11.42578125" bestFit="1" customWidth="1"/>
    <col min="11" max="12" width="21.140625" bestFit="1" customWidth="1"/>
    <col min="13" max="13" width="16.5703125" customWidth="1"/>
    <col min="14" max="14" width="16" bestFit="1" customWidth="1"/>
    <col min="15" max="15" width="19.28515625" bestFit="1" customWidth="1"/>
    <col min="16" max="16" width="27.140625" bestFit="1" customWidth="1"/>
    <col min="17" max="17" width="30.28515625" bestFit="1" customWidth="1"/>
    <col min="18" max="18" width="20.85546875" bestFit="1" customWidth="1"/>
    <col min="19" max="19" width="24.140625" bestFit="1" customWidth="1"/>
    <col min="20" max="20" width="25.42578125" bestFit="1" customWidth="1"/>
    <col min="21" max="21" width="28.85546875" bestFit="1" customWidth="1"/>
    <col min="22" max="22" width="31.5703125" bestFit="1" customWidth="1"/>
    <col min="23" max="23" width="34.85546875" bestFit="1" customWidth="1"/>
    <col min="24" max="24" width="18.7109375" bestFit="1" customWidth="1"/>
    <col min="25" max="32" width="21.85546875" bestFit="1" customWidth="1"/>
    <col min="33" max="35" width="25.140625" bestFit="1" customWidth="1"/>
    <col min="36" max="37" width="21.85546875" bestFit="1" customWidth="1"/>
    <col min="38" max="38" width="23.140625" bestFit="1" customWidth="1"/>
    <col min="39" max="43" width="21.85546875" bestFit="1" customWidth="1"/>
    <col min="44" max="44" width="27.42578125" bestFit="1" customWidth="1"/>
    <col min="45" max="47" width="33" bestFit="1" customWidth="1"/>
    <col min="48" max="51" width="33.28515625" customWidth="1"/>
    <col min="52" max="55" width="21.85546875" bestFit="1" customWidth="1"/>
  </cols>
  <sheetData>
    <row r="1" spans="1:55" x14ac:dyDescent="0.2">
      <c r="A1" s="15"/>
      <c r="B1" s="16">
        <v>1</v>
      </c>
      <c r="C1" s="16">
        <f t="shared" ref="C1" si="0">B1+1</f>
        <v>2</v>
      </c>
      <c r="D1" s="16">
        <f t="shared" ref="D1" si="1">C1+1</f>
        <v>3</v>
      </c>
      <c r="E1" s="16">
        <f t="shared" ref="E1" si="2">D1+1</f>
        <v>4</v>
      </c>
      <c r="F1" s="16">
        <f t="shared" ref="F1" si="3">E1+1</f>
        <v>5</v>
      </c>
      <c r="G1" s="16">
        <f t="shared" ref="G1" si="4">F1+1</f>
        <v>6</v>
      </c>
      <c r="H1" s="16">
        <f t="shared" ref="H1" si="5">G1+1</f>
        <v>7</v>
      </c>
      <c r="I1" s="16">
        <f t="shared" ref="I1" si="6">H1+1</f>
        <v>8</v>
      </c>
      <c r="J1" s="16">
        <f t="shared" ref="J1" si="7">I1+1</f>
        <v>9</v>
      </c>
      <c r="K1" s="16">
        <f t="shared" ref="K1" si="8">J1+1</f>
        <v>10</v>
      </c>
      <c r="L1" s="16">
        <f t="shared" ref="L1" si="9">K1+1</f>
        <v>11</v>
      </c>
      <c r="M1" s="16">
        <f t="shared" ref="M1" si="10">L1+1</f>
        <v>12</v>
      </c>
      <c r="N1" s="16">
        <f t="shared" ref="N1" si="11">M1+1</f>
        <v>13</v>
      </c>
      <c r="O1" s="16">
        <f t="shared" ref="O1" si="12">N1+1</f>
        <v>14</v>
      </c>
      <c r="P1" s="16">
        <f t="shared" ref="P1" si="13">O1+1</f>
        <v>15</v>
      </c>
      <c r="Q1" s="16">
        <f t="shared" ref="Q1" si="14">P1+1</f>
        <v>16</v>
      </c>
      <c r="R1" s="16">
        <f t="shared" ref="R1" si="15">Q1+1</f>
        <v>17</v>
      </c>
      <c r="S1" s="16">
        <f t="shared" ref="S1" si="16">R1+1</f>
        <v>18</v>
      </c>
      <c r="T1" s="16">
        <f t="shared" ref="T1" si="17">S1+1</f>
        <v>19</v>
      </c>
      <c r="U1" s="16">
        <f t="shared" ref="U1" si="18">T1+1</f>
        <v>20</v>
      </c>
      <c r="V1" s="16">
        <f t="shared" ref="V1" si="19">U1+1</f>
        <v>21</v>
      </c>
      <c r="W1" s="16">
        <f t="shared" ref="W1" si="20">V1+1</f>
        <v>22</v>
      </c>
      <c r="X1" s="16">
        <f t="shared" ref="X1" si="21">W1+1</f>
        <v>23</v>
      </c>
      <c r="Y1" s="16">
        <f t="shared" ref="Y1" si="22">X1+1</f>
        <v>24</v>
      </c>
      <c r="Z1" s="16">
        <f t="shared" ref="Z1" si="23">Y1+1</f>
        <v>25</v>
      </c>
      <c r="AA1" s="16">
        <f t="shared" ref="AA1" si="24">Z1+1</f>
        <v>26</v>
      </c>
      <c r="AB1" s="16">
        <f t="shared" ref="AB1" si="25">AA1+1</f>
        <v>27</v>
      </c>
      <c r="AC1" s="16">
        <f t="shared" ref="AC1" si="26">AB1+1</f>
        <v>28</v>
      </c>
      <c r="AD1" s="16">
        <f t="shared" ref="AD1" si="27">AC1+1</f>
        <v>29</v>
      </c>
      <c r="AE1" s="16">
        <f t="shared" ref="AE1" si="28">AD1+1</f>
        <v>30</v>
      </c>
      <c r="AF1" s="16">
        <f t="shared" ref="AF1" si="29">AE1+1</f>
        <v>31</v>
      </c>
      <c r="AG1" s="16">
        <f t="shared" ref="AG1" si="30">AF1+1</f>
        <v>32</v>
      </c>
      <c r="AH1" s="16">
        <f t="shared" ref="AH1" si="31">AG1+1</f>
        <v>33</v>
      </c>
      <c r="AI1" s="16">
        <f t="shared" ref="AI1" si="32">AH1+1</f>
        <v>34</v>
      </c>
      <c r="AJ1" s="16">
        <f t="shared" ref="AJ1" si="33">AI1+1</f>
        <v>35</v>
      </c>
      <c r="AK1" s="16">
        <f t="shared" ref="AK1" si="34">AJ1+1</f>
        <v>36</v>
      </c>
      <c r="AL1" s="16">
        <f t="shared" ref="AL1" si="35">AK1+1</f>
        <v>37</v>
      </c>
      <c r="AM1" s="16">
        <f t="shared" ref="AM1" si="36">AL1+1</f>
        <v>38</v>
      </c>
      <c r="AN1" s="16">
        <f t="shared" ref="AN1" si="37">AM1+1</f>
        <v>39</v>
      </c>
      <c r="AO1" s="16">
        <f t="shared" ref="AO1" si="38">AN1+1</f>
        <v>40</v>
      </c>
      <c r="AP1" s="16">
        <f t="shared" ref="AP1" si="39">AO1+1</f>
        <v>41</v>
      </c>
      <c r="AQ1" s="16">
        <f t="shared" ref="AQ1" si="40">AP1+1</f>
        <v>42</v>
      </c>
      <c r="AR1" s="16">
        <f t="shared" ref="AR1" si="41">AQ1+1</f>
        <v>43</v>
      </c>
      <c r="AS1" s="16">
        <f t="shared" ref="AS1" si="42">AR1+1</f>
        <v>44</v>
      </c>
      <c r="AT1" s="16">
        <f t="shared" ref="AT1" si="43">AS1+1</f>
        <v>45</v>
      </c>
      <c r="AU1" s="16">
        <f t="shared" ref="AU1" si="44">AT1+1</f>
        <v>46</v>
      </c>
      <c r="AV1" s="16">
        <f t="shared" ref="AV1" si="45">AU1+1</f>
        <v>47</v>
      </c>
      <c r="AW1" s="16">
        <f t="shared" ref="AW1" si="46">AV1+1</f>
        <v>48</v>
      </c>
      <c r="AX1" s="16">
        <f t="shared" ref="AX1" si="47">AW1+1</f>
        <v>49</v>
      </c>
      <c r="AY1" s="16">
        <f t="shared" ref="AY1" si="48">AX1+1</f>
        <v>50</v>
      </c>
      <c r="AZ1" s="16"/>
      <c r="BA1" s="16"/>
      <c r="BB1" s="16"/>
      <c r="BC1" s="16"/>
    </row>
    <row r="2" spans="1:55" x14ac:dyDescent="0.2">
      <c r="A2" s="13" t="s">
        <v>146</v>
      </c>
      <c r="B2" s="16" t="s">
        <v>188</v>
      </c>
      <c r="C2" s="16" t="s">
        <v>145</v>
      </c>
      <c r="D2" s="16" t="s">
        <v>199</v>
      </c>
      <c r="E2" s="16" t="s">
        <v>199</v>
      </c>
      <c r="F2" s="16" t="s">
        <v>199</v>
      </c>
      <c r="G2" s="16" t="s">
        <v>199</v>
      </c>
      <c r="H2" s="16" t="s">
        <v>199</v>
      </c>
      <c r="I2" s="16" t="s">
        <v>199</v>
      </c>
      <c r="J2" s="16" t="s">
        <v>189</v>
      </c>
      <c r="K2" s="16" t="s">
        <v>198</v>
      </c>
      <c r="L2" s="16" t="s">
        <v>218</v>
      </c>
      <c r="M2" s="16" t="s">
        <v>396</v>
      </c>
      <c r="N2" s="16" t="s">
        <v>266</v>
      </c>
      <c r="O2" s="16" t="s">
        <v>267</v>
      </c>
      <c r="P2" s="16" t="s">
        <v>268</v>
      </c>
      <c r="Q2" s="16" t="s">
        <v>269</v>
      </c>
      <c r="R2" s="16" t="s">
        <v>270</v>
      </c>
      <c r="S2" s="16" t="s">
        <v>271</v>
      </c>
      <c r="T2" s="16" t="s">
        <v>272</v>
      </c>
      <c r="U2" s="16" t="s">
        <v>273</v>
      </c>
      <c r="V2" s="16" t="s">
        <v>274</v>
      </c>
      <c r="W2" s="16" t="s">
        <v>275</v>
      </c>
      <c r="X2" s="16" t="s">
        <v>276</v>
      </c>
      <c r="Y2" s="16" t="s">
        <v>277</v>
      </c>
      <c r="Z2" s="16" t="s">
        <v>301</v>
      </c>
      <c r="AA2" s="16" t="s">
        <v>302</v>
      </c>
      <c r="AB2" s="16" t="s">
        <v>303</v>
      </c>
      <c r="AC2" s="16" t="s">
        <v>304</v>
      </c>
      <c r="AD2" s="16" t="s">
        <v>305</v>
      </c>
      <c r="AE2" s="16" t="s">
        <v>306</v>
      </c>
      <c r="AF2" s="16" t="s">
        <v>294</v>
      </c>
      <c r="AG2" s="16" t="s">
        <v>320</v>
      </c>
      <c r="AH2" s="16" t="s">
        <v>315</v>
      </c>
      <c r="AI2" s="16" t="s">
        <v>327</v>
      </c>
      <c r="AJ2" s="16" t="s">
        <v>360</v>
      </c>
      <c r="AK2" s="16" t="s">
        <v>357</v>
      </c>
      <c r="AL2" s="16" t="s">
        <v>362</v>
      </c>
      <c r="AM2" s="16" t="s">
        <v>364</v>
      </c>
      <c r="AN2" s="16" t="s">
        <v>365</v>
      </c>
      <c r="AO2" s="16" t="s">
        <v>366</v>
      </c>
      <c r="AP2" s="16" t="s">
        <v>367</v>
      </c>
      <c r="AQ2" s="16" t="s">
        <v>368</v>
      </c>
      <c r="AR2" s="16" t="s">
        <v>371</v>
      </c>
      <c r="AS2" s="16" t="s">
        <v>372</v>
      </c>
      <c r="AT2" s="16" t="s">
        <v>375</v>
      </c>
      <c r="AU2" s="16" t="s">
        <v>381</v>
      </c>
      <c r="AV2" s="16" t="s">
        <v>382</v>
      </c>
      <c r="AW2" s="16" t="s">
        <v>385</v>
      </c>
      <c r="AX2" s="16" t="s">
        <v>386</v>
      </c>
      <c r="AY2" s="16" t="s">
        <v>387</v>
      </c>
      <c r="AZ2" s="16"/>
      <c r="BA2" s="16"/>
      <c r="BB2" s="16"/>
      <c r="BC2" s="16"/>
    </row>
    <row r="3" spans="1:55" x14ac:dyDescent="0.2">
      <c r="A3" s="13" t="s">
        <v>147</v>
      </c>
      <c r="B3" s="13" t="s">
        <v>0</v>
      </c>
      <c r="C3" s="13" t="s">
        <v>1</v>
      </c>
      <c r="D3" s="13" t="s">
        <v>200</v>
      </c>
      <c r="E3" s="13" t="s">
        <v>201</v>
      </c>
      <c r="F3" s="13" t="s">
        <v>202</v>
      </c>
      <c r="G3" s="13" t="s">
        <v>203</v>
      </c>
      <c r="H3" s="13" t="s">
        <v>204</v>
      </c>
      <c r="I3" s="13" t="s">
        <v>205</v>
      </c>
      <c r="J3" s="13" t="s">
        <v>189</v>
      </c>
      <c r="K3" s="13" t="s">
        <v>191</v>
      </c>
      <c r="L3" s="13" t="s">
        <v>219</v>
      </c>
      <c r="M3" s="13" t="s">
        <v>194</v>
      </c>
      <c r="N3" s="13" t="s">
        <v>2</v>
      </c>
      <c r="O3" s="13" t="s">
        <v>3</v>
      </c>
      <c r="P3" s="13" t="s">
        <v>4</v>
      </c>
      <c r="Q3" s="13" t="s">
        <v>5</v>
      </c>
      <c r="R3" s="13" t="s">
        <v>26</v>
      </c>
      <c r="S3" s="13" t="s">
        <v>41</v>
      </c>
      <c r="T3" s="13" t="s">
        <v>22</v>
      </c>
      <c r="U3" s="13" t="s">
        <v>23</v>
      </c>
      <c r="V3" s="13" t="s">
        <v>24</v>
      </c>
      <c r="W3" s="13" t="s">
        <v>25</v>
      </c>
      <c r="X3" s="13" t="s">
        <v>278</v>
      </c>
      <c r="Y3" s="13" t="s">
        <v>7</v>
      </c>
      <c r="Z3" s="13" t="s">
        <v>281</v>
      </c>
      <c r="AA3" s="13" t="s">
        <v>282</v>
      </c>
      <c r="AB3" s="13" t="s">
        <v>285</v>
      </c>
      <c r="AC3" s="13" t="s">
        <v>286</v>
      </c>
      <c r="AD3" s="13" t="s">
        <v>287</v>
      </c>
      <c r="AE3" s="13" t="s">
        <v>288</v>
      </c>
      <c r="AF3" s="13" t="s">
        <v>293</v>
      </c>
      <c r="AG3" s="13" t="s">
        <v>319</v>
      </c>
      <c r="AH3" s="13" t="s">
        <v>313</v>
      </c>
      <c r="AI3" s="13" t="s">
        <v>328</v>
      </c>
      <c r="AJ3" s="13" t="s">
        <v>307</v>
      </c>
      <c r="AK3" s="13" t="s">
        <v>358</v>
      </c>
      <c r="AL3" s="13" t="s">
        <v>363</v>
      </c>
      <c r="AM3" s="13" t="s">
        <v>14</v>
      </c>
      <c r="AN3" s="13" t="s">
        <v>15</v>
      </c>
      <c r="AO3" s="13" t="s">
        <v>16</v>
      </c>
      <c r="AP3" s="13" t="s">
        <v>17</v>
      </c>
      <c r="AQ3" s="13" t="s">
        <v>369</v>
      </c>
      <c r="AR3" s="13" t="s">
        <v>373</v>
      </c>
      <c r="AS3" s="13" t="s">
        <v>374</v>
      </c>
      <c r="AT3" s="13" t="s">
        <v>307</v>
      </c>
      <c r="AU3" s="13" t="s">
        <v>377</v>
      </c>
      <c r="AV3" s="13" t="s">
        <v>378</v>
      </c>
      <c r="AW3" s="13" t="s">
        <v>388</v>
      </c>
      <c r="AX3" s="13" t="s">
        <v>389</v>
      </c>
      <c r="AY3" s="13" t="s">
        <v>390</v>
      </c>
      <c r="AZ3" s="13"/>
      <c r="BA3" s="13"/>
      <c r="BB3" s="13"/>
      <c r="BC3" s="13"/>
    </row>
    <row r="4" spans="1:55" x14ac:dyDescent="0.2">
      <c r="A4" s="14" t="s">
        <v>46</v>
      </c>
      <c r="B4" s="14" t="s">
        <v>118</v>
      </c>
      <c r="C4" s="14" t="s">
        <v>119</v>
      </c>
      <c r="D4" s="14" t="s">
        <v>213</v>
      </c>
      <c r="E4" s="14" t="s">
        <v>214</v>
      </c>
      <c r="F4" s="14" t="s">
        <v>206</v>
      </c>
      <c r="G4" s="14" t="s">
        <v>207</v>
      </c>
      <c r="H4" s="14" t="s">
        <v>208</v>
      </c>
      <c r="I4" s="47" t="s">
        <v>212</v>
      </c>
      <c r="J4" s="47" t="s">
        <v>70</v>
      </c>
      <c r="K4" s="47" t="s">
        <v>394</v>
      </c>
      <c r="L4" s="47" t="s">
        <v>70</v>
      </c>
      <c r="M4" s="47" t="s">
        <v>70</v>
      </c>
      <c r="N4" s="14" t="s">
        <v>120</v>
      </c>
      <c r="O4" s="14" t="s">
        <v>121</v>
      </c>
      <c r="P4" s="14" t="s">
        <v>122</v>
      </c>
      <c r="Q4" s="14" t="s">
        <v>123</v>
      </c>
      <c r="R4" s="14" t="s">
        <v>144</v>
      </c>
      <c r="S4" s="14" t="s">
        <v>279</v>
      </c>
      <c r="T4" s="14" t="s">
        <v>140</v>
      </c>
      <c r="U4" s="14" t="s">
        <v>141</v>
      </c>
      <c r="V4" s="14" t="s">
        <v>142</v>
      </c>
      <c r="W4" s="14" t="s">
        <v>143</v>
      </c>
      <c r="X4" s="14" t="s">
        <v>124</v>
      </c>
      <c r="Y4" s="14" t="s">
        <v>125</v>
      </c>
      <c r="Z4" s="14" t="s">
        <v>283</v>
      </c>
      <c r="AA4" s="14" t="s">
        <v>284</v>
      </c>
      <c r="AB4" s="14" t="s">
        <v>70</v>
      </c>
      <c r="AC4" s="14" t="s">
        <v>70</v>
      </c>
      <c r="AD4" s="14" t="s">
        <v>70</v>
      </c>
      <c r="AE4" s="14" t="s">
        <v>70</v>
      </c>
      <c r="AF4" s="14" t="s">
        <v>70</v>
      </c>
      <c r="AG4" s="14" t="s">
        <v>70</v>
      </c>
      <c r="AH4" s="14" t="s">
        <v>70</v>
      </c>
      <c r="AI4" s="14" t="s">
        <v>70</v>
      </c>
      <c r="AJ4" s="14" t="s">
        <v>70</v>
      </c>
      <c r="AK4" s="14" t="s">
        <v>70</v>
      </c>
      <c r="AL4" s="14" t="s">
        <v>70</v>
      </c>
      <c r="AM4" s="14" t="s">
        <v>132</v>
      </c>
      <c r="AN4" s="14" t="s">
        <v>133</v>
      </c>
      <c r="AO4" s="14" t="s">
        <v>134</v>
      </c>
      <c r="AP4" s="14" t="s">
        <v>135</v>
      </c>
      <c r="AQ4" s="14" t="s">
        <v>70</v>
      </c>
      <c r="AR4" s="14" t="s">
        <v>70</v>
      </c>
      <c r="AS4" s="14" t="s">
        <v>70</v>
      </c>
      <c r="AT4" s="14" t="s">
        <v>70</v>
      </c>
      <c r="AU4" s="14" t="s">
        <v>379</v>
      </c>
      <c r="AV4" s="14" t="s">
        <v>380</v>
      </c>
      <c r="AW4" s="14" t="s">
        <v>70</v>
      </c>
      <c r="AX4" s="14" t="s">
        <v>70</v>
      </c>
      <c r="AY4" s="14" t="s">
        <v>70</v>
      </c>
      <c r="AZ4" s="14"/>
      <c r="BA4" s="14"/>
      <c r="BB4" s="14"/>
      <c r="BC4" s="14"/>
    </row>
    <row r="5" spans="1:55" ht="135" x14ac:dyDescent="0.2">
      <c r="A5" s="14" t="s">
        <v>81</v>
      </c>
      <c r="B5" s="14" t="s">
        <v>148</v>
      </c>
      <c r="C5" s="14" t="s">
        <v>149</v>
      </c>
      <c r="D5" s="14" t="s">
        <v>216</v>
      </c>
      <c r="E5" s="14" t="s">
        <v>215</v>
      </c>
      <c r="F5" s="14" t="s">
        <v>209</v>
      </c>
      <c r="G5" s="14" t="s">
        <v>210</v>
      </c>
      <c r="H5" s="14" t="s">
        <v>211</v>
      </c>
      <c r="I5" s="14" t="s">
        <v>217</v>
      </c>
      <c r="J5" s="47" t="s">
        <v>48</v>
      </c>
      <c r="K5" s="78" t="s">
        <v>395</v>
      </c>
      <c r="L5" s="47" t="s">
        <v>220</v>
      </c>
      <c r="M5" s="116" t="s">
        <v>397</v>
      </c>
      <c r="N5" s="14" t="s">
        <v>150</v>
      </c>
      <c r="O5" s="14" t="s">
        <v>151</v>
      </c>
      <c r="P5" s="14" t="s">
        <v>152</v>
      </c>
      <c r="Q5" s="14" t="s">
        <v>153</v>
      </c>
      <c r="R5" s="14" t="s">
        <v>174</v>
      </c>
      <c r="S5" s="14" t="s">
        <v>280</v>
      </c>
      <c r="T5" s="14" t="s">
        <v>170</v>
      </c>
      <c r="U5" s="14" t="s">
        <v>171</v>
      </c>
      <c r="V5" s="14" t="s">
        <v>172</v>
      </c>
      <c r="W5" s="14" t="s">
        <v>173</v>
      </c>
      <c r="X5" s="14" t="s">
        <v>154</v>
      </c>
      <c r="Y5" s="14" t="s">
        <v>155</v>
      </c>
      <c r="Z5" s="14" t="s">
        <v>295</v>
      </c>
      <c r="AA5" s="14" t="s">
        <v>296</v>
      </c>
      <c r="AB5" s="14" t="s">
        <v>48</v>
      </c>
      <c r="AC5" s="14" t="s">
        <v>48</v>
      </c>
      <c r="AD5" s="14" t="s">
        <v>48</v>
      </c>
      <c r="AE5" s="14" t="s">
        <v>48</v>
      </c>
      <c r="AF5" s="14" t="s">
        <v>48</v>
      </c>
      <c r="AG5" s="14" t="s">
        <v>48</v>
      </c>
      <c r="AH5" s="14" t="s">
        <v>48</v>
      </c>
      <c r="AI5" s="14" t="s">
        <v>48</v>
      </c>
      <c r="AJ5" s="14" t="s">
        <v>361</v>
      </c>
      <c r="AK5" s="14" t="s">
        <v>356</v>
      </c>
      <c r="AL5" s="14" t="s">
        <v>48</v>
      </c>
      <c r="AM5" s="14" t="s">
        <v>162</v>
      </c>
      <c r="AN5" s="14" t="s">
        <v>163</v>
      </c>
      <c r="AO5" s="14" t="s">
        <v>164</v>
      </c>
      <c r="AP5" s="14" t="s">
        <v>165</v>
      </c>
      <c r="AQ5" s="14" t="s">
        <v>370</v>
      </c>
      <c r="AR5" s="14" t="s">
        <v>370</v>
      </c>
      <c r="AS5" s="14" t="s">
        <v>370</v>
      </c>
      <c r="AT5" s="14" t="s">
        <v>376</v>
      </c>
      <c r="AU5" s="14" t="s">
        <v>383</v>
      </c>
      <c r="AV5" s="14" t="s">
        <v>384</v>
      </c>
      <c r="AW5" s="14" t="s">
        <v>391</v>
      </c>
      <c r="AX5" s="14" t="s">
        <v>392</v>
      </c>
      <c r="AY5" s="14" t="s">
        <v>393</v>
      </c>
      <c r="AZ5" s="14"/>
      <c r="BA5" s="14"/>
      <c r="BB5" s="14"/>
      <c r="BC5" s="14"/>
    </row>
    <row r="6" spans="1:55" x14ac:dyDescent="0.2">
      <c r="A6" s="18">
        <v>25658</v>
      </c>
      <c r="B6" s="17">
        <v>1432738</v>
      </c>
      <c r="C6" s="17">
        <v>14533</v>
      </c>
      <c r="D6" s="41" t="e">
        <v>#N/A</v>
      </c>
      <c r="E6" s="41" t="e">
        <v>#N/A</v>
      </c>
      <c r="F6" s="41" t="e">
        <v>#N/A</v>
      </c>
      <c r="G6" s="41" t="e">
        <v>#N/A</v>
      </c>
      <c r="H6" s="41" t="e">
        <v>#N/A</v>
      </c>
      <c r="I6" s="41">
        <v>6.5</v>
      </c>
      <c r="J6" s="41">
        <f>'Historical PPI'!H5</f>
        <v>1.2638820638820638</v>
      </c>
      <c r="K6" s="17">
        <v>1234939800000</v>
      </c>
      <c r="L6" s="41" t="e">
        <v>#N/A</v>
      </c>
      <c r="M6" s="41"/>
      <c r="N6" s="17">
        <v>654332</v>
      </c>
      <c r="O6" s="17">
        <v>8471</v>
      </c>
      <c r="P6" s="17">
        <v>186693</v>
      </c>
      <c r="Q6" s="17">
        <v>1507</v>
      </c>
      <c r="R6" s="17">
        <v>111077</v>
      </c>
      <c r="S6" s="17">
        <v>1657</v>
      </c>
      <c r="T6" s="17">
        <v>108915</v>
      </c>
      <c r="U6" s="17">
        <v>1108</v>
      </c>
      <c r="V6" s="17">
        <v>18104</v>
      </c>
      <c r="W6" s="17">
        <v>311</v>
      </c>
      <c r="X6" s="17">
        <v>205158</v>
      </c>
      <c r="Y6" s="17">
        <v>3076</v>
      </c>
      <c r="Z6" s="17">
        <v>1288</v>
      </c>
      <c r="AA6" s="17">
        <v>956</v>
      </c>
      <c r="AB6" s="17" t="e">
        <f>Tax_data!E6</f>
        <v>#N/A</v>
      </c>
      <c r="AC6" s="17" t="e">
        <f>Tax_data!G6</f>
        <v>#N/A</v>
      </c>
      <c r="AD6" s="17" t="e">
        <f>Tax_data!I6</f>
        <v>#N/A</v>
      </c>
      <c r="AE6" s="17" t="e">
        <f>Tax_data!K6</f>
        <v>#N/A</v>
      </c>
      <c r="AF6" s="17">
        <f>Tax_data!L6</f>
        <v>2244</v>
      </c>
      <c r="AG6" s="17" t="e">
        <v>#N/A</v>
      </c>
      <c r="AH6" s="17" t="e">
        <v>#N/A</v>
      </c>
      <c r="AI6" s="17" t="e">
        <v>#N/A</v>
      </c>
      <c r="AJ6" s="64">
        <f>(Data!K6/(AK6/100))</f>
        <v>397058.74048715242</v>
      </c>
      <c r="AK6" s="64">
        <f>(O6/N6)*100</f>
        <v>1.2946027398935098</v>
      </c>
      <c r="AL6" s="17" t="e">
        <v>#N/A</v>
      </c>
      <c r="AM6" s="17">
        <v>405305</v>
      </c>
      <c r="AN6" s="17">
        <v>2755</v>
      </c>
      <c r="AO6" s="17">
        <v>276758</v>
      </c>
      <c r="AP6" s="17">
        <v>2919</v>
      </c>
      <c r="AQ6" s="64">
        <f t="shared" ref="AQ6:AQ69" si="49">(S6/R6)*100</f>
        <v>1.4917579696966969</v>
      </c>
      <c r="AR6" s="64">
        <f t="shared" ref="AR6:AR69" si="50">(U6/T6)*100</f>
        <v>1.017307074324014</v>
      </c>
      <c r="AS6" s="64">
        <f t="shared" ref="AS6:AS69" si="51">(W6/V6)*100</f>
        <v>1.7178524083075564</v>
      </c>
      <c r="AT6" s="64">
        <f t="shared" ref="AT6:AT69" si="52">(Y6/X6)*100</f>
        <v>1.4993322219947554</v>
      </c>
      <c r="AU6" s="64">
        <v>2153.0233333333299</v>
      </c>
      <c r="AV6" s="64">
        <v>129.55788303333301</v>
      </c>
      <c r="AW6" s="64">
        <f t="shared" ref="AW6:AW69" si="53">(C6/B6)*100</f>
        <v>1.014351542291752</v>
      </c>
      <c r="AX6" s="64">
        <f>(AP6/AO6)*100</f>
        <v>1.0547120589106729</v>
      </c>
      <c r="AY6" s="64">
        <f>(AN6/AM6)*100</f>
        <v>0.67973501437189277</v>
      </c>
      <c r="AZ6" s="17"/>
      <c r="BA6" s="17"/>
      <c r="BB6" s="17"/>
      <c r="BC6" s="17"/>
    </row>
    <row r="7" spans="1:55" x14ac:dyDescent="0.2">
      <c r="A7" s="18">
        <v>25749</v>
      </c>
      <c r="B7" s="17">
        <v>1461974</v>
      </c>
      <c r="C7" s="17">
        <v>15168</v>
      </c>
      <c r="D7" s="41" t="e">
        <v>#N/A</v>
      </c>
      <c r="E7" s="41" t="e">
        <v>#N/A</v>
      </c>
      <c r="F7" s="41" t="e">
        <v>#N/A</v>
      </c>
      <c r="G7" s="41" t="e">
        <v>#N/A</v>
      </c>
      <c r="H7" s="41" t="e">
        <v>#N/A</v>
      </c>
      <c r="I7" s="41">
        <v>6.8333333333333304</v>
      </c>
      <c r="J7" s="41">
        <f>'Historical PPI'!H6</f>
        <v>1.2800521937693665</v>
      </c>
      <c r="K7" s="17">
        <v>1236692500000</v>
      </c>
      <c r="L7" s="41" t="e">
        <v>#N/A</v>
      </c>
      <c r="M7" s="41"/>
      <c r="N7" s="17">
        <v>680550</v>
      </c>
      <c r="O7" s="17">
        <v>8781</v>
      </c>
      <c r="P7" s="17">
        <v>201523</v>
      </c>
      <c r="Q7" s="17">
        <v>1637</v>
      </c>
      <c r="R7" s="17">
        <v>120079</v>
      </c>
      <c r="S7" s="17">
        <v>1811</v>
      </c>
      <c r="T7" s="17">
        <v>123266</v>
      </c>
      <c r="U7" s="17">
        <v>1242</v>
      </c>
      <c r="V7" s="17">
        <v>18400</v>
      </c>
      <c r="W7" s="17">
        <v>319</v>
      </c>
      <c r="X7" s="17">
        <v>223832</v>
      </c>
      <c r="Y7" s="17">
        <v>3372</v>
      </c>
      <c r="Z7" s="17">
        <v>1284</v>
      </c>
      <c r="AA7" s="17">
        <v>987</v>
      </c>
      <c r="AB7" s="17" t="e">
        <f>Tax_data!E7</f>
        <v>#N/A</v>
      </c>
      <c r="AC7" s="17" t="e">
        <f>Tax_data!G7</f>
        <v>#N/A</v>
      </c>
      <c r="AD7" s="17" t="e">
        <f>Tax_data!I7</f>
        <v>#N/A</v>
      </c>
      <c r="AE7" s="17" t="e">
        <f>Tax_data!K7</f>
        <v>#N/A</v>
      </c>
      <c r="AF7" s="17">
        <f>Tax_data!L7</f>
        <v>2271</v>
      </c>
      <c r="AG7" s="17" t="e">
        <v>#N/A</v>
      </c>
      <c r="AH7" s="17" t="e">
        <v>#N/A</v>
      </c>
      <c r="AI7" s="17" t="e">
        <v>#N/A</v>
      </c>
      <c r="AJ7" s="64">
        <f>(Data!K7/(AK7/100))</f>
        <v>406475.10534107761</v>
      </c>
      <c r="AK7" s="64">
        <f t="shared" ref="AK7:AK70" si="54">(O7/N7)*100</f>
        <v>1.2902799206524134</v>
      </c>
      <c r="AL7" s="17" t="e">
        <v>#N/A</v>
      </c>
      <c r="AM7" s="17">
        <v>432360</v>
      </c>
      <c r="AN7" s="17">
        <v>2793</v>
      </c>
      <c r="AO7" s="17">
        <v>298239</v>
      </c>
      <c r="AP7" s="17">
        <v>3132</v>
      </c>
      <c r="AQ7" s="64">
        <f t="shared" si="49"/>
        <v>1.5081737855911526</v>
      </c>
      <c r="AR7" s="64">
        <f t="shared" si="50"/>
        <v>1.0075771096652766</v>
      </c>
      <c r="AS7" s="64">
        <f t="shared" si="51"/>
        <v>1.7336956521739131</v>
      </c>
      <c r="AT7" s="64">
        <f t="shared" si="52"/>
        <v>1.5064870081132278</v>
      </c>
      <c r="AU7" s="64">
        <v>2146.2466666666701</v>
      </c>
      <c r="AV7" s="64">
        <v>128.534979566667</v>
      </c>
      <c r="AW7" s="64">
        <f t="shared" si="53"/>
        <v>1.0375013509132174</v>
      </c>
      <c r="AX7" s="64">
        <f t="shared" ref="AX7:AX70" si="55">(AP7/AO7)*100</f>
        <v>1.0501644654119684</v>
      </c>
      <c r="AY7" s="64">
        <f t="shared" ref="AY7:AY70" si="56">(AN7/AM7)*100</f>
        <v>0.64598945323341661</v>
      </c>
      <c r="AZ7" s="17"/>
      <c r="BA7" s="17"/>
      <c r="BB7" s="17"/>
      <c r="BC7" s="17"/>
    </row>
    <row r="8" spans="1:55" x14ac:dyDescent="0.2">
      <c r="A8" s="18">
        <v>25841</v>
      </c>
      <c r="B8" s="17">
        <v>1445096</v>
      </c>
      <c r="C8" s="17">
        <v>15006</v>
      </c>
      <c r="D8" s="41" t="e">
        <v>#N/A</v>
      </c>
      <c r="E8" s="41" t="e">
        <v>#N/A</v>
      </c>
      <c r="F8" s="41" t="e">
        <v>#N/A</v>
      </c>
      <c r="G8" s="41" t="e">
        <v>#N/A</v>
      </c>
      <c r="H8" s="41" t="e">
        <v>#N/A</v>
      </c>
      <c r="I8" s="41">
        <v>7.5</v>
      </c>
      <c r="J8" s="41">
        <f>'Historical PPI'!H7</f>
        <v>1.2825170288679872</v>
      </c>
      <c r="K8" s="17">
        <v>1248089300000</v>
      </c>
      <c r="L8" s="41" t="e">
        <v>#N/A</v>
      </c>
      <c r="M8" s="41"/>
      <c r="N8" s="17">
        <v>691091</v>
      </c>
      <c r="O8" s="17">
        <v>9036</v>
      </c>
      <c r="P8" s="17">
        <v>201039</v>
      </c>
      <c r="Q8" s="17">
        <v>1682</v>
      </c>
      <c r="R8" s="17">
        <v>130040</v>
      </c>
      <c r="S8" s="17">
        <v>1974</v>
      </c>
      <c r="T8" s="17">
        <v>122296</v>
      </c>
      <c r="U8" s="17">
        <v>1275</v>
      </c>
      <c r="V8" s="17">
        <v>18200</v>
      </c>
      <c r="W8" s="17">
        <v>318</v>
      </c>
      <c r="X8" s="17">
        <v>232814</v>
      </c>
      <c r="Y8" s="17">
        <v>3568</v>
      </c>
      <c r="Z8" s="17">
        <v>1281</v>
      </c>
      <c r="AA8" s="17">
        <v>993</v>
      </c>
      <c r="AB8" s="17" t="e">
        <f>Tax_data!E8</f>
        <v>#N/A</v>
      </c>
      <c r="AC8" s="17" t="e">
        <f>Tax_data!G8</f>
        <v>#N/A</v>
      </c>
      <c r="AD8" s="17" t="e">
        <f>Tax_data!I8</f>
        <v>#N/A</v>
      </c>
      <c r="AE8" s="17" t="e">
        <f>Tax_data!K8</f>
        <v>#N/A</v>
      </c>
      <c r="AF8" s="17">
        <f>Tax_data!L8</f>
        <v>2274</v>
      </c>
      <c r="AG8" s="17" t="e">
        <v>#N/A</v>
      </c>
      <c r="AH8" s="17" t="e">
        <v>#N/A</v>
      </c>
      <c r="AI8" s="17" t="e">
        <v>#N/A</v>
      </c>
      <c r="AJ8" s="64">
        <f>(Data!K8/(AK8/100))</f>
        <v>409994.29917367588</v>
      </c>
      <c r="AK8" s="64">
        <f t="shared" si="54"/>
        <v>1.3074978548411136</v>
      </c>
      <c r="AL8" s="17" t="e">
        <v>#N/A</v>
      </c>
      <c r="AM8" s="17">
        <v>434402</v>
      </c>
      <c r="AN8" s="17">
        <v>2776</v>
      </c>
      <c r="AO8" s="17">
        <v>310544</v>
      </c>
      <c r="AP8" s="17">
        <v>3380</v>
      </c>
      <c r="AQ8" s="64">
        <f t="shared" si="49"/>
        <v>1.5179944632420794</v>
      </c>
      <c r="AR8" s="64">
        <f t="shared" si="50"/>
        <v>1.0425524955844836</v>
      </c>
      <c r="AS8" s="64">
        <f t="shared" si="51"/>
        <v>1.7472527472527473</v>
      </c>
      <c r="AT8" s="64">
        <f t="shared" si="52"/>
        <v>1.5325538842165849</v>
      </c>
      <c r="AU8" s="64">
        <v>2133.5866666666702</v>
      </c>
      <c r="AV8" s="64">
        <v>130.0893221</v>
      </c>
      <c r="AW8" s="64">
        <f t="shared" si="53"/>
        <v>1.0384085209563931</v>
      </c>
      <c r="AX8" s="64">
        <f t="shared" si="55"/>
        <v>1.08841259209645</v>
      </c>
      <c r="AY8" s="64">
        <f t="shared" si="56"/>
        <v>0.63903941510398199</v>
      </c>
      <c r="AZ8" s="17"/>
      <c r="BA8" s="17"/>
      <c r="BB8" s="17"/>
      <c r="BC8" s="17"/>
    </row>
    <row r="9" spans="1:55" x14ac:dyDescent="0.2">
      <c r="A9" s="18">
        <v>25933</v>
      </c>
      <c r="B9" s="17">
        <v>1495942</v>
      </c>
      <c r="C9" s="17">
        <v>15917</v>
      </c>
      <c r="D9" s="41" t="e">
        <v>#N/A</v>
      </c>
      <c r="E9" s="41" t="e">
        <v>#N/A</v>
      </c>
      <c r="F9" s="41" t="e">
        <v>#N/A</v>
      </c>
      <c r="G9" s="41" t="e">
        <v>#N/A</v>
      </c>
      <c r="H9" s="41" t="e">
        <v>#N/A</v>
      </c>
      <c r="I9" s="41">
        <v>7.75</v>
      </c>
      <c r="J9" s="41">
        <f>'Historical PPI'!H8</f>
        <v>1.3101894849212694</v>
      </c>
      <c r="K9" s="17">
        <v>1234714300000</v>
      </c>
      <c r="L9" s="41" t="e">
        <v>#N/A</v>
      </c>
      <c r="M9" s="41"/>
      <c r="N9" s="17">
        <v>698210</v>
      </c>
      <c r="O9" s="17">
        <v>9074</v>
      </c>
      <c r="P9" s="17">
        <v>202820</v>
      </c>
      <c r="Q9" s="17">
        <v>1694</v>
      </c>
      <c r="R9" s="17">
        <v>129374</v>
      </c>
      <c r="S9" s="17">
        <v>1975</v>
      </c>
      <c r="T9" s="17">
        <v>126125</v>
      </c>
      <c r="U9" s="17">
        <v>1332</v>
      </c>
      <c r="V9" s="17">
        <v>15443</v>
      </c>
      <c r="W9" s="17">
        <v>278</v>
      </c>
      <c r="X9" s="17">
        <v>231154</v>
      </c>
      <c r="Y9" s="17">
        <v>3585</v>
      </c>
      <c r="Z9" s="17">
        <v>1327</v>
      </c>
      <c r="AA9" s="17">
        <v>1040</v>
      </c>
      <c r="AB9" s="17" t="e">
        <f>Tax_data!E9</f>
        <v>#N/A</v>
      </c>
      <c r="AC9" s="17" t="e">
        <f>Tax_data!G9</f>
        <v>#N/A</v>
      </c>
      <c r="AD9" s="17" t="e">
        <f>Tax_data!I9</f>
        <v>#N/A</v>
      </c>
      <c r="AE9" s="17" t="e">
        <f>Tax_data!K9</f>
        <v>#N/A</v>
      </c>
      <c r="AF9" s="17">
        <f>Tax_data!L9</f>
        <v>2367</v>
      </c>
      <c r="AG9" s="68">
        <f>Data!F9</f>
        <v>7.8771756299999902</v>
      </c>
      <c r="AH9" s="68">
        <f>Data!G9</f>
        <v>1162.9802901830196</v>
      </c>
      <c r="AI9" s="68" t="e">
        <f>Data!H9</f>
        <v>#N/A</v>
      </c>
      <c r="AJ9" s="64">
        <f>(Data!K9/(AK9/100))</f>
        <v>412508.68525457353</v>
      </c>
      <c r="AK9" s="64">
        <f t="shared" si="54"/>
        <v>1.2996090001575458</v>
      </c>
      <c r="AL9" s="17" t="e">
        <v>#N/A</v>
      </c>
      <c r="AM9" s="17">
        <v>421847</v>
      </c>
      <c r="AN9" s="17">
        <v>2832</v>
      </c>
      <c r="AO9" s="17">
        <v>335165</v>
      </c>
      <c r="AP9" s="17">
        <v>3533</v>
      </c>
      <c r="AQ9" s="64">
        <f t="shared" si="49"/>
        <v>1.5265818479756366</v>
      </c>
      <c r="AR9" s="64">
        <f t="shared" si="50"/>
        <v>1.0560951437066404</v>
      </c>
      <c r="AS9" s="64">
        <f t="shared" si="51"/>
        <v>1.8001683610697403</v>
      </c>
      <c r="AT9" s="64">
        <f t="shared" si="52"/>
        <v>1.5509141092085796</v>
      </c>
      <c r="AU9" s="64">
        <v>2133.6466666666702</v>
      </c>
      <c r="AV9" s="64">
        <v>129.83957153333299</v>
      </c>
      <c r="AW9" s="64">
        <f t="shared" si="53"/>
        <v>1.0640118400312311</v>
      </c>
      <c r="AX9" s="64">
        <f t="shared" si="55"/>
        <v>1.0541076783076992</v>
      </c>
      <c r="AY9" s="64">
        <f t="shared" si="56"/>
        <v>0.67133344553831131</v>
      </c>
      <c r="AZ9" s="17"/>
      <c r="BA9" s="17"/>
      <c r="BB9" s="17"/>
      <c r="BC9" s="17"/>
    </row>
    <row r="10" spans="1:55" x14ac:dyDescent="0.2">
      <c r="A10" s="18">
        <v>26023</v>
      </c>
      <c r="B10" s="17">
        <v>1518099</v>
      </c>
      <c r="C10" s="17">
        <v>15997</v>
      </c>
      <c r="D10" s="41" t="e">
        <v>#N/A</v>
      </c>
      <c r="E10" s="41" t="e">
        <v>#N/A</v>
      </c>
      <c r="F10" s="41" t="e">
        <v>#N/A</v>
      </c>
      <c r="G10" s="41" t="e">
        <v>#N/A</v>
      </c>
      <c r="H10" s="41" t="e">
        <v>#N/A</v>
      </c>
      <c r="I10" s="41">
        <v>8</v>
      </c>
      <c r="J10" s="41">
        <f>'Historical PPI'!H9</f>
        <v>1.3165438165438175</v>
      </c>
      <c r="K10" s="17">
        <v>1268249000000</v>
      </c>
      <c r="L10" s="41">
        <v>5.5</v>
      </c>
      <c r="M10" s="41"/>
      <c r="N10" s="17">
        <v>696653</v>
      </c>
      <c r="O10" s="17">
        <v>9431</v>
      </c>
      <c r="P10" s="17">
        <v>208395</v>
      </c>
      <c r="Q10" s="17">
        <v>1872</v>
      </c>
      <c r="R10" s="17">
        <v>135359</v>
      </c>
      <c r="S10" s="17">
        <v>2105</v>
      </c>
      <c r="T10" s="17">
        <v>129551</v>
      </c>
      <c r="U10" s="17">
        <v>1384</v>
      </c>
      <c r="V10" s="17">
        <v>16424</v>
      </c>
      <c r="W10" s="17">
        <v>293</v>
      </c>
      <c r="X10" s="17">
        <v>240612</v>
      </c>
      <c r="Y10" s="17">
        <v>3782</v>
      </c>
      <c r="Z10" s="17">
        <v>1356</v>
      </c>
      <c r="AA10" s="17">
        <v>1082</v>
      </c>
      <c r="AB10" s="17" t="e">
        <f>Tax_data!E10</f>
        <v>#N/A</v>
      </c>
      <c r="AC10" s="17" t="e">
        <f>Tax_data!G10</f>
        <v>#N/A</v>
      </c>
      <c r="AD10" s="17" t="e">
        <f>Tax_data!I10</f>
        <v>#N/A</v>
      </c>
      <c r="AE10" s="17" t="e">
        <f>Tax_data!K10</f>
        <v>#N/A</v>
      </c>
      <c r="AF10" s="17">
        <f>Tax_data!L10</f>
        <v>2438</v>
      </c>
      <c r="AG10" s="68">
        <f>Data!F10</f>
        <v>7.9271920953740507</v>
      </c>
      <c r="AH10" s="68">
        <f>Data!G10</f>
        <v>1177.5922530560956</v>
      </c>
      <c r="AI10" s="68" t="e">
        <f>Data!H10</f>
        <v>#N/A</v>
      </c>
      <c r="AJ10" s="64">
        <f>(Data!K10/(AK10/100))</f>
        <v>398643.2004382711</v>
      </c>
      <c r="AK10" s="64">
        <f t="shared" si="54"/>
        <v>1.3537586144034406</v>
      </c>
      <c r="AL10" s="17" t="e">
        <v>#N/A</v>
      </c>
      <c r="AM10" s="17">
        <v>410066</v>
      </c>
      <c r="AN10" s="17">
        <v>2792</v>
      </c>
      <c r="AO10" s="17">
        <v>362406</v>
      </c>
      <c r="AP10" s="17">
        <v>3778</v>
      </c>
      <c r="AQ10" s="64">
        <f t="shared" si="49"/>
        <v>1.5551237819428334</v>
      </c>
      <c r="AR10" s="64">
        <f t="shared" si="50"/>
        <v>1.0683051462358453</v>
      </c>
      <c r="AS10" s="64">
        <f t="shared" si="51"/>
        <v>1.7839746712128592</v>
      </c>
      <c r="AT10" s="64">
        <f t="shared" si="52"/>
        <v>1.5718251791265607</v>
      </c>
      <c r="AU10" s="64">
        <v>2151.7199999999998</v>
      </c>
      <c r="AV10" s="64">
        <v>130.56516146666701</v>
      </c>
      <c r="AW10" s="64">
        <f t="shared" si="53"/>
        <v>1.0537520939016494</v>
      </c>
      <c r="AX10" s="64">
        <f t="shared" si="55"/>
        <v>1.0424772216795528</v>
      </c>
      <c r="AY10" s="64">
        <f t="shared" si="56"/>
        <v>0.68086600693546884</v>
      </c>
      <c r="AZ10" s="17"/>
      <c r="BA10" s="17"/>
      <c r="BB10" s="17"/>
      <c r="BC10" s="17"/>
    </row>
    <row r="11" spans="1:55" x14ac:dyDescent="0.2">
      <c r="A11" s="18">
        <v>26114</v>
      </c>
      <c r="B11" s="17">
        <v>1505723</v>
      </c>
      <c r="C11" s="17">
        <v>16408</v>
      </c>
      <c r="D11" s="41" t="e">
        <v>#N/A</v>
      </c>
      <c r="E11" s="41" t="e">
        <v>#N/A</v>
      </c>
      <c r="F11" s="41" t="e">
        <v>#N/A</v>
      </c>
      <c r="G11" s="41" t="e">
        <v>#N/A</v>
      </c>
      <c r="H11" s="41" t="e">
        <v>#N/A</v>
      </c>
      <c r="I11" s="41">
        <v>8.5</v>
      </c>
      <c r="J11" s="41">
        <f>'Historical PPI'!H10</f>
        <v>1.376056108302069</v>
      </c>
      <c r="K11" s="17">
        <v>1275111800000</v>
      </c>
      <c r="L11" s="41">
        <v>5.5</v>
      </c>
      <c r="M11" s="41"/>
      <c r="N11" s="17">
        <v>695917</v>
      </c>
      <c r="O11" s="17">
        <v>9605</v>
      </c>
      <c r="P11" s="17">
        <v>210139</v>
      </c>
      <c r="Q11" s="17">
        <v>1919</v>
      </c>
      <c r="R11" s="17">
        <v>128696</v>
      </c>
      <c r="S11" s="17">
        <v>2041</v>
      </c>
      <c r="T11" s="17">
        <v>135785</v>
      </c>
      <c r="U11" s="17">
        <v>1464</v>
      </c>
      <c r="V11" s="17">
        <v>18287</v>
      </c>
      <c r="W11" s="17">
        <v>329</v>
      </c>
      <c r="X11" s="17">
        <v>239821</v>
      </c>
      <c r="Y11" s="17">
        <v>3835</v>
      </c>
      <c r="Z11" s="17">
        <v>1305</v>
      </c>
      <c r="AA11" s="17">
        <v>1082</v>
      </c>
      <c r="AB11" s="17" t="e">
        <f>Tax_data!E11</f>
        <v>#N/A</v>
      </c>
      <c r="AC11" s="17" t="e">
        <f>Tax_data!G11</f>
        <v>#N/A</v>
      </c>
      <c r="AD11" s="17" t="e">
        <f>Tax_data!I11</f>
        <v>#N/A</v>
      </c>
      <c r="AE11" s="17" t="e">
        <f>Tax_data!K11</f>
        <v>#N/A</v>
      </c>
      <c r="AF11" s="17">
        <f>Tax_data!L11</f>
        <v>2387</v>
      </c>
      <c r="AG11" s="68">
        <f>Data!F11</f>
        <v>7.9758334745984802</v>
      </c>
      <c r="AH11" s="68">
        <f>Data!G11</f>
        <v>1195.4863438870896</v>
      </c>
      <c r="AI11" s="68" t="e">
        <f>Data!H11</f>
        <v>#N/A</v>
      </c>
      <c r="AJ11" s="64">
        <f>(Data!K11/(AK11/100))</f>
        <v>401948.52094395302</v>
      </c>
      <c r="AK11" s="64">
        <f t="shared" si="54"/>
        <v>1.3801933276525793</v>
      </c>
      <c r="AL11" s="17" t="e">
        <v>#N/A</v>
      </c>
      <c r="AM11" s="17">
        <v>440009</v>
      </c>
      <c r="AN11" s="17">
        <v>3040</v>
      </c>
      <c r="AO11" s="17">
        <v>327482</v>
      </c>
      <c r="AP11" s="17">
        <v>3563</v>
      </c>
      <c r="AQ11" s="64">
        <f t="shared" si="49"/>
        <v>1.5859078759246599</v>
      </c>
      <c r="AR11" s="64">
        <f t="shared" si="50"/>
        <v>1.0781750561549508</v>
      </c>
      <c r="AS11" s="64">
        <f t="shared" si="51"/>
        <v>1.7990922513260788</v>
      </c>
      <c r="AT11" s="64">
        <f t="shared" si="52"/>
        <v>1.5991093357128858</v>
      </c>
      <c r="AU11" s="64">
        <v>2143.7666666666701</v>
      </c>
      <c r="AV11" s="64">
        <v>131.56863256666699</v>
      </c>
      <c r="AW11" s="64">
        <f t="shared" si="53"/>
        <v>1.0897090633536182</v>
      </c>
      <c r="AX11" s="64">
        <f t="shared" si="55"/>
        <v>1.0879987297011744</v>
      </c>
      <c r="AY11" s="64">
        <f t="shared" si="56"/>
        <v>0.69089495896674846</v>
      </c>
      <c r="AZ11" s="17"/>
      <c r="BA11" s="17"/>
      <c r="BB11" s="17"/>
      <c r="BC11" s="17"/>
    </row>
    <row r="12" spans="1:55" x14ac:dyDescent="0.2">
      <c r="A12" s="18">
        <v>26206</v>
      </c>
      <c r="B12" s="17">
        <v>1525337</v>
      </c>
      <c r="C12" s="17">
        <v>16990</v>
      </c>
      <c r="D12" s="41" t="e">
        <v>#N/A</v>
      </c>
      <c r="E12" s="41" t="e">
        <v>#N/A</v>
      </c>
      <c r="F12" s="41" t="e">
        <v>#N/A</v>
      </c>
      <c r="G12" s="41" t="e">
        <v>#N/A</v>
      </c>
      <c r="H12" s="41" t="e">
        <v>#N/A</v>
      </c>
      <c r="I12" s="41">
        <v>8.5</v>
      </c>
      <c r="J12" s="41">
        <f>'Historical PPI'!H11</f>
        <v>1.3787058060330863</v>
      </c>
      <c r="K12" s="17">
        <v>1285605500000</v>
      </c>
      <c r="L12" s="41">
        <v>5.125</v>
      </c>
      <c r="M12" s="41"/>
      <c r="N12" s="17">
        <v>724290</v>
      </c>
      <c r="O12" s="17">
        <v>10178</v>
      </c>
      <c r="P12" s="17">
        <v>215172</v>
      </c>
      <c r="Q12" s="17">
        <v>1963</v>
      </c>
      <c r="R12" s="17">
        <v>132513</v>
      </c>
      <c r="S12" s="17">
        <v>2111</v>
      </c>
      <c r="T12" s="17">
        <v>145980</v>
      </c>
      <c r="U12" s="17">
        <v>1584</v>
      </c>
      <c r="V12" s="17">
        <v>16920</v>
      </c>
      <c r="W12" s="17">
        <v>310</v>
      </c>
      <c r="X12" s="17">
        <v>247139</v>
      </c>
      <c r="Y12" s="17">
        <v>4005</v>
      </c>
      <c r="Z12" s="17">
        <v>1472</v>
      </c>
      <c r="AA12" s="17">
        <v>1156</v>
      </c>
      <c r="AB12" s="17" t="e">
        <f>Tax_data!E12</f>
        <v>#N/A</v>
      </c>
      <c r="AC12" s="17" t="e">
        <f>Tax_data!G12</f>
        <v>#N/A</v>
      </c>
      <c r="AD12" s="17" t="e">
        <f>Tax_data!I12</f>
        <v>#N/A</v>
      </c>
      <c r="AE12" s="17" t="e">
        <f>Tax_data!K12</f>
        <v>#N/A</v>
      </c>
      <c r="AF12" s="17">
        <f>Tax_data!L12</f>
        <v>2628</v>
      </c>
      <c r="AG12" s="68">
        <f>Data!F12</f>
        <v>8.0217246815236702</v>
      </c>
      <c r="AH12" s="68">
        <f>Data!G12</f>
        <v>1227.5415064643719</v>
      </c>
      <c r="AI12" s="68" t="e">
        <f>Data!H12</f>
        <v>#N/A</v>
      </c>
      <c r="AJ12" s="64">
        <f>(Data!K12/(AK12/100))</f>
        <v>409728.86519945005</v>
      </c>
      <c r="AK12" s="64">
        <f t="shared" si="54"/>
        <v>1.4052382333043394</v>
      </c>
      <c r="AL12" s="17" t="e">
        <v>#N/A</v>
      </c>
      <c r="AM12" s="17">
        <v>438353</v>
      </c>
      <c r="AN12" s="17">
        <v>3113</v>
      </c>
      <c r="AO12" s="17">
        <v>341426</v>
      </c>
      <c r="AP12" s="17">
        <v>3730</v>
      </c>
      <c r="AQ12" s="64">
        <f t="shared" si="49"/>
        <v>1.5930512478021024</v>
      </c>
      <c r="AR12" s="64">
        <f t="shared" si="50"/>
        <v>1.0850801479654746</v>
      </c>
      <c r="AS12" s="64">
        <f t="shared" si="51"/>
        <v>1.8321513002364065</v>
      </c>
      <c r="AT12" s="64">
        <f t="shared" si="52"/>
        <v>1.6205455229648094</v>
      </c>
      <c r="AU12" s="64">
        <v>2096.54</v>
      </c>
      <c r="AV12" s="64">
        <v>130.150776866667</v>
      </c>
      <c r="AW12" s="64">
        <f t="shared" si="53"/>
        <v>1.1138522175755259</v>
      </c>
      <c r="AX12" s="64">
        <f t="shared" si="55"/>
        <v>1.0924768471059614</v>
      </c>
      <c r="AY12" s="64">
        <f t="shared" si="56"/>
        <v>0.71015825145487776</v>
      </c>
      <c r="AZ12" s="17"/>
      <c r="BA12" s="17"/>
      <c r="BB12" s="17"/>
      <c r="BC12" s="17"/>
    </row>
    <row r="13" spans="1:55" x14ac:dyDescent="0.2">
      <c r="A13" s="18">
        <v>26298</v>
      </c>
      <c r="B13" s="17">
        <v>1536301</v>
      </c>
      <c r="C13" s="17">
        <v>17580</v>
      </c>
      <c r="D13" s="41" t="e">
        <v>#N/A</v>
      </c>
      <c r="E13" s="41" t="e">
        <v>#N/A</v>
      </c>
      <c r="F13" s="41" t="e">
        <v>#N/A</v>
      </c>
      <c r="G13" s="41" t="e">
        <v>#N/A</v>
      </c>
      <c r="H13" s="41" t="e">
        <v>#N/A</v>
      </c>
      <c r="I13" s="41">
        <v>8.5</v>
      </c>
      <c r="J13" s="41">
        <f>'Historical PPI'!H12</f>
        <v>1.3853642914331443</v>
      </c>
      <c r="K13" s="17">
        <v>1288636800000</v>
      </c>
      <c r="L13" s="41">
        <v>3.5</v>
      </c>
      <c r="M13" s="41"/>
      <c r="N13" s="17">
        <v>735534</v>
      </c>
      <c r="O13" s="17">
        <v>10406</v>
      </c>
      <c r="P13" s="17">
        <v>221320</v>
      </c>
      <c r="Q13" s="17">
        <v>2066</v>
      </c>
      <c r="R13" s="17">
        <v>128786</v>
      </c>
      <c r="S13" s="17">
        <v>2093</v>
      </c>
      <c r="T13" s="17">
        <v>171435</v>
      </c>
      <c r="U13" s="17">
        <v>1867</v>
      </c>
      <c r="V13" s="17">
        <v>19003</v>
      </c>
      <c r="W13" s="17">
        <v>351</v>
      </c>
      <c r="X13" s="17">
        <v>261918</v>
      </c>
      <c r="Y13" s="17">
        <v>4311</v>
      </c>
      <c r="Z13" s="17">
        <v>1511</v>
      </c>
      <c r="AA13" s="17">
        <v>1172</v>
      </c>
      <c r="AB13" s="17" t="e">
        <f>Tax_data!E13</f>
        <v>#N/A</v>
      </c>
      <c r="AC13" s="17" t="e">
        <f>Tax_data!G13</f>
        <v>#N/A</v>
      </c>
      <c r="AD13" s="17" t="e">
        <f>Tax_data!I13</f>
        <v>#N/A</v>
      </c>
      <c r="AE13" s="17" t="e">
        <f>Tax_data!K13</f>
        <v>#N/A</v>
      </c>
      <c r="AF13" s="17">
        <f>Tax_data!L13</f>
        <v>2683</v>
      </c>
      <c r="AG13" s="68">
        <f>Data!F13</f>
        <v>8.0634906300000004</v>
      </c>
      <c r="AH13" s="68">
        <f>Data!G13</f>
        <v>1265.0848705705012</v>
      </c>
      <c r="AI13" s="68" t="e">
        <f>Data!H13</f>
        <v>#N/A</v>
      </c>
      <c r="AJ13" s="64">
        <f>(Data!K13/(AK13/100))</f>
        <v>419436.74380165286</v>
      </c>
      <c r="AK13" s="64">
        <f t="shared" si="54"/>
        <v>1.4147544505080663</v>
      </c>
      <c r="AL13" s="17" t="e">
        <v>#N/A</v>
      </c>
      <c r="AM13" s="17">
        <v>457687</v>
      </c>
      <c r="AN13" s="17">
        <v>3431</v>
      </c>
      <c r="AO13" s="17">
        <v>312527</v>
      </c>
      <c r="AP13" s="17">
        <v>3677</v>
      </c>
      <c r="AQ13" s="64">
        <f t="shared" si="49"/>
        <v>1.62517664963583</v>
      </c>
      <c r="AR13" s="64">
        <f t="shared" si="50"/>
        <v>1.0890424942397994</v>
      </c>
      <c r="AS13" s="64">
        <f t="shared" si="51"/>
        <v>1.8470767773509447</v>
      </c>
      <c r="AT13" s="64">
        <f t="shared" si="52"/>
        <v>1.6459349872860973</v>
      </c>
      <c r="AU13" s="64">
        <v>2016.84666666667</v>
      </c>
      <c r="AV13" s="64">
        <v>126.50592683333301</v>
      </c>
      <c r="AW13" s="64">
        <f t="shared" si="53"/>
        <v>1.1443070075460473</v>
      </c>
      <c r="AX13" s="64">
        <f t="shared" si="55"/>
        <v>1.1765383470868118</v>
      </c>
      <c r="AY13" s="64">
        <f t="shared" si="56"/>
        <v>0.74963894539281206</v>
      </c>
      <c r="AZ13" s="17"/>
      <c r="BA13" s="17"/>
      <c r="BB13" s="17"/>
      <c r="BC13" s="17"/>
    </row>
    <row r="14" spans="1:55" x14ac:dyDescent="0.2">
      <c r="A14" s="18">
        <v>26389</v>
      </c>
      <c r="B14" s="17">
        <v>1527244</v>
      </c>
      <c r="C14" s="17">
        <v>18041</v>
      </c>
      <c r="D14" s="41" t="e">
        <v>#N/A</v>
      </c>
      <c r="E14" s="41" t="e">
        <v>#N/A</v>
      </c>
      <c r="F14" s="41" t="e">
        <v>#N/A</v>
      </c>
      <c r="G14" s="41" t="e">
        <v>#N/A</v>
      </c>
      <c r="H14" s="41" t="e">
        <v>#N/A</v>
      </c>
      <c r="I14" s="41">
        <v>8.5</v>
      </c>
      <c r="J14" s="41">
        <f>'Historical PPI'!H13</f>
        <v>1.3797379197379207</v>
      </c>
      <c r="K14" s="17">
        <v>1312334300000</v>
      </c>
      <c r="L14" s="41">
        <v>5.5</v>
      </c>
      <c r="M14" s="41"/>
      <c r="N14" s="17">
        <v>732641</v>
      </c>
      <c r="O14" s="17">
        <v>10718</v>
      </c>
      <c r="P14" s="17">
        <v>208300</v>
      </c>
      <c r="Q14" s="17">
        <v>2015</v>
      </c>
      <c r="R14" s="17">
        <v>132254</v>
      </c>
      <c r="S14" s="17">
        <v>2208</v>
      </c>
      <c r="T14" s="17">
        <v>168417</v>
      </c>
      <c r="U14" s="17">
        <v>1877</v>
      </c>
      <c r="V14" s="17">
        <v>18513</v>
      </c>
      <c r="W14" s="17">
        <v>356</v>
      </c>
      <c r="X14" s="17">
        <v>262987</v>
      </c>
      <c r="Y14" s="17">
        <v>4440</v>
      </c>
      <c r="Z14" s="17">
        <v>1552</v>
      </c>
      <c r="AA14" s="17">
        <v>1241</v>
      </c>
      <c r="AB14" s="17" t="e">
        <f>Tax_data!E14</f>
        <v>#N/A</v>
      </c>
      <c r="AC14" s="17" t="e">
        <f>Tax_data!G14</f>
        <v>#N/A</v>
      </c>
      <c r="AD14" s="17" t="e">
        <f>Tax_data!I14</f>
        <v>#N/A</v>
      </c>
      <c r="AE14" s="17" t="e">
        <f>Tax_data!K14</f>
        <v>#N/A</v>
      </c>
      <c r="AF14" s="17">
        <f>Tax_data!L14</f>
        <v>2793</v>
      </c>
      <c r="AG14" s="68">
        <f>Data!F14</f>
        <v>8.1043111994640107</v>
      </c>
      <c r="AH14" s="68">
        <f>Data!G14</f>
        <v>1300.6657494466824</v>
      </c>
      <c r="AI14" s="68" t="e">
        <f>Data!H14</f>
        <v>#N/A</v>
      </c>
      <c r="AJ14" s="64">
        <f>(Data!K14/(AK14/100))</f>
        <v>418407.87096473243</v>
      </c>
      <c r="AK14" s="64">
        <f t="shared" si="54"/>
        <v>1.4629265902399675</v>
      </c>
      <c r="AL14" s="17" t="e">
        <v>#N/A</v>
      </c>
      <c r="AM14" s="17">
        <v>432469</v>
      </c>
      <c r="AN14" s="17">
        <v>3578</v>
      </c>
      <c r="AO14" s="17">
        <v>294225</v>
      </c>
      <c r="AP14" s="17">
        <v>3571</v>
      </c>
      <c r="AQ14" s="64">
        <f t="shared" si="49"/>
        <v>1.6695147216719344</v>
      </c>
      <c r="AR14" s="64">
        <f t="shared" si="50"/>
        <v>1.1144955675495942</v>
      </c>
      <c r="AS14" s="64">
        <f t="shared" si="51"/>
        <v>1.9229730459676984</v>
      </c>
      <c r="AT14" s="64">
        <f t="shared" si="52"/>
        <v>1.688296379668957</v>
      </c>
      <c r="AU14" s="64">
        <v>1862.4666666666701</v>
      </c>
      <c r="AV14" s="64">
        <v>117.413782433333</v>
      </c>
      <c r="AW14" s="64">
        <f t="shared" si="53"/>
        <v>1.1812781716608478</v>
      </c>
      <c r="AX14" s="64">
        <f t="shared" si="55"/>
        <v>1.2136970005947829</v>
      </c>
      <c r="AY14" s="64">
        <f t="shared" si="56"/>
        <v>0.82734253784664324</v>
      </c>
      <c r="AZ14" s="17"/>
      <c r="BA14" s="17"/>
      <c r="BB14" s="17"/>
      <c r="BC14" s="17"/>
    </row>
    <row r="15" spans="1:55" x14ac:dyDescent="0.2">
      <c r="A15" s="18">
        <v>26480</v>
      </c>
      <c r="B15" s="17">
        <v>1543222</v>
      </c>
      <c r="C15" s="17">
        <v>18289</v>
      </c>
      <c r="D15" s="41" t="e">
        <v>#N/A</v>
      </c>
      <c r="E15" s="41" t="e">
        <v>#N/A</v>
      </c>
      <c r="F15" s="41" t="e">
        <v>#N/A</v>
      </c>
      <c r="G15" s="41" t="e">
        <v>#N/A</v>
      </c>
      <c r="H15" s="41" t="e">
        <v>#N/A</v>
      </c>
      <c r="I15" s="41">
        <v>8.5</v>
      </c>
      <c r="J15" s="41">
        <f>'Historical PPI'!H14</f>
        <v>1.4187245147610468</v>
      </c>
      <c r="K15" s="17">
        <v>1342121300000</v>
      </c>
      <c r="L15" s="41">
        <v>5.5</v>
      </c>
      <c r="M15" s="41"/>
      <c r="N15" s="17">
        <v>734798</v>
      </c>
      <c r="O15" s="17">
        <v>10765</v>
      </c>
      <c r="P15" s="17">
        <v>217011</v>
      </c>
      <c r="Q15" s="17">
        <v>2115</v>
      </c>
      <c r="R15" s="17">
        <v>131339</v>
      </c>
      <c r="S15" s="17">
        <v>2266</v>
      </c>
      <c r="T15" s="17">
        <v>162798</v>
      </c>
      <c r="U15" s="17">
        <v>1848</v>
      </c>
      <c r="V15" s="17">
        <v>17512</v>
      </c>
      <c r="W15" s="17">
        <v>345</v>
      </c>
      <c r="X15" s="17">
        <v>255925</v>
      </c>
      <c r="Y15" s="17">
        <v>4460</v>
      </c>
      <c r="Z15" s="17">
        <v>1600</v>
      </c>
      <c r="AA15" s="17">
        <v>1148</v>
      </c>
      <c r="AB15" s="17" t="e">
        <f>Tax_data!E15</f>
        <v>#N/A</v>
      </c>
      <c r="AC15" s="17" t="e">
        <f>Tax_data!G15</f>
        <v>#N/A</v>
      </c>
      <c r="AD15" s="17" t="e">
        <f>Tax_data!I15</f>
        <v>#N/A</v>
      </c>
      <c r="AE15" s="17" t="e">
        <f>Tax_data!K15</f>
        <v>#N/A</v>
      </c>
      <c r="AF15" s="17">
        <f>Tax_data!L15</f>
        <v>2748</v>
      </c>
      <c r="AG15" s="68">
        <f>Data!F15</f>
        <v>8.1448875033030212</v>
      </c>
      <c r="AH15" s="68">
        <f>Data!G15</f>
        <v>1325.9851650032297</v>
      </c>
      <c r="AI15" s="68" t="e">
        <f>Data!H15</f>
        <v>#N/A</v>
      </c>
      <c r="AJ15" s="64">
        <f>(Data!K15/(AK15/100))</f>
        <v>449524.82074624579</v>
      </c>
      <c r="AK15" s="64">
        <f t="shared" si="54"/>
        <v>1.4650284840187371</v>
      </c>
      <c r="AL15" s="17" t="e">
        <v>#N/A</v>
      </c>
      <c r="AM15" s="17">
        <v>450304</v>
      </c>
      <c r="AN15" s="17">
        <v>3883</v>
      </c>
      <c r="AO15" s="17">
        <v>304225</v>
      </c>
      <c r="AP15" s="17">
        <v>3516</v>
      </c>
      <c r="AQ15" s="64">
        <f t="shared" si="49"/>
        <v>1.725306268511257</v>
      </c>
      <c r="AR15" s="64">
        <f t="shared" si="50"/>
        <v>1.1351490804555338</v>
      </c>
      <c r="AS15" s="64">
        <f t="shared" si="51"/>
        <v>1.9700776610324349</v>
      </c>
      <c r="AT15" s="64">
        <f t="shared" si="52"/>
        <v>1.7426980560711145</v>
      </c>
      <c r="AU15" s="64">
        <v>1859.4566666666699</v>
      </c>
      <c r="AV15" s="64">
        <v>119.228483966667</v>
      </c>
      <c r="AW15" s="64">
        <f t="shared" si="53"/>
        <v>1.1851178897138583</v>
      </c>
      <c r="AX15" s="64">
        <f t="shared" si="55"/>
        <v>1.1557235598652313</v>
      </c>
      <c r="AY15" s="64">
        <f t="shared" si="56"/>
        <v>0.86230635304150094</v>
      </c>
      <c r="AZ15" s="17"/>
      <c r="BA15" s="17"/>
      <c r="BB15" s="17"/>
      <c r="BC15" s="17"/>
    </row>
    <row r="16" spans="1:55" x14ac:dyDescent="0.2">
      <c r="A16" s="18">
        <v>26572</v>
      </c>
      <c r="B16" s="17">
        <v>1544175</v>
      </c>
      <c r="C16" s="17">
        <v>18968</v>
      </c>
      <c r="D16" s="41" t="e">
        <v>#N/A</v>
      </c>
      <c r="E16" s="41" t="e">
        <v>#N/A</v>
      </c>
      <c r="F16" s="41" t="e">
        <v>#N/A</v>
      </c>
      <c r="G16" s="41" t="e">
        <v>#N/A</v>
      </c>
      <c r="H16" s="41" t="e">
        <v>#N/A</v>
      </c>
      <c r="I16" s="41">
        <v>8.2933333333333294</v>
      </c>
      <c r="J16" s="41">
        <f>'Historical PPI'!H15</f>
        <v>1.4748945831981852</v>
      </c>
      <c r="K16" s="17">
        <v>1354796000000</v>
      </c>
      <c r="L16" s="41">
        <v>5.5</v>
      </c>
      <c r="M16" s="41"/>
      <c r="N16" s="17">
        <v>749703</v>
      </c>
      <c r="O16" s="17">
        <v>11329</v>
      </c>
      <c r="P16" s="17">
        <v>215056</v>
      </c>
      <c r="Q16" s="17">
        <v>2080</v>
      </c>
      <c r="R16" s="17">
        <v>130503</v>
      </c>
      <c r="S16" s="17">
        <v>2304</v>
      </c>
      <c r="T16" s="17">
        <v>173314</v>
      </c>
      <c r="U16" s="17">
        <v>2053</v>
      </c>
      <c r="V16" s="17">
        <v>20141</v>
      </c>
      <c r="W16" s="17">
        <v>408</v>
      </c>
      <c r="X16" s="17">
        <v>265710</v>
      </c>
      <c r="Y16" s="17">
        <v>4765</v>
      </c>
      <c r="Z16" s="17">
        <v>1691</v>
      </c>
      <c r="AA16" s="17">
        <v>1172</v>
      </c>
      <c r="AB16" s="17" t="e">
        <f>Tax_data!E16</f>
        <v>#N/A</v>
      </c>
      <c r="AC16" s="17" t="e">
        <f>Tax_data!G16</f>
        <v>#N/A</v>
      </c>
      <c r="AD16" s="17" t="e">
        <f>Tax_data!I16</f>
        <v>#N/A</v>
      </c>
      <c r="AE16" s="17" t="e">
        <f>Tax_data!K16</f>
        <v>#N/A</v>
      </c>
      <c r="AF16" s="17">
        <f>Tax_data!L16</f>
        <v>2863</v>
      </c>
      <c r="AG16" s="68">
        <f>Data!F16</f>
        <v>8.1904756204905222</v>
      </c>
      <c r="AH16" s="68">
        <f>Data!G16</f>
        <v>1346.319861133974</v>
      </c>
      <c r="AI16" s="68" t="e">
        <f>Data!H16</f>
        <v>#N/A</v>
      </c>
      <c r="AJ16" s="64">
        <f>(Data!K16/(AK16/100))</f>
        <v>457824.63191808615</v>
      </c>
      <c r="AK16" s="64">
        <f t="shared" si="54"/>
        <v>1.5111317415029686</v>
      </c>
      <c r="AL16" s="17" t="e">
        <v>#N/A</v>
      </c>
      <c r="AM16" s="17">
        <v>454871</v>
      </c>
      <c r="AN16" s="17">
        <v>4175</v>
      </c>
      <c r="AO16" s="17">
        <v>274687</v>
      </c>
      <c r="AP16" s="17">
        <v>3580</v>
      </c>
      <c r="AQ16" s="64">
        <f t="shared" si="49"/>
        <v>1.7654766557090644</v>
      </c>
      <c r="AR16" s="64">
        <f t="shared" si="50"/>
        <v>1.1845552003877355</v>
      </c>
      <c r="AS16" s="64">
        <f t="shared" si="51"/>
        <v>2.025718683282856</v>
      </c>
      <c r="AT16" s="64">
        <f t="shared" si="52"/>
        <v>1.7933084942230251</v>
      </c>
      <c r="AU16" s="64">
        <v>1761.3033333333301</v>
      </c>
      <c r="AV16" s="64">
        <v>115.873600866667</v>
      </c>
      <c r="AW16" s="64">
        <f t="shared" si="53"/>
        <v>1.2283581847912315</v>
      </c>
      <c r="AX16" s="64">
        <f t="shared" si="55"/>
        <v>1.3033015759755648</v>
      </c>
      <c r="AY16" s="64">
        <f t="shared" si="56"/>
        <v>0.91784264110044389</v>
      </c>
      <c r="AZ16" s="17"/>
      <c r="BA16" s="17"/>
      <c r="BB16" s="17"/>
      <c r="BC16" s="17"/>
    </row>
    <row r="17" spans="1:55" x14ac:dyDescent="0.2">
      <c r="A17" s="18">
        <v>26664</v>
      </c>
      <c r="B17" s="17">
        <v>1571522</v>
      </c>
      <c r="C17" s="17">
        <v>20086</v>
      </c>
      <c r="D17" s="41" t="e">
        <v>#N/A</v>
      </c>
      <c r="E17" s="41" t="e">
        <v>#N/A</v>
      </c>
      <c r="F17" s="41" t="e">
        <v>#N/A</v>
      </c>
      <c r="G17" s="41" t="e">
        <v>#N/A</v>
      </c>
      <c r="H17" s="41" t="e">
        <v>#N/A</v>
      </c>
      <c r="I17" s="41">
        <v>8.1300000000000008</v>
      </c>
      <c r="J17" s="41">
        <f>'Historical PPI'!H16</f>
        <v>1.503496130237522</v>
      </c>
      <c r="K17" s="17">
        <v>1377481500000</v>
      </c>
      <c r="L17" s="41">
        <v>5.5</v>
      </c>
      <c r="M17" s="41"/>
      <c r="N17" s="17">
        <v>757233</v>
      </c>
      <c r="O17" s="17">
        <v>11654</v>
      </c>
      <c r="P17" s="17">
        <v>210796</v>
      </c>
      <c r="Q17" s="17">
        <v>2102</v>
      </c>
      <c r="R17" s="17">
        <v>128504</v>
      </c>
      <c r="S17" s="17">
        <v>2320</v>
      </c>
      <c r="T17" s="17">
        <v>170741</v>
      </c>
      <c r="U17" s="17">
        <v>2094</v>
      </c>
      <c r="V17" s="17">
        <v>21257</v>
      </c>
      <c r="W17" s="17">
        <v>446</v>
      </c>
      <c r="X17" s="17">
        <v>262679</v>
      </c>
      <c r="Y17" s="17">
        <v>4861</v>
      </c>
      <c r="Z17" s="17">
        <v>1825</v>
      </c>
      <c r="AA17" s="17">
        <v>1243</v>
      </c>
      <c r="AB17" s="17" t="e">
        <f>Tax_data!E17</f>
        <v>#N/A</v>
      </c>
      <c r="AC17" s="17" t="e">
        <f>Tax_data!G17</f>
        <v>#N/A</v>
      </c>
      <c r="AD17" s="17" t="e">
        <f>Tax_data!I17</f>
        <v>#N/A</v>
      </c>
      <c r="AE17" s="17" t="e">
        <f>Tax_data!K17</f>
        <v>#N/A</v>
      </c>
      <c r="AF17" s="17">
        <f>Tax_data!L17</f>
        <v>3068</v>
      </c>
      <c r="AG17" s="68">
        <f>Data!F17</f>
        <v>8.246331630000002</v>
      </c>
      <c r="AH17" s="68">
        <f>Data!G17</f>
        <v>1378.9161666300822</v>
      </c>
      <c r="AI17" s="68" t="e">
        <f>Data!H17</f>
        <v>#N/A</v>
      </c>
      <c r="AJ17" s="64">
        <f>(Data!K17/(AK17/100))</f>
        <v>455764.94534065539</v>
      </c>
      <c r="AK17" s="64">
        <f t="shared" si="54"/>
        <v>1.5390243161616042</v>
      </c>
      <c r="AL17" s="17" t="e">
        <v>#N/A</v>
      </c>
      <c r="AM17" s="17">
        <v>460865</v>
      </c>
      <c r="AN17" s="17">
        <v>4540</v>
      </c>
      <c r="AO17" s="17">
        <v>301997</v>
      </c>
      <c r="AP17" s="17">
        <v>3893</v>
      </c>
      <c r="AQ17" s="64">
        <f t="shared" si="49"/>
        <v>1.8053912718670235</v>
      </c>
      <c r="AR17" s="64">
        <f t="shared" si="50"/>
        <v>1.226418962053637</v>
      </c>
      <c r="AS17" s="64">
        <f t="shared" si="51"/>
        <v>2.0981323799219078</v>
      </c>
      <c r="AT17" s="64">
        <f t="shared" si="52"/>
        <v>1.8505476265708336</v>
      </c>
      <c r="AU17" s="64">
        <v>1799.9766666666701</v>
      </c>
      <c r="AV17" s="64">
        <v>119.018962633333</v>
      </c>
      <c r="AW17" s="64">
        <f t="shared" si="53"/>
        <v>1.2781240097179676</v>
      </c>
      <c r="AX17" s="64">
        <f t="shared" si="55"/>
        <v>1.2890856531687402</v>
      </c>
      <c r="AY17" s="64">
        <f t="shared" si="56"/>
        <v>0.98510409772926999</v>
      </c>
      <c r="AZ17" s="17"/>
      <c r="BA17" s="17"/>
      <c r="BB17" s="17"/>
      <c r="BC17" s="17"/>
    </row>
    <row r="18" spans="1:55" x14ac:dyDescent="0.2">
      <c r="A18" s="18">
        <v>26754</v>
      </c>
      <c r="B18" s="17">
        <v>1591790</v>
      </c>
      <c r="C18" s="17">
        <v>21321</v>
      </c>
      <c r="D18" s="41" t="e">
        <v>#N/A</v>
      </c>
      <c r="E18" s="41" t="e">
        <v>#N/A</v>
      </c>
      <c r="F18" s="41" t="e">
        <v>#N/A</v>
      </c>
      <c r="G18" s="41" t="e">
        <v>#N/A</v>
      </c>
      <c r="H18" s="41" t="e">
        <v>#N/A</v>
      </c>
      <c r="I18" s="41">
        <v>8.0033333333333303</v>
      </c>
      <c r="J18" s="41">
        <f>'Historical PPI'!H17</f>
        <v>1.5166584766584765</v>
      </c>
      <c r="K18" s="17">
        <v>1411571500000</v>
      </c>
      <c r="L18" s="41">
        <v>7.25</v>
      </c>
      <c r="M18" s="41"/>
      <c r="N18" s="17">
        <v>773815</v>
      </c>
      <c r="O18" s="17">
        <v>12171</v>
      </c>
      <c r="P18" s="17">
        <v>211416</v>
      </c>
      <c r="Q18" s="17">
        <v>2180</v>
      </c>
      <c r="R18" s="17">
        <v>133157</v>
      </c>
      <c r="S18" s="17">
        <v>2479</v>
      </c>
      <c r="T18" s="17">
        <v>157518</v>
      </c>
      <c r="U18" s="17">
        <v>2019</v>
      </c>
      <c r="V18" s="17">
        <v>24449</v>
      </c>
      <c r="W18" s="17">
        <v>522</v>
      </c>
      <c r="X18" s="17">
        <v>265386</v>
      </c>
      <c r="Y18" s="17">
        <v>5020</v>
      </c>
      <c r="Z18" s="17">
        <v>1956</v>
      </c>
      <c r="AA18" s="17">
        <v>1297</v>
      </c>
      <c r="AB18" s="17" t="e">
        <f>Tax_data!E18</f>
        <v>#N/A</v>
      </c>
      <c r="AC18" s="17" t="e">
        <f>Tax_data!G18</f>
        <v>#N/A</v>
      </c>
      <c r="AD18" s="17" t="e">
        <f>Tax_data!I18</f>
        <v>#N/A</v>
      </c>
      <c r="AE18" s="17" t="e">
        <f>Tax_data!K18</f>
        <v>#N/A</v>
      </c>
      <c r="AF18" s="17">
        <f>Tax_data!L18</f>
        <v>3253</v>
      </c>
      <c r="AG18" s="68">
        <f>Data!F18</f>
        <v>8.3165819936084322</v>
      </c>
      <c r="AH18" s="68">
        <f>Data!G18</f>
        <v>1442.7802201940206</v>
      </c>
      <c r="AI18" s="68" t="e">
        <f>Data!H18</f>
        <v>#N/A</v>
      </c>
      <c r="AJ18" s="64">
        <f>(Data!K18/(AK18/100))</f>
        <v>457087.66521512903</v>
      </c>
      <c r="AK18" s="64">
        <f t="shared" si="54"/>
        <v>1.5728565613227969</v>
      </c>
      <c r="AL18" s="17" t="e">
        <v>#N/A</v>
      </c>
      <c r="AM18" s="17">
        <v>447210</v>
      </c>
      <c r="AN18" s="17">
        <v>4819</v>
      </c>
      <c r="AO18" s="17">
        <v>295462</v>
      </c>
      <c r="AP18" s="17">
        <v>3980</v>
      </c>
      <c r="AQ18" s="64">
        <f t="shared" si="49"/>
        <v>1.8617121142711235</v>
      </c>
      <c r="AR18" s="64">
        <f t="shared" si="50"/>
        <v>1.2817582752447341</v>
      </c>
      <c r="AS18" s="64">
        <f t="shared" si="51"/>
        <v>2.1350566485336824</v>
      </c>
      <c r="AT18" s="64">
        <f t="shared" si="52"/>
        <v>1.8915843337628964</v>
      </c>
      <c r="AU18" s="64">
        <v>1839.7833333333299</v>
      </c>
      <c r="AV18" s="64">
        <v>121.10412719999999</v>
      </c>
      <c r="AW18" s="64">
        <f t="shared" si="53"/>
        <v>1.3394354782980167</v>
      </c>
      <c r="AX18" s="64">
        <f t="shared" si="55"/>
        <v>1.3470429361474572</v>
      </c>
      <c r="AY18" s="64">
        <f t="shared" si="56"/>
        <v>1.0775698217839493</v>
      </c>
      <c r="AZ18" s="17"/>
      <c r="BA18" s="17"/>
      <c r="BB18" s="17"/>
      <c r="BC18" s="17"/>
    </row>
    <row r="19" spans="1:55" x14ac:dyDescent="0.2">
      <c r="A19" s="18">
        <v>26845</v>
      </c>
      <c r="B19" s="17">
        <v>1584710</v>
      </c>
      <c r="C19" s="17">
        <v>22144</v>
      </c>
      <c r="D19" s="41" t="e">
        <v>#N/A</v>
      </c>
      <c r="E19" s="41" t="e">
        <v>#N/A</v>
      </c>
      <c r="F19" s="41" t="e">
        <v>#N/A</v>
      </c>
      <c r="G19" s="41" t="e">
        <v>#N/A</v>
      </c>
      <c r="H19" s="41" t="e">
        <v>#N/A</v>
      </c>
      <c r="I19" s="41">
        <v>7.75</v>
      </c>
      <c r="J19" s="41">
        <f>'Historical PPI'!H18</f>
        <v>1.6000652422117081</v>
      </c>
      <c r="K19" s="17">
        <v>1426938800000</v>
      </c>
      <c r="L19" s="41">
        <v>8.5</v>
      </c>
      <c r="M19" s="41"/>
      <c r="N19" s="17">
        <v>791425</v>
      </c>
      <c r="O19" s="17">
        <v>12770</v>
      </c>
      <c r="P19" s="17">
        <v>218851</v>
      </c>
      <c r="Q19" s="17">
        <v>2273</v>
      </c>
      <c r="R19" s="17">
        <v>132728</v>
      </c>
      <c r="S19" s="17">
        <v>2554</v>
      </c>
      <c r="T19" s="17">
        <v>153943</v>
      </c>
      <c r="U19" s="17">
        <v>1990</v>
      </c>
      <c r="V19" s="17">
        <v>28914</v>
      </c>
      <c r="W19" s="17">
        <v>634</v>
      </c>
      <c r="X19" s="17">
        <v>267154</v>
      </c>
      <c r="Y19" s="17">
        <v>5178</v>
      </c>
      <c r="Z19" s="17">
        <v>2018</v>
      </c>
      <c r="AA19" s="17">
        <v>1329</v>
      </c>
      <c r="AB19" s="17" t="e">
        <f>Tax_data!E19</f>
        <v>#N/A</v>
      </c>
      <c r="AC19" s="17" t="e">
        <f>Tax_data!G19</f>
        <v>#N/A</v>
      </c>
      <c r="AD19" s="17" t="e">
        <f>Tax_data!I19</f>
        <v>#N/A</v>
      </c>
      <c r="AE19" s="17" t="e">
        <f>Tax_data!K19</f>
        <v>#N/A</v>
      </c>
      <c r="AF19" s="17">
        <f>Tax_data!L19</f>
        <v>3347</v>
      </c>
      <c r="AG19" s="68">
        <f>Data!F19</f>
        <v>8.3976899002916721</v>
      </c>
      <c r="AH19" s="68">
        <f>Data!G19</f>
        <v>1479.692647327739</v>
      </c>
      <c r="AI19" s="68" t="e">
        <f>Data!H19</f>
        <v>#N/A</v>
      </c>
      <c r="AJ19" s="64">
        <f>(Data!K19/(AK19/100))</f>
        <v>462935.07765596471</v>
      </c>
      <c r="AK19" s="64">
        <f t="shared" si="54"/>
        <v>1.6135451874782829</v>
      </c>
      <c r="AL19" s="17" t="e">
        <v>#N/A</v>
      </c>
      <c r="AM19" s="17">
        <v>408616</v>
      </c>
      <c r="AN19" s="17">
        <v>4883</v>
      </c>
      <c r="AO19" s="17">
        <v>312762</v>
      </c>
      <c r="AP19" s="17">
        <v>4173</v>
      </c>
      <c r="AQ19" s="64">
        <f t="shared" si="49"/>
        <v>1.9242360315833886</v>
      </c>
      <c r="AR19" s="64">
        <f t="shared" si="50"/>
        <v>1.292686254003105</v>
      </c>
      <c r="AS19" s="64">
        <f t="shared" si="51"/>
        <v>2.1927094141246455</v>
      </c>
      <c r="AT19" s="64">
        <f t="shared" si="52"/>
        <v>1.9382079250170314</v>
      </c>
      <c r="AU19" s="64">
        <v>1866.6566666666699</v>
      </c>
      <c r="AV19" s="64">
        <v>123.224395733333</v>
      </c>
      <c r="AW19" s="64">
        <f t="shared" si="53"/>
        <v>1.3973534589924972</v>
      </c>
      <c r="AX19" s="64">
        <f t="shared" si="55"/>
        <v>1.334241372033687</v>
      </c>
      <c r="AY19" s="64">
        <f t="shared" si="56"/>
        <v>1.1950094954676274</v>
      </c>
      <c r="AZ19" s="17"/>
      <c r="BA19" s="17"/>
      <c r="BB19" s="17"/>
      <c r="BC19" s="17"/>
    </row>
    <row r="20" spans="1:55" x14ac:dyDescent="0.2">
      <c r="A20" s="18">
        <v>26937</v>
      </c>
      <c r="B20" s="17">
        <v>1630542</v>
      </c>
      <c r="C20" s="17">
        <v>23765</v>
      </c>
      <c r="D20" s="41" t="e">
        <v>#N/A</v>
      </c>
      <c r="E20" s="41" t="e">
        <v>#N/A</v>
      </c>
      <c r="F20" s="41" t="e">
        <v>#N/A</v>
      </c>
      <c r="G20" s="41" t="e">
        <v>#N/A</v>
      </c>
      <c r="H20" s="41" t="e">
        <v>#N/A</v>
      </c>
      <c r="I20" s="41">
        <v>7.75</v>
      </c>
      <c r="J20" s="41">
        <f>'Historical PPI'!H19</f>
        <v>1.645896853713916</v>
      </c>
      <c r="K20" s="17">
        <v>1419434500000</v>
      </c>
      <c r="L20" s="41">
        <v>9</v>
      </c>
      <c r="M20" s="41"/>
      <c r="N20" s="17">
        <v>806553</v>
      </c>
      <c r="O20" s="17">
        <v>13163</v>
      </c>
      <c r="P20" s="17">
        <v>229809</v>
      </c>
      <c r="Q20" s="17">
        <v>2505</v>
      </c>
      <c r="R20" s="17">
        <v>143118</v>
      </c>
      <c r="S20" s="17">
        <v>2845</v>
      </c>
      <c r="T20" s="17">
        <v>151374</v>
      </c>
      <c r="U20" s="17">
        <v>2106</v>
      </c>
      <c r="V20" s="17">
        <v>30872</v>
      </c>
      <c r="W20" s="17">
        <v>696</v>
      </c>
      <c r="X20" s="17">
        <v>280208</v>
      </c>
      <c r="Y20" s="17">
        <v>5646</v>
      </c>
      <c r="Z20" s="17">
        <v>2246</v>
      </c>
      <c r="AA20" s="17">
        <v>1389</v>
      </c>
      <c r="AB20" s="17" t="e">
        <f>Tax_data!E20</f>
        <v>#N/A</v>
      </c>
      <c r="AC20" s="17" t="e">
        <f>Tax_data!G20</f>
        <v>#N/A</v>
      </c>
      <c r="AD20" s="17" t="e">
        <f>Tax_data!I20</f>
        <v>#N/A</v>
      </c>
      <c r="AE20" s="17" t="e">
        <f>Tax_data!K20</f>
        <v>#N/A</v>
      </c>
      <c r="AF20" s="17">
        <f>Tax_data!L20</f>
        <v>3635</v>
      </c>
      <c r="AG20" s="68">
        <f>Data!F20</f>
        <v>8.4849889218290819</v>
      </c>
      <c r="AH20" s="68">
        <f>Data!G20</f>
        <v>1521.6283861943825</v>
      </c>
      <c r="AI20" s="68" t="e">
        <f>Data!H20</f>
        <v>#N/A</v>
      </c>
      <c r="AJ20" s="64">
        <f>(Data!K20/(AK20/100))</f>
        <v>474732.49206108053</v>
      </c>
      <c r="AK20" s="64">
        <f t="shared" si="54"/>
        <v>1.6320068241020738</v>
      </c>
      <c r="AL20" s="17" t="e">
        <v>#N/A</v>
      </c>
      <c r="AM20" s="17">
        <v>432118</v>
      </c>
      <c r="AN20" s="17">
        <v>5166</v>
      </c>
      <c r="AO20" s="17">
        <v>343251</v>
      </c>
      <c r="AP20" s="17">
        <v>4720</v>
      </c>
      <c r="AQ20" s="64">
        <f t="shared" si="49"/>
        <v>1.9878701491077293</v>
      </c>
      <c r="AR20" s="64">
        <f t="shared" si="50"/>
        <v>1.3912560941773355</v>
      </c>
      <c r="AS20" s="64">
        <f t="shared" si="51"/>
        <v>2.2544700699663127</v>
      </c>
      <c r="AT20" s="64">
        <f t="shared" si="52"/>
        <v>2.0149317649745901</v>
      </c>
      <c r="AU20" s="64">
        <v>1850.59666666667</v>
      </c>
      <c r="AV20" s="64">
        <v>123.250651333333</v>
      </c>
      <c r="AW20" s="64">
        <f t="shared" si="53"/>
        <v>1.4574908220702074</v>
      </c>
      <c r="AX20" s="64">
        <f t="shared" si="55"/>
        <v>1.3750870354347111</v>
      </c>
      <c r="AY20" s="64">
        <f t="shared" si="56"/>
        <v>1.1955067828694941</v>
      </c>
      <c r="AZ20" s="17"/>
      <c r="BA20" s="17"/>
      <c r="BB20" s="17"/>
      <c r="BC20" s="17"/>
    </row>
    <row r="21" spans="1:55" x14ac:dyDescent="0.2">
      <c r="A21" s="18">
        <v>27029</v>
      </c>
      <c r="B21" s="17">
        <v>1661950</v>
      </c>
      <c r="C21" s="17">
        <v>25102</v>
      </c>
      <c r="D21" s="41" t="e">
        <v>#N/A</v>
      </c>
      <c r="E21" s="41" t="e">
        <v>#N/A</v>
      </c>
      <c r="F21" s="41" t="e">
        <v>#N/A</v>
      </c>
      <c r="G21" s="41" t="e">
        <v>#N/A</v>
      </c>
      <c r="H21" s="41" t="e">
        <v>#N/A</v>
      </c>
      <c r="I21" s="41">
        <v>7.8333333333333304</v>
      </c>
      <c r="J21" s="41">
        <f>'Historical PPI'!H20</f>
        <v>1.7182812917000232</v>
      </c>
      <c r="K21" s="17">
        <v>1432908000000</v>
      </c>
      <c r="L21" s="41">
        <v>9</v>
      </c>
      <c r="M21" s="41"/>
      <c r="N21" s="17">
        <v>828064</v>
      </c>
      <c r="O21" s="17">
        <v>13900</v>
      </c>
      <c r="P21" s="17">
        <v>228570</v>
      </c>
      <c r="Q21" s="17">
        <v>2550</v>
      </c>
      <c r="R21" s="17">
        <v>154390</v>
      </c>
      <c r="S21" s="17">
        <v>3140</v>
      </c>
      <c r="T21" s="17">
        <v>146356</v>
      </c>
      <c r="U21" s="17">
        <v>2087</v>
      </c>
      <c r="V21" s="17">
        <v>31623</v>
      </c>
      <c r="W21" s="17">
        <v>735</v>
      </c>
      <c r="X21" s="17">
        <v>289242</v>
      </c>
      <c r="Y21" s="17">
        <v>5963</v>
      </c>
      <c r="Z21" s="17">
        <v>2496</v>
      </c>
      <c r="AA21" s="17">
        <v>1477</v>
      </c>
      <c r="AB21" s="17" t="e">
        <f>Tax_data!E21</f>
        <v>#N/A</v>
      </c>
      <c r="AC21" s="17" t="e">
        <f>Tax_data!G21</f>
        <v>#N/A</v>
      </c>
      <c r="AD21" s="17" t="e">
        <f>Tax_data!I21</f>
        <v>#N/A</v>
      </c>
      <c r="AE21" s="17" t="e">
        <f>Tax_data!K21</f>
        <v>#N/A</v>
      </c>
      <c r="AF21" s="17">
        <f>Tax_data!L21</f>
        <v>3973</v>
      </c>
      <c r="AG21" s="68">
        <f>Data!F21</f>
        <v>8.5738126299999919</v>
      </c>
      <c r="AH21" s="68">
        <f>Data!G21</f>
        <v>1551.1185716219707</v>
      </c>
      <c r="AI21" s="68" t="e">
        <f>Data!H21</f>
        <v>#N/A</v>
      </c>
      <c r="AJ21" s="64">
        <f>(Data!K21/(AK21/100))</f>
        <v>450431.07223021582</v>
      </c>
      <c r="AK21" s="64">
        <f t="shared" si="54"/>
        <v>1.6786142133941337</v>
      </c>
      <c r="AL21" s="17" t="e">
        <v>#N/A</v>
      </c>
      <c r="AM21" s="17">
        <v>417376</v>
      </c>
      <c r="AN21" s="17">
        <v>5156</v>
      </c>
      <c r="AO21" s="17">
        <v>355704</v>
      </c>
      <c r="AP21" s="17">
        <v>5099</v>
      </c>
      <c r="AQ21" s="64">
        <f t="shared" si="49"/>
        <v>2.0338104799533645</v>
      </c>
      <c r="AR21" s="64">
        <f t="shared" si="50"/>
        <v>1.4259750198146985</v>
      </c>
      <c r="AS21" s="64">
        <f t="shared" si="51"/>
        <v>2.3242576605635139</v>
      </c>
      <c r="AT21" s="64">
        <f t="shared" si="52"/>
        <v>2.061595480601019</v>
      </c>
      <c r="AU21" s="64">
        <v>1921.8233333333301</v>
      </c>
      <c r="AV21" s="64">
        <v>127.074659966667</v>
      </c>
      <c r="AW21" s="64">
        <f t="shared" si="53"/>
        <v>1.51039441619784</v>
      </c>
      <c r="AX21" s="64">
        <f t="shared" si="55"/>
        <v>1.4334952657265592</v>
      </c>
      <c r="AY21" s="64">
        <f t="shared" si="56"/>
        <v>1.2353369623552863</v>
      </c>
      <c r="AZ21" s="17"/>
      <c r="BA21" s="17"/>
      <c r="BB21" s="17"/>
      <c r="BC21" s="17"/>
    </row>
    <row r="22" spans="1:55" x14ac:dyDescent="0.2">
      <c r="A22" s="18">
        <v>27119</v>
      </c>
      <c r="B22" s="17">
        <v>1693005</v>
      </c>
      <c r="C22" s="17">
        <v>26489</v>
      </c>
      <c r="D22" s="41" t="e">
        <v>#N/A</v>
      </c>
      <c r="E22" s="41" t="e">
        <v>#N/A</v>
      </c>
      <c r="F22" s="41" t="e">
        <v>#N/A</v>
      </c>
      <c r="G22" s="41" t="e">
        <v>#N/A</v>
      </c>
      <c r="H22" s="41" t="e">
        <v>#N/A</v>
      </c>
      <c r="I22" s="41">
        <v>8.25</v>
      </c>
      <c r="J22" s="41">
        <f>'Historical PPI'!H21</f>
        <v>1.7694348894348895</v>
      </c>
      <c r="K22" s="17">
        <v>1420588300000</v>
      </c>
      <c r="L22" s="41">
        <v>10</v>
      </c>
      <c r="M22" s="41"/>
      <c r="N22" s="17">
        <v>815965</v>
      </c>
      <c r="O22" s="17">
        <v>14159</v>
      </c>
      <c r="P22" s="17">
        <v>238734</v>
      </c>
      <c r="Q22" s="17">
        <v>2807</v>
      </c>
      <c r="R22" s="17">
        <v>153136</v>
      </c>
      <c r="S22" s="17">
        <v>3190</v>
      </c>
      <c r="T22" s="17">
        <v>165028</v>
      </c>
      <c r="U22" s="17">
        <v>2377</v>
      </c>
      <c r="V22" s="17">
        <v>28557</v>
      </c>
      <c r="W22" s="17">
        <v>675</v>
      </c>
      <c r="X22" s="17">
        <v>296604</v>
      </c>
      <c r="Y22" s="17">
        <v>6242</v>
      </c>
      <c r="Z22" s="17">
        <v>2703</v>
      </c>
      <c r="AA22" s="17">
        <v>1540</v>
      </c>
      <c r="AB22" s="17" t="e">
        <f>Tax_data!E22</f>
        <v>#N/A</v>
      </c>
      <c r="AC22" s="17" t="e">
        <f>Tax_data!G22</f>
        <v>#N/A</v>
      </c>
      <c r="AD22" s="17" t="e">
        <f>Tax_data!I22</f>
        <v>#N/A</v>
      </c>
      <c r="AE22" s="17" t="e">
        <f>Tax_data!K22</f>
        <v>#N/A</v>
      </c>
      <c r="AF22" s="17">
        <f>Tax_data!L22</f>
        <v>4243</v>
      </c>
      <c r="AG22" s="68">
        <f>Data!F22</f>
        <v>8.655523699755193</v>
      </c>
      <c r="AH22" s="68">
        <f>Data!G22</f>
        <v>1612.1497074053029</v>
      </c>
      <c r="AI22" s="68" t="e">
        <f>Data!H22</f>
        <v>#N/A</v>
      </c>
      <c r="AJ22" s="64">
        <f>(Data!K22/(AK22/100))</f>
        <v>440225.76700331963</v>
      </c>
      <c r="AK22" s="64">
        <f t="shared" si="54"/>
        <v>1.7352459970709528</v>
      </c>
      <c r="AL22" s="17" t="e">
        <v>#N/A</v>
      </c>
      <c r="AM22" s="17">
        <v>390672</v>
      </c>
      <c r="AN22" s="17">
        <v>6088</v>
      </c>
      <c r="AO22" s="17">
        <v>332015</v>
      </c>
      <c r="AP22" s="17">
        <v>5492</v>
      </c>
      <c r="AQ22" s="64">
        <f t="shared" si="49"/>
        <v>2.0831156618953086</v>
      </c>
      <c r="AR22" s="64">
        <f t="shared" si="50"/>
        <v>1.4403616356012312</v>
      </c>
      <c r="AS22" s="64">
        <f t="shared" si="51"/>
        <v>2.363693665300977</v>
      </c>
      <c r="AT22" s="64">
        <f t="shared" si="52"/>
        <v>2.1044894876670579</v>
      </c>
      <c r="AU22" s="64">
        <v>2024.22</v>
      </c>
      <c r="AV22" s="64">
        <v>127.45815153333299</v>
      </c>
      <c r="AW22" s="64">
        <f t="shared" si="53"/>
        <v>1.5646143986580077</v>
      </c>
      <c r="AX22" s="64">
        <f t="shared" si="55"/>
        <v>1.6541421321325844</v>
      </c>
      <c r="AY22" s="64">
        <f t="shared" si="56"/>
        <v>1.5583405004709834</v>
      </c>
      <c r="AZ22" s="17"/>
      <c r="BA22" s="17"/>
      <c r="BB22" s="17"/>
      <c r="BC22" s="17"/>
    </row>
    <row r="23" spans="1:55" x14ac:dyDescent="0.2">
      <c r="A23" s="18">
        <v>27210</v>
      </c>
      <c r="B23" s="17">
        <v>1716274</v>
      </c>
      <c r="C23" s="17">
        <v>27589</v>
      </c>
      <c r="D23" s="41" t="e">
        <v>#N/A</v>
      </c>
      <c r="E23" s="41" t="e">
        <v>#N/A</v>
      </c>
      <c r="F23" s="41" t="e">
        <v>#N/A</v>
      </c>
      <c r="G23" s="41" t="e">
        <v>#N/A</v>
      </c>
      <c r="H23" s="41" t="e">
        <v>#N/A</v>
      </c>
      <c r="I23" s="41">
        <v>8.3333333333333304</v>
      </c>
      <c r="J23" s="41">
        <f>'Historical PPI'!H22</f>
        <v>1.8774098841950719</v>
      </c>
      <c r="K23" s="17">
        <v>1423964800000</v>
      </c>
      <c r="L23" s="41">
        <v>13</v>
      </c>
      <c r="M23" s="41"/>
      <c r="N23" s="17">
        <v>845604</v>
      </c>
      <c r="O23" s="17">
        <v>14993</v>
      </c>
      <c r="P23" s="17">
        <v>231609</v>
      </c>
      <c r="Q23" s="17">
        <v>2819</v>
      </c>
      <c r="R23" s="17">
        <v>147230</v>
      </c>
      <c r="S23" s="17">
        <v>3214</v>
      </c>
      <c r="T23" s="17">
        <v>143658</v>
      </c>
      <c r="U23" s="17">
        <v>2203</v>
      </c>
      <c r="V23" s="17">
        <v>34554</v>
      </c>
      <c r="W23" s="17">
        <v>855</v>
      </c>
      <c r="X23" s="17">
        <v>284283</v>
      </c>
      <c r="Y23" s="17">
        <v>6273</v>
      </c>
      <c r="Z23" s="17">
        <v>2809</v>
      </c>
      <c r="AA23" s="17">
        <v>1571</v>
      </c>
      <c r="AB23" s="17" t="e">
        <f>Tax_data!E23</f>
        <v>#N/A</v>
      </c>
      <c r="AC23" s="17" t="e">
        <f>Tax_data!G23</f>
        <v>#N/A</v>
      </c>
      <c r="AD23" s="17" t="e">
        <f>Tax_data!I23</f>
        <v>#N/A</v>
      </c>
      <c r="AE23" s="17" t="e">
        <f>Tax_data!K23</f>
        <v>#N/A</v>
      </c>
      <c r="AF23" s="17">
        <f>Tax_data!L23</f>
        <v>4380</v>
      </c>
      <c r="AG23" s="68">
        <f>Data!F23</f>
        <v>8.7335239449734523</v>
      </c>
      <c r="AH23" s="68">
        <f>Data!G23</f>
        <v>1664.276652995904</v>
      </c>
      <c r="AI23" s="68" t="e">
        <f>Data!H23</f>
        <v>#N/A</v>
      </c>
      <c r="AJ23" s="64">
        <f>(Data!K23/(AK23/100))</f>
        <v>433358.18501967605</v>
      </c>
      <c r="AK23" s="64">
        <f t="shared" si="54"/>
        <v>1.7730521615318753</v>
      </c>
      <c r="AL23" s="17" t="e">
        <v>#N/A</v>
      </c>
      <c r="AM23" s="17">
        <v>411806</v>
      </c>
      <c r="AN23" s="17">
        <v>6930</v>
      </c>
      <c r="AO23" s="17">
        <v>385889</v>
      </c>
      <c r="AP23" s="17">
        <v>6886</v>
      </c>
      <c r="AQ23" s="64">
        <f t="shared" si="49"/>
        <v>2.1829790124295321</v>
      </c>
      <c r="AR23" s="64">
        <f t="shared" si="50"/>
        <v>1.5335031811663813</v>
      </c>
      <c r="AS23" s="64">
        <f t="shared" si="51"/>
        <v>2.4743879145685015</v>
      </c>
      <c r="AT23" s="64">
        <f t="shared" si="52"/>
        <v>2.2066039826510906</v>
      </c>
      <c r="AU23" s="64">
        <v>1935.15333333333</v>
      </c>
      <c r="AV23" s="64">
        <v>123.4221806</v>
      </c>
      <c r="AW23" s="64">
        <f t="shared" si="53"/>
        <v>1.607493908315339</v>
      </c>
      <c r="AX23" s="64">
        <f t="shared" si="55"/>
        <v>1.7844509690610511</v>
      </c>
      <c r="AY23" s="64">
        <f t="shared" si="56"/>
        <v>1.6828312360674686</v>
      </c>
      <c r="AZ23" s="17"/>
      <c r="BA23" s="17"/>
      <c r="BB23" s="17"/>
      <c r="BC23" s="17"/>
    </row>
    <row r="24" spans="1:55" x14ac:dyDescent="0.2">
      <c r="A24" s="18">
        <v>27302</v>
      </c>
      <c r="B24" s="17">
        <v>1735712</v>
      </c>
      <c r="C24" s="17">
        <v>28418</v>
      </c>
      <c r="D24" s="41" t="e">
        <v>#N/A</v>
      </c>
      <c r="E24" s="41" t="e">
        <v>#N/A</v>
      </c>
      <c r="F24" s="41" t="e">
        <v>#N/A</v>
      </c>
      <c r="G24" s="41" t="e">
        <v>#N/A</v>
      </c>
      <c r="H24" s="41" t="e">
        <v>#N/A</v>
      </c>
      <c r="I24" s="41">
        <v>9.5833333333333304</v>
      </c>
      <c r="J24" s="41">
        <f>'Historical PPI'!H23</f>
        <v>1.9985890366526124</v>
      </c>
      <c r="K24" s="17">
        <v>1410506300000</v>
      </c>
      <c r="L24" s="41">
        <v>9.25</v>
      </c>
      <c r="M24" s="41"/>
      <c r="N24" s="17">
        <v>846819</v>
      </c>
      <c r="O24" s="17">
        <v>15505</v>
      </c>
      <c r="P24" s="17">
        <v>247466</v>
      </c>
      <c r="Q24" s="17">
        <v>3129</v>
      </c>
      <c r="R24" s="17">
        <v>153486</v>
      </c>
      <c r="S24" s="17">
        <v>3534</v>
      </c>
      <c r="T24" s="17">
        <v>160387</v>
      </c>
      <c r="U24" s="17">
        <v>2592</v>
      </c>
      <c r="V24" s="17">
        <v>29750</v>
      </c>
      <c r="W24" s="17">
        <v>782</v>
      </c>
      <c r="X24" s="17">
        <v>294533</v>
      </c>
      <c r="Y24" s="17">
        <v>6908</v>
      </c>
      <c r="Z24" s="17">
        <v>3147</v>
      </c>
      <c r="AA24" s="17">
        <v>1575</v>
      </c>
      <c r="AB24" s="17" t="e">
        <f>Tax_data!E24</f>
        <v>#N/A</v>
      </c>
      <c r="AC24" s="17" t="e">
        <f>Tax_data!G24</f>
        <v>#N/A</v>
      </c>
      <c r="AD24" s="17" t="e">
        <f>Tax_data!I24</f>
        <v>#N/A</v>
      </c>
      <c r="AE24" s="17" t="e">
        <f>Tax_data!K24</f>
        <v>#N/A</v>
      </c>
      <c r="AF24" s="17">
        <f>Tax_data!L24</f>
        <v>4722</v>
      </c>
      <c r="AG24" s="68">
        <f>Data!F24</f>
        <v>8.8072442827049819</v>
      </c>
      <c r="AH24" s="68">
        <f>Data!G24</f>
        <v>1754.0106194551281</v>
      </c>
      <c r="AI24" s="68" t="e">
        <f>Data!H24</f>
        <v>#N/A</v>
      </c>
      <c r="AJ24" s="64">
        <f>(Data!K24/(AK24/100))</f>
        <v>419613.69732344401</v>
      </c>
      <c r="AK24" s="64">
        <f t="shared" si="54"/>
        <v>1.8309697822084767</v>
      </c>
      <c r="AL24" s="17" t="e">
        <v>#N/A</v>
      </c>
      <c r="AM24" s="17">
        <v>415262</v>
      </c>
      <c r="AN24" s="17">
        <v>6911</v>
      </c>
      <c r="AO24" s="17">
        <v>427182</v>
      </c>
      <c r="AP24" s="17">
        <v>7590</v>
      </c>
      <c r="AQ24" s="64">
        <f t="shared" si="49"/>
        <v>2.3024901293929085</v>
      </c>
      <c r="AR24" s="64">
        <f t="shared" si="50"/>
        <v>1.6160910797009733</v>
      </c>
      <c r="AS24" s="64">
        <f t="shared" si="51"/>
        <v>2.6285714285714286</v>
      </c>
      <c r="AT24" s="64">
        <f t="shared" si="52"/>
        <v>2.3454078150835391</v>
      </c>
      <c r="AU24" s="64">
        <v>1947.71</v>
      </c>
      <c r="AV24" s="64">
        <v>128.947132966667</v>
      </c>
      <c r="AW24" s="64">
        <f t="shared" si="53"/>
        <v>1.6372531848601612</v>
      </c>
      <c r="AX24" s="64">
        <f t="shared" si="55"/>
        <v>1.7767602567523915</v>
      </c>
      <c r="AY24" s="64">
        <f t="shared" si="56"/>
        <v>1.6642505213576007</v>
      </c>
      <c r="AZ24" s="17"/>
      <c r="BA24" s="17"/>
      <c r="BB24" s="17"/>
      <c r="BC24" s="17"/>
    </row>
    <row r="25" spans="1:55" x14ac:dyDescent="0.2">
      <c r="A25" s="18">
        <v>27394</v>
      </c>
      <c r="B25" s="17">
        <v>1719328</v>
      </c>
      <c r="C25" s="17">
        <v>29994</v>
      </c>
      <c r="D25" s="41" t="e">
        <v>#N/A</v>
      </c>
      <c r="E25" s="41" t="e">
        <v>#N/A</v>
      </c>
      <c r="F25" s="41" t="e">
        <v>#N/A</v>
      </c>
      <c r="G25" s="41" t="e">
        <v>#N/A</v>
      </c>
      <c r="H25" s="41" t="e">
        <v>#N/A</v>
      </c>
      <c r="I25" s="41">
        <v>9.6666666666666696</v>
      </c>
      <c r="J25" s="41">
        <f>'Historical PPI'!H24</f>
        <v>2.061937550040029</v>
      </c>
      <c r="K25" s="17">
        <v>1405031500000</v>
      </c>
      <c r="L25" s="41">
        <v>8</v>
      </c>
      <c r="M25" s="41"/>
      <c r="N25" s="17">
        <v>859312</v>
      </c>
      <c r="O25" s="17">
        <v>16119</v>
      </c>
      <c r="P25" s="17">
        <v>239605</v>
      </c>
      <c r="Q25" s="17">
        <v>3281</v>
      </c>
      <c r="R25" s="17">
        <v>150697</v>
      </c>
      <c r="S25" s="17">
        <v>3594</v>
      </c>
      <c r="T25" s="17">
        <v>158025</v>
      </c>
      <c r="U25" s="17">
        <v>2653</v>
      </c>
      <c r="V25" s="17">
        <v>35948</v>
      </c>
      <c r="W25" s="17">
        <v>964</v>
      </c>
      <c r="X25" s="17">
        <v>298528</v>
      </c>
      <c r="Y25" s="17">
        <v>7211</v>
      </c>
      <c r="Z25" s="17">
        <v>2897</v>
      </c>
      <c r="AA25" s="17">
        <v>1582</v>
      </c>
      <c r="AB25" s="17" t="e">
        <f>Tax_data!E25</f>
        <v>#N/A</v>
      </c>
      <c r="AC25" s="17" t="e">
        <f>Tax_data!G25</f>
        <v>#N/A</v>
      </c>
      <c r="AD25" s="17" t="e">
        <f>Tax_data!I25</f>
        <v>#N/A</v>
      </c>
      <c r="AE25" s="17" t="e">
        <f>Tax_data!K25</f>
        <v>#N/A</v>
      </c>
      <c r="AF25" s="17">
        <f>Tax_data!L25</f>
        <v>4479</v>
      </c>
      <c r="AG25" s="68">
        <f>Data!F25</f>
        <v>8.876115630000001</v>
      </c>
      <c r="AH25" s="68">
        <f>Data!G25</f>
        <v>1824.2213908608126</v>
      </c>
      <c r="AI25" s="68" t="e">
        <f>Data!H25</f>
        <v>#N/A</v>
      </c>
      <c r="AJ25" s="64">
        <f>(Data!K25/(AK25/100))</f>
        <v>416603.81181628321</v>
      </c>
      <c r="AK25" s="64">
        <f t="shared" si="54"/>
        <v>1.87580296795576</v>
      </c>
      <c r="AL25" s="17" t="e">
        <v>#N/A</v>
      </c>
      <c r="AM25" s="17">
        <v>404157</v>
      </c>
      <c r="AN25" s="17">
        <v>7243</v>
      </c>
      <c r="AO25" s="17">
        <v>410598</v>
      </c>
      <c r="AP25" s="17">
        <v>7752</v>
      </c>
      <c r="AQ25" s="64">
        <f t="shared" si="49"/>
        <v>2.3849180806519041</v>
      </c>
      <c r="AR25" s="64">
        <f t="shared" si="50"/>
        <v>1.6788482834994463</v>
      </c>
      <c r="AS25" s="64">
        <f t="shared" si="51"/>
        <v>2.6816512740625345</v>
      </c>
      <c r="AT25" s="64">
        <f t="shared" si="52"/>
        <v>2.4155188123057134</v>
      </c>
      <c r="AU25" s="64">
        <v>1888.76</v>
      </c>
      <c r="AV25" s="64">
        <v>126.2447556</v>
      </c>
      <c r="AW25" s="64">
        <f t="shared" si="53"/>
        <v>1.7445187887360645</v>
      </c>
      <c r="AX25" s="64">
        <f t="shared" si="55"/>
        <v>1.8879780222991833</v>
      </c>
      <c r="AY25" s="64">
        <f t="shared" si="56"/>
        <v>1.7921253374307511</v>
      </c>
      <c r="AZ25" s="17"/>
      <c r="BA25" s="17"/>
      <c r="BB25" s="17"/>
      <c r="BC25" s="17"/>
    </row>
    <row r="26" spans="1:55" x14ac:dyDescent="0.2">
      <c r="A26" s="18">
        <v>27484</v>
      </c>
      <c r="B26" s="17">
        <v>1712443</v>
      </c>
      <c r="C26" s="17">
        <v>30643</v>
      </c>
      <c r="D26" s="41" t="e">
        <v>#N/A</v>
      </c>
      <c r="E26" s="41" t="e">
        <v>#N/A</v>
      </c>
      <c r="F26" s="41" t="e">
        <v>#N/A</v>
      </c>
      <c r="G26" s="41" t="e">
        <v>#N/A</v>
      </c>
      <c r="H26" s="41" t="e">
        <v>#N/A</v>
      </c>
      <c r="I26" s="41">
        <v>9.5</v>
      </c>
      <c r="J26" s="41">
        <f>'Historical PPI'!H25</f>
        <v>2.1170024570024575</v>
      </c>
      <c r="K26" s="17">
        <v>1387928300000</v>
      </c>
      <c r="L26" s="41">
        <v>5.5</v>
      </c>
      <c r="M26" s="41"/>
      <c r="N26" s="17">
        <v>839273</v>
      </c>
      <c r="O26" s="17">
        <v>16841</v>
      </c>
      <c r="P26" s="17">
        <v>249150</v>
      </c>
      <c r="Q26" s="17">
        <v>3573</v>
      </c>
      <c r="R26" s="17">
        <v>150584</v>
      </c>
      <c r="S26" s="17">
        <v>3821</v>
      </c>
      <c r="T26" s="17">
        <v>154055</v>
      </c>
      <c r="U26" s="17">
        <v>2768</v>
      </c>
      <c r="V26" s="17">
        <v>36060</v>
      </c>
      <c r="W26" s="17">
        <v>1022</v>
      </c>
      <c r="X26" s="17">
        <v>296328</v>
      </c>
      <c r="Y26" s="17">
        <v>7610</v>
      </c>
      <c r="Z26" s="17">
        <v>3057</v>
      </c>
      <c r="AA26" s="17">
        <v>1978</v>
      </c>
      <c r="AB26" s="17" t="e">
        <f>Tax_data!E26</f>
        <v>#N/A</v>
      </c>
      <c r="AC26" s="17" t="e">
        <f>Tax_data!G26</f>
        <v>#N/A</v>
      </c>
      <c r="AD26" s="17" t="e">
        <f>Tax_data!I26</f>
        <v>#N/A</v>
      </c>
      <c r="AE26" s="17" t="e">
        <f>Tax_data!K26</f>
        <v>#N/A</v>
      </c>
      <c r="AF26" s="17">
        <f>Tax_data!L26</f>
        <v>5035</v>
      </c>
      <c r="AG26" s="68">
        <f>Data!F26</f>
        <v>8.9411588639302018</v>
      </c>
      <c r="AH26" s="68">
        <f>Data!G26</f>
        <v>1855.0168107302156</v>
      </c>
      <c r="AI26" s="68" t="e">
        <f>Data!H26</f>
        <v>#N/A</v>
      </c>
      <c r="AJ26" s="64">
        <f>(Data!K26/(AK26/100))</f>
        <v>418050.08249708061</v>
      </c>
      <c r="AK26" s="64">
        <f t="shared" si="54"/>
        <v>2.0066176321649811</v>
      </c>
      <c r="AL26" s="17" t="e">
        <v>#N/A</v>
      </c>
      <c r="AM26" s="17">
        <v>379905</v>
      </c>
      <c r="AN26" s="17">
        <v>7326</v>
      </c>
      <c r="AO26" s="17">
        <v>375919</v>
      </c>
      <c r="AP26" s="17">
        <v>8068</v>
      </c>
      <c r="AQ26" s="64">
        <f t="shared" si="49"/>
        <v>2.5374541783987672</v>
      </c>
      <c r="AR26" s="64">
        <f t="shared" si="50"/>
        <v>1.7967608970822109</v>
      </c>
      <c r="AS26" s="64">
        <f t="shared" si="51"/>
        <v>2.8341652800887411</v>
      </c>
      <c r="AT26" s="64">
        <f t="shared" si="52"/>
        <v>2.5681002132771793</v>
      </c>
      <c r="AU26" s="64">
        <v>1844.61333333333</v>
      </c>
      <c r="AV26" s="64">
        <v>127.76977113333299</v>
      </c>
      <c r="AW26" s="64">
        <f t="shared" si="53"/>
        <v>1.7894318234241959</v>
      </c>
      <c r="AX26" s="64">
        <f t="shared" si="55"/>
        <v>2.1462070286418085</v>
      </c>
      <c r="AY26" s="64">
        <f t="shared" si="56"/>
        <v>1.9283768310498679</v>
      </c>
      <c r="AZ26" s="17"/>
      <c r="BA26" s="17"/>
      <c r="BB26" s="17"/>
      <c r="BC26" s="17"/>
    </row>
    <row r="27" spans="1:55" x14ac:dyDescent="0.2">
      <c r="A27" s="18">
        <v>27575</v>
      </c>
      <c r="B27" s="17">
        <v>1741961</v>
      </c>
      <c r="C27" s="17">
        <v>30990</v>
      </c>
      <c r="D27" s="41" t="e">
        <v>#N/A</v>
      </c>
      <c r="E27" s="41" t="e">
        <v>#N/A</v>
      </c>
      <c r="F27" s="41" t="e">
        <v>#N/A</v>
      </c>
      <c r="G27" s="41" t="e">
        <v>#N/A</v>
      </c>
      <c r="H27" s="41" t="e">
        <v>#N/A</v>
      </c>
      <c r="I27" s="41">
        <v>9.5</v>
      </c>
      <c r="J27" s="41">
        <f>'Historical PPI'!H26</f>
        <v>2.1867558310226669</v>
      </c>
      <c r="K27" s="17">
        <v>1397845500000</v>
      </c>
      <c r="L27" s="41">
        <v>6.5</v>
      </c>
      <c r="M27" s="41"/>
      <c r="N27" s="17">
        <v>857703</v>
      </c>
      <c r="O27" s="17">
        <v>17912</v>
      </c>
      <c r="P27" s="17">
        <v>276332</v>
      </c>
      <c r="Q27" s="17">
        <v>3820</v>
      </c>
      <c r="R27" s="17">
        <v>157959</v>
      </c>
      <c r="S27" s="17">
        <v>4131</v>
      </c>
      <c r="T27" s="17">
        <v>179360</v>
      </c>
      <c r="U27" s="17">
        <v>3403</v>
      </c>
      <c r="V27" s="17">
        <v>44772</v>
      </c>
      <c r="W27" s="17">
        <v>1310</v>
      </c>
      <c r="X27" s="17">
        <v>331663</v>
      </c>
      <c r="Y27" s="17">
        <v>8845</v>
      </c>
      <c r="Z27" s="17">
        <v>3189</v>
      </c>
      <c r="AA27" s="17">
        <v>1607</v>
      </c>
      <c r="AB27" s="17" t="e">
        <f>Tax_data!E27</f>
        <v>#N/A</v>
      </c>
      <c r="AC27" s="17" t="e">
        <f>Tax_data!G27</f>
        <v>#N/A</v>
      </c>
      <c r="AD27" s="17" t="e">
        <f>Tax_data!I27</f>
        <v>#N/A</v>
      </c>
      <c r="AE27" s="17" t="e">
        <f>Tax_data!K27</f>
        <v>#N/A</v>
      </c>
      <c r="AF27" s="17">
        <f>Tax_data!L27</f>
        <v>4796</v>
      </c>
      <c r="AG27" s="68">
        <f>Data!F27</f>
        <v>9.0026796749337912</v>
      </c>
      <c r="AH27" s="68">
        <f>Data!G27</f>
        <v>1928.0925931786701</v>
      </c>
      <c r="AI27" s="68" t="e">
        <f>Data!H27</f>
        <v>#N/A</v>
      </c>
      <c r="AJ27" s="64">
        <f>(Data!K27/(AK27/100))</f>
        <v>419913.10339437233</v>
      </c>
      <c r="AK27" s="64">
        <f t="shared" si="54"/>
        <v>2.0883685844633866</v>
      </c>
      <c r="AL27" s="17" t="e">
        <v>#N/A</v>
      </c>
      <c r="AM27" s="17">
        <v>398188</v>
      </c>
      <c r="AN27" s="17">
        <v>7320</v>
      </c>
      <c r="AO27" s="17">
        <v>372151</v>
      </c>
      <c r="AP27" s="17">
        <v>7936</v>
      </c>
      <c r="AQ27" s="64">
        <f t="shared" si="49"/>
        <v>2.6152355991111618</v>
      </c>
      <c r="AR27" s="64">
        <f t="shared" si="50"/>
        <v>1.8973015165031222</v>
      </c>
      <c r="AS27" s="64">
        <f t="shared" si="51"/>
        <v>2.9259358527651211</v>
      </c>
      <c r="AT27" s="64">
        <f t="shared" si="52"/>
        <v>2.6668636537690369</v>
      </c>
      <c r="AU27" s="64">
        <v>1845.4466666666699</v>
      </c>
      <c r="AV27" s="64">
        <v>129.76022320000001</v>
      </c>
      <c r="AW27" s="64">
        <f t="shared" si="53"/>
        <v>1.7790294960679371</v>
      </c>
      <c r="AX27" s="64">
        <f t="shared" si="55"/>
        <v>2.1324677348710606</v>
      </c>
      <c r="AY27" s="64">
        <f t="shared" si="56"/>
        <v>1.8383276241373421</v>
      </c>
      <c r="AZ27" s="17"/>
      <c r="BA27" s="17"/>
      <c r="BB27" s="17"/>
      <c r="BC27" s="17"/>
    </row>
    <row r="28" spans="1:55" x14ac:dyDescent="0.2">
      <c r="A28" s="18">
        <v>27667</v>
      </c>
      <c r="B28" s="17">
        <v>1755909</v>
      </c>
      <c r="C28" s="17">
        <v>32402</v>
      </c>
      <c r="D28" s="41" t="e">
        <v>#N/A</v>
      </c>
      <c r="E28" s="41" t="e">
        <v>#N/A</v>
      </c>
      <c r="F28" s="41" t="e">
        <v>#N/A</v>
      </c>
      <c r="G28" s="41" t="e">
        <v>#N/A</v>
      </c>
      <c r="H28" s="41" t="e">
        <v>#N/A</v>
      </c>
      <c r="I28" s="41">
        <v>9.8333333333333304</v>
      </c>
      <c r="J28" s="41">
        <f>'Historical PPI'!H27</f>
        <v>2.2871553681479098</v>
      </c>
      <c r="K28" s="17">
        <v>1421771800000</v>
      </c>
      <c r="L28" s="41">
        <v>6.5</v>
      </c>
      <c r="M28" s="41"/>
      <c r="N28" s="17">
        <v>889191</v>
      </c>
      <c r="O28" s="17">
        <v>19049</v>
      </c>
      <c r="P28" s="17">
        <v>271879</v>
      </c>
      <c r="Q28" s="17">
        <v>3828</v>
      </c>
      <c r="R28" s="17">
        <v>159122</v>
      </c>
      <c r="S28" s="17">
        <v>4345</v>
      </c>
      <c r="T28" s="17">
        <v>178049</v>
      </c>
      <c r="U28" s="17">
        <v>3667</v>
      </c>
      <c r="V28" s="17">
        <v>41108</v>
      </c>
      <c r="W28" s="17">
        <v>1271</v>
      </c>
      <c r="X28" s="17">
        <v>326392</v>
      </c>
      <c r="Y28" s="17">
        <v>9283</v>
      </c>
      <c r="Z28" s="17">
        <v>3485</v>
      </c>
      <c r="AA28" s="17">
        <v>2057</v>
      </c>
      <c r="AB28" s="17" t="e">
        <f>Tax_data!E28</f>
        <v>#N/A</v>
      </c>
      <c r="AC28" s="17" t="e">
        <f>Tax_data!G28</f>
        <v>#N/A</v>
      </c>
      <c r="AD28" s="17" t="e">
        <f>Tax_data!I28</f>
        <v>#N/A</v>
      </c>
      <c r="AE28" s="17" t="e">
        <f>Tax_data!K28</f>
        <v>#N/A</v>
      </c>
      <c r="AF28" s="17">
        <f>Tax_data!L28</f>
        <v>5542</v>
      </c>
      <c r="AG28" s="68">
        <f>Data!F28</f>
        <v>9.0625737134704902</v>
      </c>
      <c r="AH28" s="68">
        <f>Data!G28</f>
        <v>1981.4459520819071</v>
      </c>
      <c r="AI28" s="68" t="e">
        <f>Data!H28</f>
        <v>#N/A</v>
      </c>
      <c r="AJ28" s="64">
        <f>(Data!K28/(AK28/100))</f>
        <v>433633.68119061395</v>
      </c>
      <c r="AK28" s="64">
        <f t="shared" si="54"/>
        <v>2.1422843910925771</v>
      </c>
      <c r="AL28" s="17" t="e">
        <v>#N/A</v>
      </c>
      <c r="AM28" s="17">
        <v>419358</v>
      </c>
      <c r="AN28" s="17">
        <v>7410</v>
      </c>
      <c r="AO28" s="17">
        <v>381444</v>
      </c>
      <c r="AP28" s="17">
        <v>8203</v>
      </c>
      <c r="AQ28" s="64">
        <f t="shared" si="49"/>
        <v>2.7306092180842372</v>
      </c>
      <c r="AR28" s="64">
        <f t="shared" si="50"/>
        <v>2.0595454060399105</v>
      </c>
      <c r="AS28" s="64">
        <f t="shared" si="51"/>
        <v>3.0918555998832344</v>
      </c>
      <c r="AT28" s="64">
        <f t="shared" si="52"/>
        <v>2.8441260815216061</v>
      </c>
      <c r="AU28" s="64">
        <v>1821.82</v>
      </c>
      <c r="AV28" s="64">
        <v>133.80404723333299</v>
      </c>
      <c r="AW28" s="64">
        <f t="shared" si="53"/>
        <v>1.8453120292680314</v>
      </c>
      <c r="AX28" s="64">
        <f t="shared" si="55"/>
        <v>2.1505122639234071</v>
      </c>
      <c r="AY28" s="64">
        <f t="shared" si="56"/>
        <v>1.7669866796388767</v>
      </c>
      <c r="AZ28" s="17"/>
      <c r="BA28" s="17"/>
      <c r="BB28" s="17"/>
      <c r="BC28" s="17"/>
    </row>
    <row r="29" spans="1:55" x14ac:dyDescent="0.2">
      <c r="A29" s="18">
        <v>27759</v>
      </c>
      <c r="B29" s="17">
        <v>1770386</v>
      </c>
      <c r="C29" s="17">
        <v>32883</v>
      </c>
      <c r="D29" s="41" t="e">
        <v>#N/A</v>
      </c>
      <c r="E29" s="41" t="e">
        <v>#N/A</v>
      </c>
      <c r="F29" s="41" t="e">
        <v>#N/A</v>
      </c>
      <c r="G29" s="41" t="e">
        <v>#N/A</v>
      </c>
      <c r="H29" s="41" t="e">
        <v>#N/A</v>
      </c>
      <c r="I29" s="41">
        <v>10</v>
      </c>
      <c r="J29" s="41">
        <f>'Historical PPI'!H28</f>
        <v>2.3733760341606596</v>
      </c>
      <c r="K29" s="17">
        <v>1440916300000</v>
      </c>
      <c r="L29" s="41">
        <v>4.875</v>
      </c>
      <c r="M29" s="41"/>
      <c r="N29" s="17">
        <v>903789</v>
      </c>
      <c r="O29" s="17">
        <v>19758</v>
      </c>
      <c r="P29" s="17">
        <v>275906</v>
      </c>
      <c r="Q29" s="17">
        <v>4055</v>
      </c>
      <c r="R29" s="17">
        <v>157485</v>
      </c>
      <c r="S29" s="17">
        <v>4548</v>
      </c>
      <c r="T29" s="17">
        <v>194739</v>
      </c>
      <c r="U29" s="17">
        <v>4137</v>
      </c>
      <c r="V29" s="17">
        <v>40565</v>
      </c>
      <c r="W29" s="17">
        <v>1319</v>
      </c>
      <c r="X29" s="17">
        <v>334112</v>
      </c>
      <c r="Y29" s="17">
        <v>10004</v>
      </c>
      <c r="Z29" s="17">
        <v>3589</v>
      </c>
      <c r="AA29" s="17">
        <v>1734</v>
      </c>
      <c r="AB29" s="17" t="e">
        <f>Tax_data!E29</f>
        <v>#N/A</v>
      </c>
      <c r="AC29" s="17" t="e">
        <f>Tax_data!G29</f>
        <v>#N/A</v>
      </c>
      <c r="AD29" s="17" t="e">
        <f>Tax_data!I29</f>
        <v>#N/A</v>
      </c>
      <c r="AE29" s="17" t="e">
        <f>Tax_data!K29</f>
        <v>#N/A</v>
      </c>
      <c r="AF29" s="17">
        <f>Tax_data!L29</f>
        <v>5323</v>
      </c>
      <c r="AG29" s="68">
        <f>Data!F29</f>
        <v>9.1227366300000003</v>
      </c>
      <c r="AH29" s="68">
        <f>Data!G29</f>
        <v>1993.4807654312388</v>
      </c>
      <c r="AI29" s="68" t="e">
        <f>Data!H29</f>
        <v>#N/A</v>
      </c>
      <c r="AJ29" s="64">
        <f>(Data!K29/(AK29/100))</f>
        <v>454242.63756453071</v>
      </c>
      <c r="AK29" s="64">
        <f t="shared" si="54"/>
        <v>2.1861297271818976</v>
      </c>
      <c r="AL29" s="17" t="e">
        <v>#N/A</v>
      </c>
      <c r="AM29" s="17">
        <v>405643</v>
      </c>
      <c r="AN29" s="17">
        <v>8208</v>
      </c>
      <c r="AO29" s="17">
        <v>375026</v>
      </c>
      <c r="AP29" s="17">
        <v>8753</v>
      </c>
      <c r="AQ29" s="64">
        <f t="shared" si="49"/>
        <v>2.8878940851509669</v>
      </c>
      <c r="AR29" s="64">
        <f t="shared" si="50"/>
        <v>2.1243818649577126</v>
      </c>
      <c r="AS29" s="64">
        <f t="shared" si="51"/>
        <v>3.2515715518303958</v>
      </c>
      <c r="AT29" s="64">
        <f t="shared" si="52"/>
        <v>2.9942055358682116</v>
      </c>
      <c r="AU29" s="64">
        <v>1555.46</v>
      </c>
      <c r="AV29" s="64">
        <v>117.249781066667</v>
      </c>
      <c r="AW29" s="64">
        <f t="shared" si="53"/>
        <v>1.8573915518988515</v>
      </c>
      <c r="AX29" s="64">
        <f t="shared" si="55"/>
        <v>2.3339715113085493</v>
      </c>
      <c r="AY29" s="64">
        <f t="shared" si="56"/>
        <v>2.0234541209881596</v>
      </c>
      <c r="AZ29" s="17"/>
      <c r="BA29" s="17"/>
      <c r="BB29" s="17"/>
      <c r="BC29" s="17"/>
    </row>
    <row r="30" spans="1:55" x14ac:dyDescent="0.2">
      <c r="A30" s="18">
        <v>27850</v>
      </c>
      <c r="B30" s="17">
        <v>1793655</v>
      </c>
      <c r="C30" s="17">
        <v>34216</v>
      </c>
      <c r="D30" s="41" t="e">
        <v>#N/A</v>
      </c>
      <c r="E30" s="41" t="e">
        <v>#N/A</v>
      </c>
      <c r="F30" s="41" t="e">
        <v>#N/A</v>
      </c>
      <c r="G30" s="41" t="e">
        <v>#N/A</v>
      </c>
      <c r="H30" s="41" t="e">
        <v>#N/A</v>
      </c>
      <c r="I30" s="41">
        <v>10.036666666666701</v>
      </c>
      <c r="J30" s="41">
        <f>'Historical PPI'!H29</f>
        <v>2.36977886977887</v>
      </c>
      <c r="K30" s="17">
        <v>1473319000000</v>
      </c>
      <c r="L30" s="41">
        <v>4.75</v>
      </c>
      <c r="M30" s="41"/>
      <c r="N30" s="17">
        <v>893675</v>
      </c>
      <c r="O30" s="17">
        <v>20024</v>
      </c>
      <c r="P30" s="17">
        <v>283301</v>
      </c>
      <c r="Q30" s="17">
        <v>4266</v>
      </c>
      <c r="R30" s="17">
        <v>149409</v>
      </c>
      <c r="S30" s="17">
        <v>4512</v>
      </c>
      <c r="T30" s="17">
        <v>178273</v>
      </c>
      <c r="U30" s="17">
        <v>4087</v>
      </c>
      <c r="V30" s="17">
        <v>44111</v>
      </c>
      <c r="W30" s="17">
        <v>1489</v>
      </c>
      <c r="X30" s="17">
        <v>320376</v>
      </c>
      <c r="Y30" s="17">
        <v>10088</v>
      </c>
      <c r="Z30" s="17">
        <v>3694</v>
      </c>
      <c r="AA30" s="17">
        <v>2022</v>
      </c>
      <c r="AB30" s="17" t="e">
        <f>Tax_data!E30</f>
        <v>#N/A</v>
      </c>
      <c r="AC30" s="17" t="e">
        <f>Tax_data!G30</f>
        <v>#N/A</v>
      </c>
      <c r="AD30" s="17" t="e">
        <f>Tax_data!I30</f>
        <v>#N/A</v>
      </c>
      <c r="AE30" s="17" t="e">
        <f>Tax_data!K30</f>
        <v>#N/A</v>
      </c>
      <c r="AF30" s="17">
        <f>Tax_data!L30</f>
        <v>5716</v>
      </c>
      <c r="AG30" s="68">
        <f>Data!F30</f>
        <v>9.1837307566130395</v>
      </c>
      <c r="AH30" s="68">
        <f>Data!G30</f>
        <v>2087.9314200487015</v>
      </c>
      <c r="AI30" s="68" t="e">
        <f>Data!H30</f>
        <v>#N/A</v>
      </c>
      <c r="AJ30" s="64">
        <f>(Data!K30/(AK30/100))</f>
        <v>456418.11492875364</v>
      </c>
      <c r="AK30" s="64">
        <f t="shared" si="54"/>
        <v>2.2406355778107256</v>
      </c>
      <c r="AL30" s="17" t="e">
        <v>#N/A</v>
      </c>
      <c r="AM30" s="17">
        <v>408193</v>
      </c>
      <c r="AN30" s="17">
        <v>8077</v>
      </c>
      <c r="AO30" s="17">
        <v>351965</v>
      </c>
      <c r="AP30" s="17">
        <v>9271</v>
      </c>
      <c r="AQ30" s="64">
        <f t="shared" si="49"/>
        <v>3.0198983996947972</v>
      </c>
      <c r="AR30" s="64">
        <f t="shared" si="50"/>
        <v>2.2925513117522005</v>
      </c>
      <c r="AS30" s="64">
        <f t="shared" si="51"/>
        <v>3.3755752533381691</v>
      </c>
      <c r="AT30" s="64">
        <f t="shared" si="52"/>
        <v>3.1488001598122208</v>
      </c>
      <c r="AU30" s="64">
        <v>1570.39</v>
      </c>
      <c r="AV30" s="64">
        <v>118.4449575</v>
      </c>
      <c r="AW30" s="64">
        <f t="shared" si="53"/>
        <v>1.9076132255088074</v>
      </c>
      <c r="AX30" s="64">
        <f t="shared" si="55"/>
        <v>2.6340687284247011</v>
      </c>
      <c r="AY30" s="64">
        <f t="shared" si="56"/>
        <v>1.978720850186064</v>
      </c>
      <c r="AZ30" s="17"/>
      <c r="BA30" s="17"/>
      <c r="BB30" s="17"/>
      <c r="BC30" s="17"/>
    </row>
    <row r="31" spans="1:55" x14ac:dyDescent="0.2">
      <c r="A31" s="18">
        <v>27941</v>
      </c>
      <c r="B31" s="17">
        <v>1757868</v>
      </c>
      <c r="C31" s="17">
        <v>35617</v>
      </c>
      <c r="D31" s="41" t="e">
        <v>#N/A</v>
      </c>
      <c r="E31" s="41" t="e">
        <v>#N/A</v>
      </c>
      <c r="F31" s="41" t="e">
        <v>#N/A</v>
      </c>
      <c r="G31" s="41" t="e">
        <v>#N/A</v>
      </c>
      <c r="H31" s="41" t="e">
        <v>#N/A</v>
      </c>
      <c r="I31" s="41">
        <v>10.0133333333333</v>
      </c>
      <c r="J31" s="41">
        <f>'Historical PPI'!H30</f>
        <v>2.496101777850265</v>
      </c>
      <c r="K31" s="17">
        <v>1484128800000</v>
      </c>
      <c r="L31" s="41">
        <v>5.5</v>
      </c>
      <c r="M31" s="41"/>
      <c r="N31" s="17">
        <v>892682</v>
      </c>
      <c r="O31" s="17">
        <v>20748</v>
      </c>
      <c r="P31" s="17">
        <v>289517</v>
      </c>
      <c r="Q31" s="17">
        <v>4626</v>
      </c>
      <c r="R31" s="17">
        <v>150437</v>
      </c>
      <c r="S31" s="17">
        <v>4700</v>
      </c>
      <c r="T31" s="17">
        <v>202230</v>
      </c>
      <c r="U31" s="17">
        <v>4575</v>
      </c>
      <c r="V31" s="17">
        <v>39655</v>
      </c>
      <c r="W31" s="17">
        <v>1389</v>
      </c>
      <c r="X31" s="17">
        <v>329335</v>
      </c>
      <c r="Y31" s="17">
        <v>10664</v>
      </c>
      <c r="Z31" s="17">
        <v>3805</v>
      </c>
      <c r="AA31" s="17">
        <v>2277</v>
      </c>
      <c r="AB31" s="17" t="e">
        <f>Tax_data!E31</f>
        <v>#N/A</v>
      </c>
      <c r="AC31" s="17" t="e">
        <f>Tax_data!G31</f>
        <v>#N/A</v>
      </c>
      <c r="AD31" s="17" t="e">
        <f>Tax_data!I31</f>
        <v>#N/A</v>
      </c>
      <c r="AE31" s="17" t="e">
        <f>Tax_data!K31</f>
        <v>#N/A</v>
      </c>
      <c r="AF31" s="17">
        <f>Tax_data!L31</f>
        <v>6082</v>
      </c>
      <c r="AG31" s="68">
        <f>Data!F31</f>
        <v>9.2443292439618698</v>
      </c>
      <c r="AH31" s="68">
        <f>Data!G31</f>
        <v>2116.9734962417701</v>
      </c>
      <c r="AI31" s="68" t="e">
        <f>Data!H31</f>
        <v>#N/A</v>
      </c>
      <c r="AJ31" s="64">
        <f>(Data!K31/(AK31/100))</f>
        <v>456595.28362572956</v>
      </c>
      <c r="AK31" s="64">
        <f t="shared" si="54"/>
        <v>2.3242319213336886</v>
      </c>
      <c r="AL31" s="17" t="e">
        <v>#N/A</v>
      </c>
      <c r="AM31" s="17">
        <v>413751</v>
      </c>
      <c r="AN31" s="17">
        <v>8409</v>
      </c>
      <c r="AO31" s="17">
        <v>346843</v>
      </c>
      <c r="AP31" s="17">
        <v>9070</v>
      </c>
      <c r="AQ31" s="64">
        <f t="shared" si="49"/>
        <v>3.1242314058376595</v>
      </c>
      <c r="AR31" s="64">
        <f t="shared" si="50"/>
        <v>2.2622756267616078</v>
      </c>
      <c r="AS31" s="64">
        <f t="shared" si="51"/>
        <v>3.5027108813516583</v>
      </c>
      <c r="AT31" s="64">
        <f t="shared" si="52"/>
        <v>3.2380402933183539</v>
      </c>
      <c r="AU31" s="64">
        <v>1610.19</v>
      </c>
      <c r="AV31" s="64">
        <v>124.483417633333</v>
      </c>
      <c r="AW31" s="64">
        <f t="shared" si="53"/>
        <v>2.0261475833225249</v>
      </c>
      <c r="AX31" s="64">
        <f t="shared" si="55"/>
        <v>2.6150160158919165</v>
      </c>
      <c r="AY31" s="64">
        <f t="shared" si="56"/>
        <v>2.0323817948476255</v>
      </c>
      <c r="AZ31" s="17"/>
      <c r="BA31" s="17"/>
      <c r="BB31" s="17"/>
      <c r="BC31" s="17"/>
    </row>
    <row r="32" spans="1:55" x14ac:dyDescent="0.2">
      <c r="A32" s="18">
        <v>28033</v>
      </c>
      <c r="B32" s="17">
        <v>1799693</v>
      </c>
      <c r="C32" s="17">
        <v>36330</v>
      </c>
      <c r="D32" s="41" t="e">
        <v>#N/A</v>
      </c>
      <c r="E32" s="41" t="e">
        <v>#N/A</v>
      </c>
      <c r="F32" s="41" t="e">
        <v>#N/A</v>
      </c>
      <c r="G32" s="41" t="e">
        <v>#N/A</v>
      </c>
      <c r="H32" s="41" t="e">
        <v>#N/A</v>
      </c>
      <c r="I32" s="41">
        <v>10.5866666666667</v>
      </c>
      <c r="J32" s="41">
        <f>'Historical PPI'!H31</f>
        <v>2.5970969834576745</v>
      </c>
      <c r="K32" s="17">
        <v>1492272300000</v>
      </c>
      <c r="L32" s="41">
        <v>5.125</v>
      </c>
      <c r="M32" s="41"/>
      <c r="N32" s="17">
        <v>881507</v>
      </c>
      <c r="O32" s="17">
        <v>20858</v>
      </c>
      <c r="P32" s="17">
        <v>285779</v>
      </c>
      <c r="Q32" s="17">
        <v>4789</v>
      </c>
      <c r="R32" s="17">
        <v>151024</v>
      </c>
      <c r="S32" s="17">
        <v>4784</v>
      </c>
      <c r="T32" s="17">
        <v>183200</v>
      </c>
      <c r="U32" s="17">
        <v>4374</v>
      </c>
      <c r="V32" s="17">
        <v>33492</v>
      </c>
      <c r="W32" s="17">
        <v>1205</v>
      </c>
      <c r="X32" s="17">
        <v>309195</v>
      </c>
      <c r="Y32" s="17">
        <v>10363</v>
      </c>
      <c r="Z32" s="17">
        <v>3713</v>
      </c>
      <c r="AA32" s="17">
        <v>2278</v>
      </c>
      <c r="AB32" s="17" t="e">
        <f>Tax_data!E32</f>
        <v>#N/A</v>
      </c>
      <c r="AC32" s="17" t="e">
        <f>Tax_data!G32</f>
        <v>#N/A</v>
      </c>
      <c r="AD32" s="17" t="e">
        <f>Tax_data!I32</f>
        <v>#N/A</v>
      </c>
      <c r="AE32" s="17" t="e">
        <f>Tax_data!K32</f>
        <v>#N/A</v>
      </c>
      <c r="AF32" s="17">
        <f>Tax_data!L32</f>
        <v>5991</v>
      </c>
      <c r="AG32" s="68">
        <f>Data!F32</f>
        <v>9.30197192432977</v>
      </c>
      <c r="AH32" s="68">
        <f>Data!G32</f>
        <v>2209.8540145272596</v>
      </c>
      <c r="AI32" s="68" t="e">
        <f>Data!H32</f>
        <v>#N/A</v>
      </c>
      <c r="AJ32" s="64">
        <f>(Data!K32/(AK32/100))</f>
        <v>465730.51778694027</v>
      </c>
      <c r="AK32" s="64">
        <f t="shared" si="54"/>
        <v>2.3661751977012093</v>
      </c>
      <c r="AL32" s="17" t="e">
        <v>#N/A</v>
      </c>
      <c r="AM32" s="17">
        <v>437157</v>
      </c>
      <c r="AN32" s="17">
        <v>8877</v>
      </c>
      <c r="AO32" s="17">
        <v>325225</v>
      </c>
      <c r="AP32" s="17">
        <v>8567</v>
      </c>
      <c r="AQ32" s="64">
        <f t="shared" si="49"/>
        <v>3.167708443691069</v>
      </c>
      <c r="AR32" s="64">
        <f t="shared" si="50"/>
        <v>2.3875545851528384</v>
      </c>
      <c r="AS32" s="64">
        <f t="shared" si="51"/>
        <v>3.5978741191926429</v>
      </c>
      <c r="AT32" s="64">
        <f t="shared" si="52"/>
        <v>3.3516065913096913</v>
      </c>
      <c r="AU32" s="64">
        <v>1607.57</v>
      </c>
      <c r="AV32" s="64">
        <v>127.43929799999999</v>
      </c>
      <c r="AW32" s="64">
        <f t="shared" si="53"/>
        <v>2.0186776300180087</v>
      </c>
      <c r="AX32" s="64">
        <f t="shared" si="55"/>
        <v>2.6341763394572988</v>
      </c>
      <c r="AY32" s="64">
        <f t="shared" si="56"/>
        <v>2.0306205779616935</v>
      </c>
      <c r="AZ32" s="17"/>
      <c r="BA32" s="17"/>
      <c r="BB32" s="17"/>
      <c r="BC32" s="17"/>
    </row>
    <row r="33" spans="1:55" x14ac:dyDescent="0.2">
      <c r="A33" s="18">
        <v>28125</v>
      </c>
      <c r="B33" s="17">
        <v>1786540</v>
      </c>
      <c r="C33" s="17">
        <v>36969</v>
      </c>
      <c r="D33" s="41" t="e">
        <v>#N/A</v>
      </c>
      <c r="E33" s="41" t="e">
        <v>#N/A</v>
      </c>
      <c r="F33" s="41" t="e">
        <v>#N/A</v>
      </c>
      <c r="G33" s="41" t="e">
        <v>#N/A</v>
      </c>
      <c r="H33" s="41" t="e">
        <v>#N/A</v>
      </c>
      <c r="I33" s="41">
        <v>11.11</v>
      </c>
      <c r="J33" s="41">
        <f>'Historical PPI'!H32</f>
        <v>2.6955537763544144</v>
      </c>
      <c r="K33" s="17">
        <v>1503089000000</v>
      </c>
      <c r="L33" s="41">
        <v>5.875</v>
      </c>
      <c r="M33" s="41"/>
      <c r="N33" s="17">
        <v>877126</v>
      </c>
      <c r="O33" s="17">
        <v>21205</v>
      </c>
      <c r="P33" s="17">
        <v>273680</v>
      </c>
      <c r="Q33" s="17">
        <v>4611</v>
      </c>
      <c r="R33" s="17">
        <v>142655</v>
      </c>
      <c r="S33" s="17">
        <v>4692</v>
      </c>
      <c r="T33" s="17">
        <v>186067</v>
      </c>
      <c r="U33" s="17">
        <v>4465</v>
      </c>
      <c r="V33" s="17">
        <v>41592</v>
      </c>
      <c r="W33" s="17">
        <v>1524</v>
      </c>
      <c r="X33" s="17">
        <v>313669</v>
      </c>
      <c r="Y33" s="17">
        <v>10681</v>
      </c>
      <c r="Z33" s="17">
        <v>3932</v>
      </c>
      <c r="AA33" s="17">
        <v>2391</v>
      </c>
      <c r="AB33" s="17" t="e">
        <f>Tax_data!E33</f>
        <v>#N/A</v>
      </c>
      <c r="AC33" s="17" t="e">
        <f>Tax_data!G33</f>
        <v>#N/A</v>
      </c>
      <c r="AD33" s="17" t="e">
        <f>Tax_data!I33</f>
        <v>#N/A</v>
      </c>
      <c r="AE33" s="17" t="e">
        <f>Tax_data!K33</f>
        <v>#N/A</v>
      </c>
      <c r="AF33" s="17">
        <f>Tax_data!L33</f>
        <v>6323</v>
      </c>
      <c r="AG33" s="68">
        <f>Data!F33</f>
        <v>9.3540986300000011</v>
      </c>
      <c r="AH33" s="68">
        <f>Data!G33</f>
        <v>2254.5197387981784</v>
      </c>
      <c r="AI33" s="68" t="e">
        <f>Data!H33</f>
        <v>#N/A</v>
      </c>
      <c r="AJ33" s="64">
        <f>(Data!K33/(AK33/100))</f>
        <v>485407.85710917239</v>
      </c>
      <c r="AK33" s="64">
        <f t="shared" si="54"/>
        <v>2.417554604469597</v>
      </c>
      <c r="AL33" s="17" t="e">
        <v>#N/A</v>
      </c>
      <c r="AM33" s="17">
        <v>412917</v>
      </c>
      <c r="AN33" s="17">
        <v>8865</v>
      </c>
      <c r="AO33" s="17">
        <v>330013</v>
      </c>
      <c r="AP33" s="17">
        <v>8828</v>
      </c>
      <c r="AQ33" s="64">
        <f t="shared" si="49"/>
        <v>3.2890540114261677</v>
      </c>
      <c r="AR33" s="64">
        <f t="shared" si="50"/>
        <v>2.3996732359848871</v>
      </c>
      <c r="AS33" s="64">
        <f t="shared" si="51"/>
        <v>3.6641661858049623</v>
      </c>
      <c r="AT33" s="64">
        <f t="shared" si="52"/>
        <v>3.4051818955650703</v>
      </c>
      <c r="AU33" s="64">
        <v>1606.34666666667</v>
      </c>
      <c r="AV33" s="64">
        <v>130.59231523333301</v>
      </c>
      <c r="AW33" s="64">
        <f t="shared" si="53"/>
        <v>2.0693071523727431</v>
      </c>
      <c r="AX33" s="64">
        <f t="shared" si="55"/>
        <v>2.6750461345462146</v>
      </c>
      <c r="AY33" s="64">
        <f t="shared" si="56"/>
        <v>2.1469205675716911</v>
      </c>
      <c r="AZ33" s="17"/>
      <c r="BA33" s="17"/>
      <c r="BB33" s="17"/>
      <c r="BC33" s="17"/>
    </row>
    <row r="34" spans="1:55" x14ac:dyDescent="0.2">
      <c r="A34" s="18">
        <v>28215</v>
      </c>
      <c r="B34" s="17">
        <v>1782638</v>
      </c>
      <c r="C34" s="17">
        <v>37399</v>
      </c>
      <c r="D34" s="41" t="e">
        <v>#N/A</v>
      </c>
      <c r="E34" s="41" t="e">
        <v>#N/A</v>
      </c>
      <c r="F34" s="41" t="e">
        <v>#N/A</v>
      </c>
      <c r="G34" s="41" t="e">
        <v>#N/A</v>
      </c>
      <c r="H34" s="41" t="e">
        <v>#N/A</v>
      </c>
      <c r="I34" s="41">
        <v>11.12</v>
      </c>
      <c r="J34" s="41">
        <f>'Historical PPI'!H33</f>
        <v>2.7278787878787867</v>
      </c>
      <c r="K34" s="17">
        <v>1520847800000</v>
      </c>
      <c r="L34" s="41">
        <v>5.875</v>
      </c>
      <c r="M34" s="41"/>
      <c r="N34" s="17">
        <v>885615</v>
      </c>
      <c r="O34" s="17">
        <v>21970</v>
      </c>
      <c r="P34" s="17">
        <v>292711</v>
      </c>
      <c r="Q34" s="17">
        <v>4862</v>
      </c>
      <c r="R34" s="17">
        <v>145919</v>
      </c>
      <c r="S34" s="17">
        <v>4868</v>
      </c>
      <c r="T34" s="17">
        <v>172541</v>
      </c>
      <c r="U34" s="17">
        <v>4566</v>
      </c>
      <c r="V34" s="17">
        <v>47305</v>
      </c>
      <c r="W34" s="17">
        <v>1773</v>
      </c>
      <c r="X34" s="17">
        <v>316418</v>
      </c>
      <c r="Y34" s="17">
        <v>11207</v>
      </c>
      <c r="Z34" s="17">
        <v>3913</v>
      </c>
      <c r="AA34" s="17">
        <v>2005</v>
      </c>
      <c r="AB34" s="17" t="e">
        <f>Tax_data!E34</f>
        <v>#N/A</v>
      </c>
      <c r="AC34" s="17" t="e">
        <f>Tax_data!G34</f>
        <v>#N/A</v>
      </c>
      <c r="AD34" s="17" t="e">
        <f>Tax_data!I34</f>
        <v>#N/A</v>
      </c>
      <c r="AE34" s="17" t="e">
        <f>Tax_data!K34</f>
        <v>#N/A</v>
      </c>
      <c r="AF34" s="17">
        <f>Tax_data!L34</f>
        <v>5918</v>
      </c>
      <c r="AG34" s="68">
        <f>Data!F34</f>
        <v>9.3969653050707596</v>
      </c>
      <c r="AH34" s="68">
        <f>Data!G34</f>
        <v>2274.24485524788</v>
      </c>
      <c r="AI34" s="68" t="e">
        <f>Data!H34</f>
        <v>#N/A</v>
      </c>
      <c r="AJ34" s="64">
        <f>(Data!K34/(AK34/100))</f>
        <v>489204.53527537559</v>
      </c>
      <c r="AK34" s="64">
        <f t="shared" si="54"/>
        <v>2.480761956380594</v>
      </c>
      <c r="AL34" s="17" t="e">
        <v>#N/A</v>
      </c>
      <c r="AM34" s="17">
        <v>425327</v>
      </c>
      <c r="AN34" s="17">
        <v>9760</v>
      </c>
      <c r="AO34" s="17">
        <v>289947</v>
      </c>
      <c r="AP34" s="17">
        <v>8729</v>
      </c>
      <c r="AQ34" s="64">
        <f t="shared" si="49"/>
        <v>3.3360974239132668</v>
      </c>
      <c r="AR34" s="64">
        <f t="shared" si="50"/>
        <v>2.6463275395413262</v>
      </c>
      <c r="AS34" s="64">
        <f t="shared" si="51"/>
        <v>3.7480181798964165</v>
      </c>
      <c r="AT34" s="64">
        <f t="shared" si="52"/>
        <v>3.5418339032545556</v>
      </c>
      <c r="AU34" s="64">
        <v>1593.06</v>
      </c>
      <c r="AV34" s="64">
        <v>129.98825373333301</v>
      </c>
      <c r="AW34" s="64">
        <f t="shared" si="53"/>
        <v>2.0979581945408996</v>
      </c>
      <c r="AX34" s="64">
        <f t="shared" si="55"/>
        <v>3.0105502040028003</v>
      </c>
      <c r="AY34" s="64">
        <f t="shared" si="56"/>
        <v>2.2947050152000696</v>
      </c>
      <c r="AZ34" s="17"/>
      <c r="BA34" s="17"/>
      <c r="BB34" s="17"/>
      <c r="BC34" s="17"/>
    </row>
    <row r="35" spans="1:55" x14ac:dyDescent="0.2">
      <c r="A35" s="18">
        <v>28306</v>
      </c>
      <c r="B35" s="17">
        <v>1784351</v>
      </c>
      <c r="C35" s="17">
        <v>38252</v>
      </c>
      <c r="D35" s="41" t="e">
        <v>#N/A</v>
      </c>
      <c r="E35" s="41" t="e">
        <v>#N/A</v>
      </c>
      <c r="F35" s="41" t="e">
        <v>#N/A</v>
      </c>
      <c r="G35" s="41" t="e">
        <v>#N/A</v>
      </c>
      <c r="H35" s="41" t="e">
        <v>#N/A</v>
      </c>
      <c r="I35" s="41">
        <v>11.1366666666667</v>
      </c>
      <c r="J35" s="41">
        <f>'Historical PPI'!H34</f>
        <v>2.8481161311368415</v>
      </c>
      <c r="K35" s="17">
        <v>1550414800000</v>
      </c>
      <c r="L35" s="41">
        <v>5.875</v>
      </c>
      <c r="M35" s="41"/>
      <c r="N35" s="17">
        <v>868981</v>
      </c>
      <c r="O35" s="17">
        <v>22304</v>
      </c>
      <c r="P35" s="17">
        <v>288703</v>
      </c>
      <c r="Q35" s="17">
        <v>4948</v>
      </c>
      <c r="R35" s="17">
        <v>131813</v>
      </c>
      <c r="S35" s="17">
        <v>4523</v>
      </c>
      <c r="T35" s="17">
        <v>160740</v>
      </c>
      <c r="U35" s="17">
        <v>4470</v>
      </c>
      <c r="V35" s="17">
        <v>39855</v>
      </c>
      <c r="W35" s="17">
        <v>1531</v>
      </c>
      <c r="X35" s="17">
        <v>286052</v>
      </c>
      <c r="Y35" s="17">
        <v>10525</v>
      </c>
      <c r="Z35" s="17">
        <v>3664</v>
      </c>
      <c r="AA35" s="17">
        <v>1960</v>
      </c>
      <c r="AB35" s="17" t="e">
        <f>Tax_data!E35</f>
        <v>#N/A</v>
      </c>
      <c r="AC35" s="17" t="e">
        <f>Tax_data!G35</f>
        <v>#N/A</v>
      </c>
      <c r="AD35" s="17" t="e">
        <f>Tax_data!I35</f>
        <v>#N/A</v>
      </c>
      <c r="AE35" s="17" t="e">
        <f>Tax_data!K35</f>
        <v>#N/A</v>
      </c>
      <c r="AF35" s="17">
        <f>Tax_data!L35</f>
        <v>5624</v>
      </c>
      <c r="AG35" s="68">
        <f>Data!F35</f>
        <v>9.4323859531474703</v>
      </c>
      <c r="AH35" s="68">
        <f>Data!G35</f>
        <v>2301.6445794137212</v>
      </c>
      <c r="AI35" s="68" t="e">
        <f>Data!H35</f>
        <v>#N/A</v>
      </c>
      <c r="AJ35" s="64">
        <f>(Data!K35/(AK35/100))</f>
        <v>486412.21864538634</v>
      </c>
      <c r="AK35" s="64">
        <f t="shared" si="54"/>
        <v>2.5666844269322344</v>
      </c>
      <c r="AL35" s="17" t="e">
        <v>#N/A</v>
      </c>
      <c r="AM35" s="17">
        <v>432493</v>
      </c>
      <c r="AN35" s="17">
        <v>10144</v>
      </c>
      <c r="AO35" s="17">
        <v>275414</v>
      </c>
      <c r="AP35" s="17">
        <v>8067</v>
      </c>
      <c r="AQ35" s="64">
        <f t="shared" si="49"/>
        <v>3.4313762678946689</v>
      </c>
      <c r="AR35" s="64">
        <f t="shared" si="50"/>
        <v>2.7808883911907429</v>
      </c>
      <c r="AS35" s="64">
        <f t="shared" si="51"/>
        <v>3.8414251662275753</v>
      </c>
      <c r="AT35" s="64">
        <f t="shared" si="52"/>
        <v>3.6794009480793699</v>
      </c>
      <c r="AU35" s="64">
        <v>1579.5066666666701</v>
      </c>
      <c r="AV35" s="64">
        <v>132.17782233333301</v>
      </c>
      <c r="AW35" s="64">
        <f t="shared" si="53"/>
        <v>2.1437486234490861</v>
      </c>
      <c r="AX35" s="64">
        <f t="shared" si="55"/>
        <v>2.9290450013434324</v>
      </c>
      <c r="AY35" s="64">
        <f t="shared" si="56"/>
        <v>2.3454714873997964</v>
      </c>
      <c r="AZ35" s="17"/>
      <c r="BA35" s="17"/>
      <c r="BB35" s="17"/>
      <c r="BC35" s="17"/>
    </row>
    <row r="36" spans="1:55" x14ac:dyDescent="0.2">
      <c r="A36" s="18">
        <v>28398</v>
      </c>
      <c r="B36" s="17">
        <v>1777465</v>
      </c>
      <c r="C36" s="17">
        <v>40210</v>
      </c>
      <c r="D36" s="41" t="e">
        <v>#N/A</v>
      </c>
      <c r="E36" s="41" t="e">
        <v>#N/A</v>
      </c>
      <c r="F36" s="41" t="e">
        <v>#N/A</v>
      </c>
      <c r="G36" s="41" t="e">
        <v>#N/A</v>
      </c>
      <c r="H36" s="41" t="e">
        <v>#N/A</v>
      </c>
      <c r="I36" s="41">
        <v>11.0133333333333</v>
      </c>
      <c r="J36" s="41">
        <f>'Historical PPI'!H35</f>
        <v>2.9391015244891392</v>
      </c>
      <c r="K36" s="17">
        <v>1578389800000</v>
      </c>
      <c r="L36" s="41">
        <v>6.25</v>
      </c>
      <c r="M36" s="41"/>
      <c r="N36" s="17">
        <v>879522</v>
      </c>
      <c r="O36" s="17">
        <v>23147</v>
      </c>
      <c r="P36" s="17">
        <v>290252</v>
      </c>
      <c r="Q36" s="17">
        <v>4850</v>
      </c>
      <c r="R36" s="17">
        <v>143525</v>
      </c>
      <c r="S36" s="17">
        <v>4998</v>
      </c>
      <c r="T36" s="17">
        <v>154368</v>
      </c>
      <c r="U36" s="17">
        <v>4677</v>
      </c>
      <c r="V36" s="17">
        <v>44755</v>
      </c>
      <c r="W36" s="17">
        <v>1735</v>
      </c>
      <c r="X36" s="17">
        <v>301375</v>
      </c>
      <c r="Y36" s="17">
        <v>11410</v>
      </c>
      <c r="Z36" s="17">
        <v>4316</v>
      </c>
      <c r="AA36" s="17">
        <v>3296</v>
      </c>
      <c r="AB36" s="17" t="e">
        <f>Tax_data!E36</f>
        <v>#N/A</v>
      </c>
      <c r="AC36" s="17" t="e">
        <f>Tax_data!G36</f>
        <v>#N/A</v>
      </c>
      <c r="AD36" s="17" t="e">
        <f>Tax_data!I36</f>
        <v>#N/A</v>
      </c>
      <c r="AE36" s="17" t="e">
        <f>Tax_data!K36</f>
        <v>#N/A</v>
      </c>
      <c r="AF36" s="17">
        <f>Tax_data!L36</f>
        <v>7612</v>
      </c>
      <c r="AG36" s="68">
        <f>Data!F36</f>
        <v>9.4609906896504299</v>
      </c>
      <c r="AH36" s="68">
        <f>Data!G36</f>
        <v>2330.0942494442443</v>
      </c>
      <c r="AI36" s="68" t="e">
        <f>Data!H36</f>
        <v>#N/A</v>
      </c>
      <c r="AJ36" s="64">
        <f>(Data!K36/(AK36/100))</f>
        <v>505755.86443167453</v>
      </c>
      <c r="AK36" s="64">
        <f t="shared" si="54"/>
        <v>2.6317704389429712</v>
      </c>
      <c r="AL36" s="17" t="e">
        <v>#N/A</v>
      </c>
      <c r="AM36" s="17">
        <v>427623</v>
      </c>
      <c r="AN36" s="17">
        <v>10388</v>
      </c>
      <c r="AO36" s="17">
        <v>292940</v>
      </c>
      <c r="AP36" s="17">
        <v>8994</v>
      </c>
      <c r="AQ36" s="64">
        <f t="shared" si="49"/>
        <v>3.4823201532834003</v>
      </c>
      <c r="AR36" s="64">
        <f t="shared" si="50"/>
        <v>3.0297730099502487</v>
      </c>
      <c r="AS36" s="64">
        <f t="shared" si="51"/>
        <v>3.8766618254943581</v>
      </c>
      <c r="AT36" s="64">
        <f t="shared" si="52"/>
        <v>3.7859809207797595</v>
      </c>
      <c r="AU36" s="64">
        <v>1552.72</v>
      </c>
      <c r="AV36" s="64">
        <v>133.02110566666701</v>
      </c>
      <c r="AW36" s="64">
        <f t="shared" si="53"/>
        <v>2.2622105076611914</v>
      </c>
      <c r="AX36" s="64">
        <f t="shared" si="55"/>
        <v>3.0702532941899365</v>
      </c>
      <c r="AY36" s="64">
        <f t="shared" si="56"/>
        <v>2.4292425804973075</v>
      </c>
      <c r="AZ36" s="17"/>
      <c r="BA36" s="17"/>
      <c r="BB36" s="17"/>
      <c r="BC36" s="17"/>
    </row>
    <row r="37" spans="1:55" x14ac:dyDescent="0.2">
      <c r="A37" s="18">
        <v>28490</v>
      </c>
      <c r="B37" s="17">
        <v>1786593</v>
      </c>
      <c r="C37" s="17">
        <v>41803</v>
      </c>
      <c r="D37" s="41" t="e">
        <v>#N/A</v>
      </c>
      <c r="E37" s="41" t="e">
        <v>#N/A</v>
      </c>
      <c r="F37" s="41" t="e">
        <v>#N/A</v>
      </c>
      <c r="G37" s="41" t="e">
        <v>#N/A</v>
      </c>
      <c r="H37" s="41" t="e">
        <v>#N/A</v>
      </c>
      <c r="I37" s="41">
        <v>10.7633333333333</v>
      </c>
      <c r="J37" s="41">
        <f>'Historical PPI'!H36</f>
        <v>2.9855137443287929</v>
      </c>
      <c r="K37" s="17">
        <v>1578424300000</v>
      </c>
      <c r="L37" s="41">
        <v>6.5</v>
      </c>
      <c r="M37" s="41"/>
      <c r="N37" s="17">
        <v>880070</v>
      </c>
      <c r="O37" s="17">
        <v>23564</v>
      </c>
      <c r="P37" s="17">
        <v>303978</v>
      </c>
      <c r="Q37" s="17">
        <v>4996</v>
      </c>
      <c r="R37" s="17">
        <v>144485</v>
      </c>
      <c r="S37" s="17">
        <v>5153</v>
      </c>
      <c r="T37" s="17">
        <v>143037</v>
      </c>
      <c r="U37" s="17">
        <v>4659</v>
      </c>
      <c r="V37" s="17">
        <v>42949</v>
      </c>
      <c r="W37" s="17">
        <v>1714</v>
      </c>
      <c r="X37" s="17">
        <v>292863</v>
      </c>
      <c r="Y37" s="17">
        <v>11526</v>
      </c>
      <c r="Z37" s="17">
        <v>4423</v>
      </c>
      <c r="AA37" s="17">
        <v>3691</v>
      </c>
      <c r="AB37" s="17" t="e">
        <f>Tax_data!E37</f>
        <v>#N/A</v>
      </c>
      <c r="AC37" s="17" t="e">
        <f>Tax_data!G37</f>
        <v>#N/A</v>
      </c>
      <c r="AD37" s="17" t="e">
        <f>Tax_data!I37</f>
        <v>#N/A</v>
      </c>
      <c r="AE37" s="17" t="e">
        <f>Tax_data!K37</f>
        <v>#N/A</v>
      </c>
      <c r="AF37" s="17">
        <f>Tax_data!L37</f>
        <v>8114</v>
      </c>
      <c r="AG37" s="68">
        <f>Data!F37</f>
        <v>9.4834096300000006</v>
      </c>
      <c r="AH37" s="68">
        <f>Data!G37</f>
        <v>2389.0141714779011</v>
      </c>
      <c r="AI37" s="68" t="e">
        <f>Data!H37</f>
        <v>#N/A</v>
      </c>
      <c r="AJ37" s="64">
        <f>(Data!K37/(AK37/100))</f>
        <v>517943.08097097266</v>
      </c>
      <c r="AK37" s="64">
        <f t="shared" si="54"/>
        <v>2.6775142886361314</v>
      </c>
      <c r="AL37" s="17" t="e">
        <v>#N/A</v>
      </c>
      <c r="AM37" s="17">
        <v>463523</v>
      </c>
      <c r="AN37" s="17">
        <v>11148</v>
      </c>
      <c r="AO37" s="17">
        <v>310554</v>
      </c>
      <c r="AP37" s="17">
        <v>8782</v>
      </c>
      <c r="AQ37" s="64">
        <f t="shared" si="49"/>
        <v>3.5664601861784959</v>
      </c>
      <c r="AR37" s="64">
        <f t="shared" si="50"/>
        <v>3.2571991862245437</v>
      </c>
      <c r="AS37" s="64">
        <f t="shared" si="51"/>
        <v>3.9907797620433541</v>
      </c>
      <c r="AT37" s="64">
        <f t="shared" si="52"/>
        <v>3.9356286045010807</v>
      </c>
      <c r="AU37" s="64">
        <v>1500.34</v>
      </c>
      <c r="AV37" s="64">
        <v>130.132764333333</v>
      </c>
      <c r="AW37" s="64">
        <f t="shared" si="53"/>
        <v>2.3398166230361364</v>
      </c>
      <c r="AX37" s="64">
        <f t="shared" si="55"/>
        <v>2.8278495849353091</v>
      </c>
      <c r="AY37" s="64">
        <f t="shared" si="56"/>
        <v>2.4050586486538963</v>
      </c>
      <c r="AZ37" s="17"/>
      <c r="BA37" s="17"/>
      <c r="BB37" s="17"/>
      <c r="BC37" s="17"/>
    </row>
    <row r="38" spans="1:55" x14ac:dyDescent="0.2">
      <c r="A38" s="18">
        <v>28580</v>
      </c>
      <c r="B38" s="17">
        <v>1815970</v>
      </c>
      <c r="C38" s="17">
        <v>42437</v>
      </c>
      <c r="D38" s="41" t="e">
        <v>#N/A</v>
      </c>
      <c r="E38" s="41" t="e">
        <v>#N/A</v>
      </c>
      <c r="F38" s="41" t="e">
        <v>#N/A</v>
      </c>
      <c r="G38" s="41" t="e">
        <v>#N/A</v>
      </c>
      <c r="H38" s="41" t="e">
        <v>#N/A</v>
      </c>
      <c r="I38" s="41">
        <v>10.81</v>
      </c>
      <c r="J38" s="41">
        <f>'Historical PPI'!H37</f>
        <v>3.0227846027846037</v>
      </c>
      <c r="K38" s="17">
        <v>1583462000000</v>
      </c>
      <c r="L38" s="41">
        <v>6.75</v>
      </c>
      <c r="M38" s="41"/>
      <c r="N38" s="17">
        <v>899408</v>
      </c>
      <c r="O38" s="17">
        <v>24412</v>
      </c>
      <c r="P38" s="17">
        <v>296428</v>
      </c>
      <c r="Q38" s="17">
        <v>5826</v>
      </c>
      <c r="R38" s="17">
        <v>134975</v>
      </c>
      <c r="S38" s="17">
        <v>4999</v>
      </c>
      <c r="T38" s="17">
        <v>141797</v>
      </c>
      <c r="U38" s="17">
        <v>4112</v>
      </c>
      <c r="V38" s="17">
        <v>40412</v>
      </c>
      <c r="W38" s="17">
        <v>1652</v>
      </c>
      <c r="X38" s="17">
        <v>279105</v>
      </c>
      <c r="Y38" s="17">
        <v>10762</v>
      </c>
      <c r="Z38" s="17">
        <v>4411</v>
      </c>
      <c r="AA38" s="17">
        <v>3141</v>
      </c>
      <c r="AB38" s="17" t="e">
        <f>Tax_data!E38</f>
        <v>#N/A</v>
      </c>
      <c r="AC38" s="17" t="e">
        <f>Tax_data!G38</f>
        <v>#N/A</v>
      </c>
      <c r="AD38" s="17" t="e">
        <f>Tax_data!I38</f>
        <v>#N/A</v>
      </c>
      <c r="AE38" s="17" t="e">
        <f>Tax_data!K38</f>
        <v>#N/A</v>
      </c>
      <c r="AF38" s="17">
        <f>Tax_data!L38</f>
        <v>7552</v>
      </c>
      <c r="AG38" s="68">
        <f>Data!F38</f>
        <v>9.5050675219499201</v>
      </c>
      <c r="AH38" s="68">
        <f>Data!G38</f>
        <v>2440.9084887006065</v>
      </c>
      <c r="AI38" s="68" t="e">
        <f>Data!H38</f>
        <v>#N/A</v>
      </c>
      <c r="AJ38" s="64">
        <f>(Data!K38/(AK38/100))</f>
        <v>522112.50903926906</v>
      </c>
      <c r="AK38" s="64">
        <f t="shared" si="54"/>
        <v>2.7142298044936224</v>
      </c>
      <c r="AL38" s="17" t="e">
        <v>#N/A</v>
      </c>
      <c r="AM38" s="17">
        <v>427345</v>
      </c>
      <c r="AN38" s="17">
        <v>11783</v>
      </c>
      <c r="AO38" s="17">
        <v>267651</v>
      </c>
      <c r="AP38" s="17">
        <v>8937</v>
      </c>
      <c r="AQ38" s="64">
        <f t="shared" si="49"/>
        <v>3.7036488238562697</v>
      </c>
      <c r="AR38" s="64">
        <f t="shared" si="50"/>
        <v>2.8999203086101963</v>
      </c>
      <c r="AS38" s="64">
        <f t="shared" si="51"/>
        <v>4.0878946847471047</v>
      </c>
      <c r="AT38" s="64">
        <f t="shared" si="52"/>
        <v>3.8558965263968759</v>
      </c>
      <c r="AU38" s="64">
        <v>1428.4</v>
      </c>
      <c r="AV38" s="64">
        <v>126.296964533333</v>
      </c>
      <c r="AW38" s="64">
        <f t="shared" si="53"/>
        <v>2.3368778118581255</v>
      </c>
      <c r="AX38" s="64">
        <f t="shared" si="55"/>
        <v>3.3390497326742659</v>
      </c>
      <c r="AY38" s="64">
        <f t="shared" si="56"/>
        <v>2.7572570171641182</v>
      </c>
      <c r="AZ38" s="17"/>
      <c r="BA38" s="17"/>
      <c r="BB38" s="17"/>
      <c r="BC38" s="17"/>
    </row>
    <row r="39" spans="1:55" x14ac:dyDescent="0.2">
      <c r="A39" s="18">
        <v>28671</v>
      </c>
      <c r="B39" s="17">
        <v>1851068</v>
      </c>
      <c r="C39" s="17">
        <v>43487</v>
      </c>
      <c r="D39" s="41" t="e">
        <v>#N/A</v>
      </c>
      <c r="E39" s="41" t="e">
        <v>#N/A</v>
      </c>
      <c r="F39" s="41" t="e">
        <v>#N/A</v>
      </c>
      <c r="G39" s="41" t="e">
        <v>#N/A</v>
      </c>
      <c r="H39" s="41" t="e">
        <v>#N/A</v>
      </c>
      <c r="I39" s="41">
        <v>10.606666666666699</v>
      </c>
      <c r="J39" s="41">
        <f>'Historical PPI'!H38</f>
        <v>3.1254607731202051</v>
      </c>
      <c r="K39" s="17">
        <v>1644651300000</v>
      </c>
      <c r="L39" s="41">
        <v>7.75</v>
      </c>
      <c r="M39" s="41"/>
      <c r="N39" s="17">
        <v>911027</v>
      </c>
      <c r="O39" s="17">
        <v>25300</v>
      </c>
      <c r="P39" s="17">
        <v>287580</v>
      </c>
      <c r="Q39" s="17">
        <v>5727</v>
      </c>
      <c r="R39" s="17">
        <v>152922</v>
      </c>
      <c r="S39" s="17">
        <v>5856</v>
      </c>
      <c r="T39" s="17">
        <v>128918</v>
      </c>
      <c r="U39" s="17">
        <v>3890</v>
      </c>
      <c r="V39" s="17">
        <v>46365</v>
      </c>
      <c r="W39" s="17">
        <v>1983</v>
      </c>
      <c r="X39" s="17">
        <v>299035</v>
      </c>
      <c r="Y39" s="17">
        <v>11729</v>
      </c>
      <c r="Z39" s="17">
        <v>4492</v>
      </c>
      <c r="AA39" s="17">
        <v>2904</v>
      </c>
      <c r="AB39" s="17" t="e">
        <f>Tax_data!E39</f>
        <v>#N/A</v>
      </c>
      <c r="AC39" s="17" t="e">
        <f>Tax_data!G39</f>
        <v>#N/A</v>
      </c>
      <c r="AD39" s="17" t="e">
        <f>Tax_data!I39</f>
        <v>#N/A</v>
      </c>
      <c r="AE39" s="17" t="e">
        <f>Tax_data!K39</f>
        <v>#N/A</v>
      </c>
      <c r="AF39" s="17">
        <f>Tax_data!L39</f>
        <v>7396</v>
      </c>
      <c r="AG39" s="68">
        <f>Data!F39</f>
        <v>9.5252808848266408</v>
      </c>
      <c r="AH39" s="68">
        <f>Data!G39</f>
        <v>2481.7115931621397</v>
      </c>
      <c r="AI39" s="68" t="e">
        <f>Data!H39</f>
        <v>#N/A</v>
      </c>
      <c r="AJ39" s="64">
        <f>(Data!K39/(AK39/100))</f>
        <v>540374.64479578508</v>
      </c>
      <c r="AK39" s="64">
        <f t="shared" si="54"/>
        <v>2.7770856407109781</v>
      </c>
      <c r="AL39" s="17" t="e">
        <v>#N/A</v>
      </c>
      <c r="AM39" s="17">
        <v>457385</v>
      </c>
      <c r="AN39" s="17">
        <v>12189</v>
      </c>
      <c r="AO39" s="17">
        <v>305353</v>
      </c>
      <c r="AP39" s="17">
        <v>10286</v>
      </c>
      <c r="AQ39" s="64">
        <f t="shared" si="49"/>
        <v>3.8294032251736181</v>
      </c>
      <c r="AR39" s="64">
        <f t="shared" si="50"/>
        <v>3.0174219271164615</v>
      </c>
      <c r="AS39" s="64">
        <f t="shared" si="51"/>
        <v>4.2769330313814304</v>
      </c>
      <c r="AT39" s="64">
        <f t="shared" si="52"/>
        <v>3.9222833447589749</v>
      </c>
      <c r="AU39" s="64">
        <v>1425.77</v>
      </c>
      <c r="AV39" s="64">
        <v>126.994431466667</v>
      </c>
      <c r="AW39" s="64">
        <f t="shared" si="53"/>
        <v>2.3492924084906659</v>
      </c>
      <c r="AX39" s="64">
        <f t="shared" si="55"/>
        <v>3.368560321987994</v>
      </c>
      <c r="AY39" s="64">
        <f t="shared" si="56"/>
        <v>2.6649321687418697</v>
      </c>
      <c r="AZ39" s="17"/>
      <c r="BA39" s="17"/>
      <c r="BB39" s="17"/>
      <c r="BC39" s="17"/>
    </row>
    <row r="40" spans="1:55" x14ac:dyDescent="0.2">
      <c r="A40" s="18">
        <v>28763</v>
      </c>
      <c r="B40" s="17">
        <v>1831153</v>
      </c>
      <c r="C40" s="17">
        <v>46080</v>
      </c>
      <c r="D40" s="41" t="e">
        <v>#N/A</v>
      </c>
      <c r="E40" s="41" t="e">
        <v>#N/A</v>
      </c>
      <c r="F40" s="41" t="e">
        <v>#N/A</v>
      </c>
      <c r="G40" s="41" t="e">
        <v>#N/A</v>
      </c>
      <c r="H40" s="41" t="e">
        <v>#N/A</v>
      </c>
      <c r="I40" s="41">
        <v>10.37</v>
      </c>
      <c r="J40" s="41">
        <f>'Historical PPI'!H39</f>
        <v>3.2062925721699691</v>
      </c>
      <c r="K40" s="17">
        <v>1661188500000</v>
      </c>
      <c r="L40" s="41">
        <v>8.75</v>
      </c>
      <c r="M40" s="41"/>
      <c r="N40" s="17">
        <v>876254</v>
      </c>
      <c r="O40" s="17">
        <v>25412</v>
      </c>
      <c r="P40" s="17">
        <v>295479</v>
      </c>
      <c r="Q40" s="17">
        <v>5937</v>
      </c>
      <c r="R40" s="17">
        <v>124822</v>
      </c>
      <c r="S40" s="17">
        <v>4977</v>
      </c>
      <c r="T40" s="17">
        <v>131734</v>
      </c>
      <c r="U40" s="17">
        <v>4037</v>
      </c>
      <c r="V40" s="17">
        <v>51666</v>
      </c>
      <c r="W40" s="17">
        <v>2250</v>
      </c>
      <c r="X40" s="17">
        <v>277976</v>
      </c>
      <c r="Y40" s="17">
        <v>11264</v>
      </c>
      <c r="Z40" s="17">
        <v>4341</v>
      </c>
      <c r="AA40" s="17">
        <v>3795</v>
      </c>
      <c r="AB40" s="17" t="e">
        <f>Tax_data!E40</f>
        <v>#N/A</v>
      </c>
      <c r="AC40" s="17" t="e">
        <f>Tax_data!G40</f>
        <v>#N/A</v>
      </c>
      <c r="AD40" s="17" t="e">
        <f>Tax_data!I40</f>
        <v>#N/A</v>
      </c>
      <c r="AE40" s="17" t="e">
        <f>Tax_data!K40</f>
        <v>#N/A</v>
      </c>
      <c r="AF40" s="17">
        <f>Tax_data!L40</f>
        <v>8136</v>
      </c>
      <c r="AG40" s="68">
        <f>Data!F40</f>
        <v>9.5481608702900402</v>
      </c>
      <c r="AH40" s="68">
        <f>Data!G40</f>
        <v>2542.374424747476</v>
      </c>
      <c r="AI40" s="68" t="e">
        <f>Data!H40</f>
        <v>#N/A</v>
      </c>
      <c r="AJ40" s="64">
        <f>(Data!K40/(AK40/100))</f>
        <v>539664.69657379831</v>
      </c>
      <c r="AK40" s="64">
        <f t="shared" si="54"/>
        <v>2.9000723534500268</v>
      </c>
      <c r="AL40" s="17" t="e">
        <v>#N/A</v>
      </c>
      <c r="AM40" s="17">
        <v>448177</v>
      </c>
      <c r="AN40" s="17">
        <v>13446</v>
      </c>
      <c r="AO40" s="17">
        <v>287857</v>
      </c>
      <c r="AP40" s="17">
        <v>10272</v>
      </c>
      <c r="AQ40" s="64">
        <f t="shared" si="49"/>
        <v>3.987277883706398</v>
      </c>
      <c r="AR40" s="64">
        <f t="shared" si="50"/>
        <v>3.0645087828502895</v>
      </c>
      <c r="AS40" s="64">
        <f t="shared" si="51"/>
        <v>4.3548949018697014</v>
      </c>
      <c r="AT40" s="64">
        <f t="shared" si="52"/>
        <v>4.0521483869111004</v>
      </c>
      <c r="AU40" s="64">
        <v>1357.3333333333301</v>
      </c>
      <c r="AV40" s="64">
        <v>123.392852166667</v>
      </c>
      <c r="AW40" s="64">
        <f t="shared" si="53"/>
        <v>2.5164472875832877</v>
      </c>
      <c r="AX40" s="64">
        <f t="shared" si="55"/>
        <v>3.5684384955029755</v>
      </c>
      <c r="AY40" s="64">
        <f t="shared" si="56"/>
        <v>3.0001539570303697</v>
      </c>
      <c r="AZ40" s="17"/>
      <c r="BA40" s="17"/>
      <c r="BB40" s="17"/>
      <c r="BC40" s="17"/>
    </row>
    <row r="41" spans="1:55" x14ac:dyDescent="0.2">
      <c r="A41" s="18">
        <v>28855</v>
      </c>
      <c r="B41" s="17">
        <v>1847819</v>
      </c>
      <c r="C41" s="17">
        <v>47500</v>
      </c>
      <c r="D41" s="41" t="e">
        <v>#N/A</v>
      </c>
      <c r="E41" s="41" t="e">
        <v>#N/A</v>
      </c>
      <c r="F41" s="41" t="e">
        <v>#N/A</v>
      </c>
      <c r="G41" s="41" t="e">
        <v>#N/A</v>
      </c>
      <c r="H41" s="41" t="e">
        <v>#N/A</v>
      </c>
      <c r="I41" s="41">
        <v>9.7966666666666704</v>
      </c>
      <c r="J41" s="41">
        <f>'Historical PPI'!H40</f>
        <v>3.339909260741933</v>
      </c>
      <c r="K41" s="17">
        <v>1683517300000</v>
      </c>
      <c r="L41" s="41">
        <v>10</v>
      </c>
      <c r="M41" s="41"/>
      <c r="N41" s="17">
        <v>885135</v>
      </c>
      <c r="O41" s="17">
        <v>26146</v>
      </c>
      <c r="P41" s="17">
        <v>304055</v>
      </c>
      <c r="Q41" s="17">
        <v>6414</v>
      </c>
      <c r="R41" s="17">
        <v>138657</v>
      </c>
      <c r="S41" s="17">
        <v>5650</v>
      </c>
      <c r="T41" s="17">
        <v>140654</v>
      </c>
      <c r="U41" s="17">
        <v>4373</v>
      </c>
      <c r="V41" s="17">
        <v>59328</v>
      </c>
      <c r="W41" s="17">
        <v>2674</v>
      </c>
      <c r="X41" s="17">
        <v>307406</v>
      </c>
      <c r="Y41" s="17">
        <v>12697</v>
      </c>
      <c r="Z41" s="17">
        <v>4532</v>
      </c>
      <c r="AA41" s="17">
        <v>3660</v>
      </c>
      <c r="AB41" s="17" t="e">
        <f>Tax_data!E41</f>
        <v>#N/A</v>
      </c>
      <c r="AC41" s="17" t="e">
        <f>Tax_data!G41</f>
        <v>#N/A</v>
      </c>
      <c r="AD41" s="17" t="e">
        <f>Tax_data!I41</f>
        <v>#N/A</v>
      </c>
      <c r="AE41" s="17" t="e">
        <f>Tax_data!K41</f>
        <v>#N/A</v>
      </c>
      <c r="AF41" s="17">
        <f>Tax_data!L41</f>
        <v>8192</v>
      </c>
      <c r="AG41" s="68">
        <f>Data!F41</f>
        <v>9.5778186300000012</v>
      </c>
      <c r="AH41" s="68">
        <f>Data!G41</f>
        <v>2635.2555811552256</v>
      </c>
      <c r="AI41" s="68" t="e">
        <f>Data!H41</f>
        <v>#N/A</v>
      </c>
      <c r="AJ41" s="64">
        <f>(Data!K41/(AK41/100))</f>
        <v>550075.10020653368</v>
      </c>
      <c r="AK41" s="64">
        <f t="shared" si="54"/>
        <v>2.9538996876182728</v>
      </c>
      <c r="AL41" s="17" t="e">
        <v>#N/A</v>
      </c>
      <c r="AM41" s="17">
        <v>473722</v>
      </c>
      <c r="AN41" s="17">
        <v>13606</v>
      </c>
      <c r="AO41" s="17">
        <v>309053</v>
      </c>
      <c r="AP41" s="17">
        <v>10941</v>
      </c>
      <c r="AQ41" s="64">
        <f t="shared" si="49"/>
        <v>4.0748032915756145</v>
      </c>
      <c r="AR41" s="64">
        <f t="shared" si="50"/>
        <v>3.1090477341561562</v>
      </c>
      <c r="AS41" s="64">
        <f t="shared" si="51"/>
        <v>4.5071467098166123</v>
      </c>
      <c r="AT41" s="64">
        <f t="shared" si="52"/>
        <v>4.1303683077103237</v>
      </c>
      <c r="AU41" s="64">
        <v>1316.8233333333301</v>
      </c>
      <c r="AV41" s="64">
        <v>122.35721143333301</v>
      </c>
      <c r="AW41" s="64">
        <f t="shared" si="53"/>
        <v>2.5705980942938673</v>
      </c>
      <c r="AX41" s="64">
        <f t="shared" si="55"/>
        <v>3.5401694854927794</v>
      </c>
      <c r="AY41" s="64">
        <f t="shared" si="56"/>
        <v>2.8721486441415007</v>
      </c>
      <c r="AZ41" s="17"/>
      <c r="BA41" s="17"/>
      <c r="BB41" s="17"/>
      <c r="BC41" s="17"/>
    </row>
    <row r="42" spans="1:55" x14ac:dyDescent="0.2">
      <c r="A42" s="18">
        <v>28945</v>
      </c>
      <c r="B42" s="17">
        <v>1880163</v>
      </c>
      <c r="C42" s="17">
        <v>50433</v>
      </c>
      <c r="D42" s="41" t="e">
        <v>#N/A</v>
      </c>
      <c r="E42" s="41" t="e">
        <v>#N/A</v>
      </c>
      <c r="F42" s="41" t="e">
        <v>#N/A</v>
      </c>
      <c r="G42" s="41" t="e">
        <v>#N/A</v>
      </c>
      <c r="H42" s="41" t="e">
        <v>#N/A</v>
      </c>
      <c r="I42" s="41">
        <v>9.1733333333333302</v>
      </c>
      <c r="J42" s="41">
        <f>'Historical PPI'!H41</f>
        <v>3.3492874692874688</v>
      </c>
      <c r="K42" s="17">
        <v>1686544000000</v>
      </c>
      <c r="L42" s="41">
        <v>10</v>
      </c>
      <c r="M42" s="41"/>
      <c r="N42" s="17">
        <v>897491</v>
      </c>
      <c r="O42" s="17">
        <v>27193</v>
      </c>
      <c r="P42" s="17">
        <v>294879</v>
      </c>
      <c r="Q42" s="17">
        <v>6534</v>
      </c>
      <c r="R42" s="17">
        <v>139911</v>
      </c>
      <c r="S42" s="17">
        <v>5846</v>
      </c>
      <c r="T42" s="17">
        <v>142030</v>
      </c>
      <c r="U42" s="17">
        <v>4491</v>
      </c>
      <c r="V42" s="17">
        <v>47558</v>
      </c>
      <c r="W42" s="17">
        <v>2191</v>
      </c>
      <c r="X42" s="17">
        <v>293696</v>
      </c>
      <c r="Y42" s="17">
        <v>12528</v>
      </c>
      <c r="Z42" s="17">
        <v>4979</v>
      </c>
      <c r="AA42" s="17">
        <v>4092</v>
      </c>
      <c r="AB42" s="17" t="e">
        <f>Tax_data!E42</f>
        <v>#N/A</v>
      </c>
      <c r="AC42" s="17" t="e">
        <f>Tax_data!G42</f>
        <v>#N/A</v>
      </c>
      <c r="AD42" s="17" t="e">
        <f>Tax_data!I42</f>
        <v>#N/A</v>
      </c>
      <c r="AE42" s="17" t="e">
        <f>Tax_data!K42</f>
        <v>#N/A</v>
      </c>
      <c r="AF42" s="17">
        <f>Tax_data!L42</f>
        <v>9071</v>
      </c>
      <c r="AG42" s="68">
        <f>Data!F42</f>
        <v>9.61880830020859</v>
      </c>
      <c r="AH42" s="68">
        <f>Data!G42</f>
        <v>2752.5239274625997</v>
      </c>
      <c r="AI42" s="68" t="e">
        <f>Data!H42</f>
        <v>#N/A</v>
      </c>
      <c r="AJ42" s="64">
        <f>(Data!K42/(AK42/100))</f>
        <v>536619.94516971277</v>
      </c>
      <c r="AK42" s="64">
        <f t="shared" si="54"/>
        <v>3.0298911075431398</v>
      </c>
      <c r="AL42" s="17" t="e">
        <v>#N/A</v>
      </c>
      <c r="AM42" s="17">
        <v>462701</v>
      </c>
      <c r="AN42" s="17">
        <v>15510</v>
      </c>
      <c r="AO42" s="17">
        <v>263255</v>
      </c>
      <c r="AP42" s="17">
        <v>9918</v>
      </c>
      <c r="AQ42" s="64">
        <f t="shared" si="49"/>
        <v>4.1783705355547456</v>
      </c>
      <c r="AR42" s="64">
        <f t="shared" si="50"/>
        <v>3.1620080264732802</v>
      </c>
      <c r="AS42" s="64">
        <f t="shared" si="51"/>
        <v>4.6070061819252279</v>
      </c>
      <c r="AT42" s="64">
        <f t="shared" si="52"/>
        <v>4.2656352146437131</v>
      </c>
      <c r="AU42" s="64">
        <v>1340.55666666667</v>
      </c>
      <c r="AV42" s="64">
        <v>124.8623613</v>
      </c>
      <c r="AW42" s="64">
        <f t="shared" si="53"/>
        <v>2.6823738154617449</v>
      </c>
      <c r="AX42" s="64">
        <f t="shared" si="55"/>
        <v>3.7674498110197336</v>
      </c>
      <c r="AY42" s="64">
        <f t="shared" si="56"/>
        <v>3.3520567277788467</v>
      </c>
      <c r="AZ42" s="17"/>
      <c r="BA42" s="17"/>
      <c r="BB42" s="17"/>
      <c r="BC42" s="17"/>
    </row>
    <row r="43" spans="1:55" x14ac:dyDescent="0.2">
      <c r="A43" s="18">
        <v>29036</v>
      </c>
      <c r="B43" s="17">
        <v>1892310</v>
      </c>
      <c r="C43" s="17">
        <v>50527</v>
      </c>
      <c r="D43" s="41" t="e">
        <v>#N/A</v>
      </c>
      <c r="E43" s="41" t="e">
        <v>#N/A</v>
      </c>
      <c r="F43" s="41" t="e">
        <v>#N/A</v>
      </c>
      <c r="G43" s="41" t="e">
        <v>#N/A</v>
      </c>
      <c r="H43" s="41" t="e">
        <v>#N/A</v>
      </c>
      <c r="I43" s="41">
        <v>9.2666666666666693</v>
      </c>
      <c r="J43" s="41">
        <f>'Historical PPI'!H42</f>
        <v>3.4988093296362588</v>
      </c>
      <c r="K43" s="17">
        <v>1688347300000</v>
      </c>
      <c r="L43" s="41">
        <v>10.25</v>
      </c>
      <c r="M43" s="41"/>
      <c r="N43" s="17">
        <v>912585</v>
      </c>
      <c r="O43" s="17">
        <v>28482</v>
      </c>
      <c r="P43" s="17">
        <v>306051</v>
      </c>
      <c r="Q43" s="17">
        <v>6661</v>
      </c>
      <c r="R43" s="17">
        <v>138556</v>
      </c>
      <c r="S43" s="17">
        <v>6068</v>
      </c>
      <c r="T43" s="17">
        <v>134643</v>
      </c>
      <c r="U43" s="17">
        <v>4422</v>
      </c>
      <c r="V43" s="17">
        <v>50047</v>
      </c>
      <c r="W43" s="17">
        <v>2391</v>
      </c>
      <c r="X43" s="17">
        <v>292195</v>
      </c>
      <c r="Y43" s="17">
        <v>12881</v>
      </c>
      <c r="Z43" s="17">
        <v>5601</v>
      </c>
      <c r="AA43" s="17">
        <v>3824</v>
      </c>
      <c r="AB43" s="17" t="e">
        <f>Tax_data!E43</f>
        <v>#N/A</v>
      </c>
      <c r="AC43" s="17" t="e">
        <f>Tax_data!G43</f>
        <v>#N/A</v>
      </c>
      <c r="AD43" s="17" t="e">
        <f>Tax_data!I43</f>
        <v>#N/A</v>
      </c>
      <c r="AE43" s="17" t="e">
        <f>Tax_data!K43</f>
        <v>#N/A</v>
      </c>
      <c r="AF43" s="17">
        <f>Tax_data!L43</f>
        <v>9425</v>
      </c>
      <c r="AG43" s="68">
        <f>Data!F43</f>
        <v>9.6682936726963096</v>
      </c>
      <c r="AH43" s="68">
        <f>Data!G43</f>
        <v>2783.4280702496512</v>
      </c>
      <c r="AI43" s="68" t="e">
        <f>Data!H43</f>
        <v>#N/A</v>
      </c>
      <c r="AJ43" s="64">
        <f>(Data!K43/(AK43/100))</f>
        <v>540282.01899445162</v>
      </c>
      <c r="AK43" s="64">
        <f t="shared" si="54"/>
        <v>3.1210243429379179</v>
      </c>
      <c r="AL43" s="17" t="e">
        <v>#N/A</v>
      </c>
      <c r="AM43" s="17">
        <v>434934</v>
      </c>
      <c r="AN43" s="17">
        <v>13871</v>
      </c>
      <c r="AO43" s="17">
        <v>286512</v>
      </c>
      <c r="AP43" s="17">
        <v>11091</v>
      </c>
      <c r="AQ43" s="64">
        <f t="shared" si="49"/>
        <v>4.3794566817748777</v>
      </c>
      <c r="AR43" s="64">
        <f t="shared" si="50"/>
        <v>3.2842405472248837</v>
      </c>
      <c r="AS43" s="64">
        <f t="shared" si="51"/>
        <v>4.7775091414070774</v>
      </c>
      <c r="AT43" s="64">
        <f t="shared" si="52"/>
        <v>4.4083574325364907</v>
      </c>
      <c r="AU43" s="64">
        <v>1379.2633333333299</v>
      </c>
      <c r="AV43" s="64">
        <v>131.15797296666699</v>
      </c>
      <c r="AW43" s="64">
        <f t="shared" si="53"/>
        <v>2.6701227600128945</v>
      </c>
      <c r="AX43" s="64">
        <f t="shared" si="55"/>
        <v>3.8710420505947396</v>
      </c>
      <c r="AY43" s="64">
        <f t="shared" si="56"/>
        <v>3.1892195137653068</v>
      </c>
      <c r="AZ43" s="17"/>
      <c r="BA43" s="17"/>
      <c r="BB43" s="17"/>
      <c r="BC43" s="17"/>
    </row>
    <row r="44" spans="1:55" x14ac:dyDescent="0.2">
      <c r="A44" s="18">
        <v>29128</v>
      </c>
      <c r="B44" s="17">
        <v>1906433</v>
      </c>
      <c r="C44" s="17">
        <v>53146</v>
      </c>
      <c r="D44" s="41" t="e">
        <v>#N/A</v>
      </c>
      <c r="E44" s="41" t="e">
        <v>#N/A</v>
      </c>
      <c r="F44" s="41" t="e">
        <v>#N/A</v>
      </c>
      <c r="G44" s="41" t="e">
        <v>#N/A</v>
      </c>
      <c r="H44" s="41" t="e">
        <v>#N/A</v>
      </c>
      <c r="I44" s="41">
        <v>9.33</v>
      </c>
      <c r="J44" s="41">
        <f>'Historical PPI'!H43</f>
        <v>3.7299870256243866</v>
      </c>
      <c r="K44" s="17">
        <v>1700889500000</v>
      </c>
      <c r="L44" s="41">
        <v>11.5</v>
      </c>
      <c r="M44" s="41"/>
      <c r="N44" s="17">
        <v>912003</v>
      </c>
      <c r="O44" s="17">
        <v>29961</v>
      </c>
      <c r="P44" s="17">
        <v>313950</v>
      </c>
      <c r="Q44" s="17">
        <v>7372</v>
      </c>
      <c r="R44" s="17">
        <v>140227</v>
      </c>
      <c r="S44" s="17">
        <v>6438</v>
      </c>
      <c r="T44" s="17">
        <v>134791</v>
      </c>
      <c r="U44" s="17">
        <v>4750</v>
      </c>
      <c r="V44" s="17">
        <v>66384</v>
      </c>
      <c r="W44" s="17">
        <v>3406</v>
      </c>
      <c r="X44" s="17">
        <v>314918</v>
      </c>
      <c r="Y44" s="17">
        <v>14594</v>
      </c>
      <c r="Z44" s="17">
        <v>5015</v>
      </c>
      <c r="AA44" s="17">
        <v>4045</v>
      </c>
      <c r="AB44" s="17" t="e">
        <f>Tax_data!E44</f>
        <v>#N/A</v>
      </c>
      <c r="AC44" s="17" t="e">
        <f>Tax_data!G44</f>
        <v>#N/A</v>
      </c>
      <c r="AD44" s="17" t="e">
        <f>Tax_data!I44</f>
        <v>#N/A</v>
      </c>
      <c r="AE44" s="17" t="e">
        <f>Tax_data!K44</f>
        <v>#N/A</v>
      </c>
      <c r="AF44" s="17">
        <f>Tax_data!L44</f>
        <v>9060</v>
      </c>
      <c r="AG44" s="68">
        <f>Data!F44</f>
        <v>9.72388152383588</v>
      </c>
      <c r="AH44" s="68">
        <f>Data!G44</f>
        <v>2896.5799234552032</v>
      </c>
      <c r="AI44" s="68" t="e">
        <f>Data!H44</f>
        <v>#N/A</v>
      </c>
      <c r="AJ44" s="64">
        <f>(Data!K44/(AK44/100))</f>
        <v>523014.43696805852</v>
      </c>
      <c r="AK44" s="64">
        <f t="shared" si="54"/>
        <v>3.2851865618863094</v>
      </c>
      <c r="AL44" s="17" t="e">
        <v>#N/A</v>
      </c>
      <c r="AM44" s="17">
        <v>455608</v>
      </c>
      <c r="AN44" s="17">
        <v>17080</v>
      </c>
      <c r="AO44" s="17">
        <v>305363</v>
      </c>
      <c r="AP44" s="17">
        <v>13331</v>
      </c>
      <c r="AQ44" s="64">
        <f t="shared" si="49"/>
        <v>4.5911272436834567</v>
      </c>
      <c r="AR44" s="64">
        <f t="shared" si="50"/>
        <v>3.5239741525769523</v>
      </c>
      <c r="AS44" s="64">
        <f t="shared" si="51"/>
        <v>5.1307543986502768</v>
      </c>
      <c r="AT44" s="64">
        <f t="shared" si="52"/>
        <v>4.634222241980452</v>
      </c>
      <c r="AU44" s="64">
        <v>1349.5933333333301</v>
      </c>
      <c r="AV44" s="64">
        <v>133.13192156666699</v>
      </c>
      <c r="AW44" s="64">
        <f t="shared" si="53"/>
        <v>2.7877192641965389</v>
      </c>
      <c r="AX44" s="64">
        <f t="shared" si="55"/>
        <v>4.3656238640568761</v>
      </c>
      <c r="AY44" s="64">
        <f t="shared" si="56"/>
        <v>3.7488367192849994</v>
      </c>
      <c r="AZ44" s="17"/>
      <c r="BA44" s="17"/>
      <c r="BB44" s="17"/>
      <c r="BC44" s="17"/>
    </row>
    <row r="45" spans="1:55" x14ac:dyDescent="0.2">
      <c r="A45" s="18">
        <v>29220</v>
      </c>
      <c r="B45" s="17">
        <v>1945556</v>
      </c>
      <c r="C45" s="17">
        <v>58212</v>
      </c>
      <c r="D45" s="41" t="e">
        <v>#N/A</v>
      </c>
      <c r="E45" s="41" t="e">
        <v>#N/A</v>
      </c>
      <c r="F45" s="41" t="e">
        <v>#N/A</v>
      </c>
      <c r="G45" s="41" t="e">
        <v>#N/A</v>
      </c>
      <c r="H45" s="41" t="e">
        <v>#N/A</v>
      </c>
      <c r="I45" s="41">
        <v>9.27</v>
      </c>
      <c r="J45" s="41">
        <f>'Historical PPI'!H44</f>
        <v>3.844654390178794</v>
      </c>
      <c r="K45" s="17">
        <v>1705143000000</v>
      </c>
      <c r="L45" s="41">
        <v>14</v>
      </c>
      <c r="M45" s="41"/>
      <c r="N45" s="17">
        <v>938186</v>
      </c>
      <c r="O45" s="17">
        <v>31498</v>
      </c>
      <c r="P45" s="17">
        <v>325508</v>
      </c>
      <c r="Q45" s="17">
        <v>7833</v>
      </c>
      <c r="R45" s="17">
        <v>150076</v>
      </c>
      <c r="S45" s="17">
        <v>7014</v>
      </c>
      <c r="T45" s="17">
        <v>136097</v>
      </c>
      <c r="U45" s="17">
        <v>4826</v>
      </c>
      <c r="V45" s="17">
        <v>55924</v>
      </c>
      <c r="W45" s="17">
        <v>2920</v>
      </c>
      <c r="X45" s="17">
        <v>311211</v>
      </c>
      <c r="Y45" s="17">
        <v>14761</v>
      </c>
      <c r="Z45" s="17">
        <v>5585</v>
      </c>
      <c r="AA45" s="17">
        <v>4151</v>
      </c>
      <c r="AB45" s="17" t="e">
        <f>Tax_data!E45</f>
        <v>#N/A</v>
      </c>
      <c r="AC45" s="17" t="e">
        <f>Tax_data!G45</f>
        <v>#N/A</v>
      </c>
      <c r="AD45" s="17" t="e">
        <f>Tax_data!I45</f>
        <v>#N/A</v>
      </c>
      <c r="AE45" s="17" t="e">
        <f>Tax_data!K45</f>
        <v>#N/A</v>
      </c>
      <c r="AF45" s="17">
        <f>Tax_data!L45</f>
        <v>9736</v>
      </c>
      <c r="AG45" s="68">
        <f>Data!F45</f>
        <v>9.7831786300000001</v>
      </c>
      <c r="AH45" s="68">
        <f>Data!G45</f>
        <v>2989.8258128810226</v>
      </c>
      <c r="AI45" s="68" t="e">
        <f>Data!H45</f>
        <v>#N/A</v>
      </c>
      <c r="AJ45" s="64">
        <f>(Data!K45/(AK45/100))</f>
        <v>538731.67128071631</v>
      </c>
      <c r="AK45" s="64">
        <f t="shared" si="54"/>
        <v>3.3573299963973029</v>
      </c>
      <c r="AL45" s="17" t="e">
        <v>#N/A</v>
      </c>
      <c r="AM45" s="17">
        <v>486639</v>
      </c>
      <c r="AN45" s="17">
        <v>19875</v>
      </c>
      <c r="AO45" s="17">
        <v>303557</v>
      </c>
      <c r="AP45" s="17">
        <v>14204</v>
      </c>
      <c r="AQ45" s="64">
        <f t="shared" si="49"/>
        <v>4.6736320264399369</v>
      </c>
      <c r="AR45" s="64">
        <f t="shared" si="50"/>
        <v>3.5460002792126204</v>
      </c>
      <c r="AS45" s="64">
        <f t="shared" si="51"/>
        <v>5.22137186181246</v>
      </c>
      <c r="AT45" s="64">
        <f t="shared" si="52"/>
        <v>4.7430842740134507</v>
      </c>
      <c r="AU45" s="64">
        <v>1371.7166666666701</v>
      </c>
      <c r="AV45" s="64">
        <v>135.92459776666701</v>
      </c>
      <c r="AW45" s="64">
        <f t="shared" si="53"/>
        <v>2.992049573489532</v>
      </c>
      <c r="AX45" s="64">
        <f t="shared" si="55"/>
        <v>4.6791871048929856</v>
      </c>
      <c r="AY45" s="64">
        <f t="shared" si="56"/>
        <v>4.0841362899397708</v>
      </c>
      <c r="AZ45" s="17"/>
      <c r="BA45" s="17"/>
      <c r="BB45" s="17"/>
      <c r="BC45" s="17"/>
    </row>
    <row r="46" spans="1:55" x14ac:dyDescent="0.2">
      <c r="A46" s="18">
        <v>29311</v>
      </c>
      <c r="B46" s="17">
        <v>1985527</v>
      </c>
      <c r="C46" s="17">
        <v>66093</v>
      </c>
      <c r="D46" s="41" t="e">
        <v>#N/A</v>
      </c>
      <c r="E46" s="41" t="e">
        <v>#N/A</v>
      </c>
      <c r="F46" s="41" t="e">
        <v>#N/A</v>
      </c>
      <c r="G46" s="41" t="e">
        <v>#N/A</v>
      </c>
      <c r="H46" s="41" t="e">
        <v>#N/A</v>
      </c>
      <c r="I46" s="41">
        <v>9.2533333333333303</v>
      </c>
      <c r="J46" s="41">
        <f>'Historical PPI'!H45</f>
        <v>3.8759049959050054</v>
      </c>
      <c r="K46" s="17">
        <v>1710506000000</v>
      </c>
      <c r="L46" s="41">
        <v>20</v>
      </c>
      <c r="M46" s="41"/>
      <c r="N46" s="17">
        <v>955230</v>
      </c>
      <c r="O46" s="17">
        <v>33888</v>
      </c>
      <c r="P46" s="17">
        <v>330405</v>
      </c>
      <c r="Q46" s="17">
        <v>8065</v>
      </c>
      <c r="R46" s="17">
        <v>161257</v>
      </c>
      <c r="S46" s="17">
        <v>7743</v>
      </c>
      <c r="T46" s="17">
        <v>134313</v>
      </c>
      <c r="U46" s="17">
        <v>5183</v>
      </c>
      <c r="V46" s="17">
        <v>59299</v>
      </c>
      <c r="W46" s="17">
        <v>3171</v>
      </c>
      <c r="X46" s="17">
        <v>327001</v>
      </c>
      <c r="Y46" s="17">
        <v>16097</v>
      </c>
      <c r="Z46" s="17">
        <v>5985</v>
      </c>
      <c r="AA46" s="17">
        <v>4804</v>
      </c>
      <c r="AB46" s="17" t="e">
        <f>Tax_data!E46</f>
        <v>#N/A</v>
      </c>
      <c r="AC46" s="17" t="e">
        <f>Tax_data!G46</f>
        <v>#N/A</v>
      </c>
      <c r="AD46" s="17" t="e">
        <f>Tax_data!I46</f>
        <v>#N/A</v>
      </c>
      <c r="AE46" s="17" t="e">
        <f>Tax_data!K46</f>
        <v>#N/A</v>
      </c>
      <c r="AF46" s="17">
        <f>Tax_data!L46</f>
        <v>10789</v>
      </c>
      <c r="AG46" s="68">
        <f>Data!F46</f>
        <v>9.8430469507430107</v>
      </c>
      <c r="AH46" s="68">
        <f>Data!G46</f>
        <v>3177.9793550246886</v>
      </c>
      <c r="AI46" s="68" t="e">
        <f>Data!H46</f>
        <v>#N/A</v>
      </c>
      <c r="AJ46" s="64">
        <f>(Data!K46/(AK46/100))</f>
        <v>514691.42410292634</v>
      </c>
      <c r="AK46" s="64">
        <f t="shared" si="54"/>
        <v>3.5476272730127825</v>
      </c>
      <c r="AL46" s="17" t="e">
        <v>#N/A</v>
      </c>
      <c r="AM46" s="17">
        <v>500262</v>
      </c>
      <c r="AN46" s="17">
        <v>24348</v>
      </c>
      <c r="AO46" s="17">
        <v>289427</v>
      </c>
      <c r="AP46" s="17">
        <v>13687</v>
      </c>
      <c r="AQ46" s="64">
        <f t="shared" si="49"/>
        <v>4.8016520213076026</v>
      </c>
      <c r="AR46" s="64">
        <f t="shared" si="50"/>
        <v>3.8588967560846674</v>
      </c>
      <c r="AS46" s="64">
        <f t="shared" si="51"/>
        <v>5.3474763486736707</v>
      </c>
      <c r="AT46" s="64">
        <f t="shared" si="52"/>
        <v>4.9226149155507164</v>
      </c>
      <c r="AU46" s="64">
        <v>1395.7466666666701</v>
      </c>
      <c r="AV46" s="64">
        <v>135.45716516666701</v>
      </c>
      <c r="AW46" s="64">
        <f t="shared" si="53"/>
        <v>3.3287384155440849</v>
      </c>
      <c r="AX46" s="64">
        <f t="shared" si="55"/>
        <v>4.7289990222059455</v>
      </c>
      <c r="AY46" s="64">
        <f t="shared" si="56"/>
        <v>4.8670496659750286</v>
      </c>
      <c r="AZ46" s="17"/>
      <c r="BA46" s="17"/>
      <c r="BB46" s="17"/>
      <c r="BC46" s="17"/>
    </row>
    <row r="47" spans="1:55" x14ac:dyDescent="0.2">
      <c r="A47" s="18">
        <v>29402</v>
      </c>
      <c r="B47" s="17">
        <v>2023273</v>
      </c>
      <c r="C47" s="17">
        <v>67484</v>
      </c>
      <c r="D47" s="41" t="e">
        <v>#N/A</v>
      </c>
      <c r="E47" s="41" t="e">
        <v>#N/A</v>
      </c>
      <c r="F47" s="41" t="e">
        <v>#N/A</v>
      </c>
      <c r="G47" s="41" t="e">
        <v>#N/A</v>
      </c>
      <c r="H47" s="41" t="e">
        <v>#N/A</v>
      </c>
      <c r="I47" s="41">
        <v>9.4933333333333305</v>
      </c>
      <c r="J47" s="41">
        <f>'Historical PPI'!H46</f>
        <v>4.0428315119882399</v>
      </c>
      <c r="K47" s="17">
        <v>1675261500000</v>
      </c>
      <c r="L47" s="41">
        <v>9.5</v>
      </c>
      <c r="M47" s="41"/>
      <c r="N47" s="17">
        <v>976895</v>
      </c>
      <c r="O47" s="17">
        <v>35919</v>
      </c>
      <c r="P47" s="17">
        <v>337453</v>
      </c>
      <c r="Q47" s="17">
        <v>8633</v>
      </c>
      <c r="R47" s="17">
        <v>170970</v>
      </c>
      <c r="S47" s="17">
        <v>8526</v>
      </c>
      <c r="T47" s="17">
        <v>133924</v>
      </c>
      <c r="U47" s="17">
        <v>5357</v>
      </c>
      <c r="V47" s="17">
        <v>77386</v>
      </c>
      <c r="W47" s="17">
        <v>4247</v>
      </c>
      <c r="X47" s="17">
        <v>360939</v>
      </c>
      <c r="Y47" s="17">
        <v>18130</v>
      </c>
      <c r="Z47" s="17">
        <v>7455</v>
      </c>
      <c r="AA47" s="17">
        <v>4503</v>
      </c>
      <c r="AB47" s="17" t="e">
        <f>Tax_data!E47</f>
        <v>#N/A</v>
      </c>
      <c r="AC47" s="17" t="e">
        <f>Tax_data!G47</f>
        <v>#N/A</v>
      </c>
      <c r="AD47" s="17" t="e">
        <f>Tax_data!I47</f>
        <v>#N/A</v>
      </c>
      <c r="AE47" s="17" t="e">
        <f>Tax_data!K47</f>
        <v>#N/A</v>
      </c>
      <c r="AF47" s="17">
        <f>Tax_data!L47</f>
        <v>11958</v>
      </c>
      <c r="AG47" s="68">
        <f>Data!F47</f>
        <v>9.9051631557477204</v>
      </c>
      <c r="AH47" s="68">
        <f>Data!G47</f>
        <v>3349.1623992836453</v>
      </c>
      <c r="AI47" s="68" t="e">
        <f>Data!H47</f>
        <v>#N/A</v>
      </c>
      <c r="AJ47" s="64">
        <f>(Data!K47/(AK47/100))</f>
        <v>506048.59916293237</v>
      </c>
      <c r="AK47" s="64">
        <f t="shared" si="54"/>
        <v>3.6768537048505725</v>
      </c>
      <c r="AL47" s="17" t="e">
        <v>#N/A</v>
      </c>
      <c r="AM47" s="17">
        <v>438960</v>
      </c>
      <c r="AN47" s="17">
        <v>19563</v>
      </c>
      <c r="AO47" s="17">
        <v>341161</v>
      </c>
      <c r="AP47" s="17">
        <v>16782</v>
      </c>
      <c r="AQ47" s="64">
        <f t="shared" si="49"/>
        <v>4.9868397964555191</v>
      </c>
      <c r="AR47" s="64">
        <f t="shared" si="50"/>
        <v>4.0000298676861501</v>
      </c>
      <c r="AS47" s="64">
        <f t="shared" si="51"/>
        <v>5.4880727780218646</v>
      </c>
      <c r="AT47" s="64">
        <f t="shared" si="52"/>
        <v>5.0230094281859259</v>
      </c>
      <c r="AU47" s="64">
        <v>1442.02</v>
      </c>
      <c r="AV47" s="64">
        <v>141.674522666667</v>
      </c>
      <c r="AW47" s="64">
        <f t="shared" si="53"/>
        <v>3.3353877603269555</v>
      </c>
      <c r="AX47" s="64">
        <f t="shared" si="55"/>
        <v>4.9190851240323488</v>
      </c>
      <c r="AY47" s="64">
        <f t="shared" si="56"/>
        <v>4.4566703116457083</v>
      </c>
      <c r="AZ47" s="17"/>
      <c r="BA47" s="17"/>
      <c r="BB47" s="17"/>
      <c r="BC47" s="17"/>
    </row>
    <row r="48" spans="1:55" x14ac:dyDescent="0.2">
      <c r="A48" s="18">
        <v>29494</v>
      </c>
      <c r="B48" s="17">
        <v>2057911</v>
      </c>
      <c r="C48" s="17">
        <v>71543</v>
      </c>
      <c r="D48" s="41" t="e">
        <v>#N/A</v>
      </c>
      <c r="E48" s="41" t="e">
        <v>#N/A</v>
      </c>
      <c r="F48" s="41" t="e">
        <v>#N/A</v>
      </c>
      <c r="G48" s="41" t="e">
        <v>#N/A</v>
      </c>
      <c r="H48" s="41" t="e">
        <v>#N/A</v>
      </c>
      <c r="I48" s="41">
        <v>10.11</v>
      </c>
      <c r="J48" s="41">
        <f>'Historical PPI'!H47</f>
        <v>4.2643691209860588</v>
      </c>
      <c r="K48" s="17">
        <v>1673270500000</v>
      </c>
      <c r="L48" s="41">
        <v>12</v>
      </c>
      <c r="M48" s="41"/>
      <c r="N48" s="17">
        <v>1021218</v>
      </c>
      <c r="O48" s="17">
        <v>38603</v>
      </c>
      <c r="P48" s="17">
        <v>343029</v>
      </c>
      <c r="Q48" s="17">
        <v>9186</v>
      </c>
      <c r="R48" s="17">
        <v>188475</v>
      </c>
      <c r="S48" s="17">
        <v>9712</v>
      </c>
      <c r="T48" s="17">
        <v>141096</v>
      </c>
      <c r="U48" s="17">
        <v>5925</v>
      </c>
      <c r="V48" s="17">
        <v>69509</v>
      </c>
      <c r="W48" s="17">
        <v>3994</v>
      </c>
      <c r="X48" s="17">
        <v>373551</v>
      </c>
      <c r="Y48" s="17">
        <v>19631</v>
      </c>
      <c r="Z48" s="17">
        <v>8177</v>
      </c>
      <c r="AA48" s="17">
        <v>5186</v>
      </c>
      <c r="AB48" s="17" t="e">
        <f>Tax_data!E48</f>
        <v>#N/A</v>
      </c>
      <c r="AC48" s="17" t="e">
        <f>Tax_data!G48</f>
        <v>#N/A</v>
      </c>
      <c r="AD48" s="17" t="e">
        <f>Tax_data!I48</f>
        <v>#N/A</v>
      </c>
      <c r="AE48" s="17" t="e">
        <f>Tax_data!K48</f>
        <v>#N/A</v>
      </c>
      <c r="AF48" s="17">
        <f>Tax_data!L48</f>
        <v>13363</v>
      </c>
      <c r="AG48" s="68">
        <f>Data!F48</f>
        <v>9.970459097878571</v>
      </c>
      <c r="AH48" s="68">
        <f>Data!G48</f>
        <v>3465.6378067236747</v>
      </c>
      <c r="AI48" s="68" t="e">
        <f>Data!H48</f>
        <v>#N/A</v>
      </c>
      <c r="AJ48" s="64">
        <f>(Data!K48/(AK48/100))</f>
        <v>509555.23430821527</v>
      </c>
      <c r="AK48" s="64">
        <f t="shared" si="54"/>
        <v>3.780093966224646</v>
      </c>
      <c r="AL48" s="17" t="e">
        <v>#N/A</v>
      </c>
      <c r="AM48" s="17">
        <v>465689</v>
      </c>
      <c r="AN48" s="17">
        <v>22750</v>
      </c>
      <c r="AO48" s="17">
        <v>370728</v>
      </c>
      <c r="AP48" s="17">
        <v>18630</v>
      </c>
      <c r="AQ48" s="64">
        <f t="shared" si="49"/>
        <v>5.152938055445019</v>
      </c>
      <c r="AR48" s="64">
        <f t="shared" si="50"/>
        <v>4.199268583092362</v>
      </c>
      <c r="AS48" s="64">
        <f t="shared" si="51"/>
        <v>5.7460185012012834</v>
      </c>
      <c r="AT48" s="64">
        <f t="shared" si="52"/>
        <v>5.2552395790668474</v>
      </c>
      <c r="AU48" s="64">
        <v>1464.24</v>
      </c>
      <c r="AV48" s="64">
        <v>149.407469666667</v>
      </c>
      <c r="AW48" s="64">
        <f t="shared" si="53"/>
        <v>3.4764865924716859</v>
      </c>
      <c r="AX48" s="64">
        <f t="shared" si="55"/>
        <v>5.0252476208972618</v>
      </c>
      <c r="AY48" s="64">
        <f t="shared" si="56"/>
        <v>4.885234566416643</v>
      </c>
      <c r="AZ48" s="17"/>
      <c r="BA48" s="17"/>
      <c r="BB48" s="17"/>
      <c r="BC48" s="17"/>
    </row>
    <row r="49" spans="1:55" x14ac:dyDescent="0.2">
      <c r="A49" s="18">
        <v>29586</v>
      </c>
      <c r="B49" s="17">
        <v>2062537</v>
      </c>
      <c r="C49" s="17">
        <v>73429</v>
      </c>
      <c r="D49" s="41" t="e">
        <v>#N/A</v>
      </c>
      <c r="E49" s="41" t="e">
        <v>#N/A</v>
      </c>
      <c r="F49" s="41" t="e">
        <v>#N/A</v>
      </c>
      <c r="G49" s="41" t="e">
        <v>#N/A</v>
      </c>
      <c r="H49" s="41" t="e">
        <v>#N/A</v>
      </c>
      <c r="I49" s="41">
        <v>11.4866666666667</v>
      </c>
      <c r="J49" s="41">
        <f>'Historical PPI'!H48</f>
        <v>4.4245743261275523</v>
      </c>
      <c r="K49" s="17">
        <v>1704475800000</v>
      </c>
      <c r="L49" s="41">
        <v>18</v>
      </c>
      <c r="M49" s="41"/>
      <c r="N49" s="17">
        <v>1021321</v>
      </c>
      <c r="O49" s="17">
        <v>40715</v>
      </c>
      <c r="P49" s="17">
        <v>342565</v>
      </c>
      <c r="Q49" s="17">
        <v>9688</v>
      </c>
      <c r="R49" s="17">
        <v>183190</v>
      </c>
      <c r="S49" s="17">
        <v>9800</v>
      </c>
      <c r="T49" s="17">
        <v>142157</v>
      </c>
      <c r="U49" s="17">
        <v>6040</v>
      </c>
      <c r="V49" s="17">
        <v>62767</v>
      </c>
      <c r="W49" s="17">
        <v>3775</v>
      </c>
      <c r="X49" s="17">
        <v>357514</v>
      </c>
      <c r="Y49" s="17">
        <v>19615</v>
      </c>
      <c r="Z49" s="17">
        <v>7631</v>
      </c>
      <c r="AA49" s="17">
        <v>5243</v>
      </c>
      <c r="AB49" s="17" t="e">
        <f>Tax_data!E49</f>
        <v>#N/A</v>
      </c>
      <c r="AC49" s="17" t="e">
        <f>Tax_data!G49</f>
        <v>#N/A</v>
      </c>
      <c r="AD49" s="17" t="e">
        <f>Tax_data!I49</f>
        <v>#N/A</v>
      </c>
      <c r="AE49" s="17" t="e">
        <f>Tax_data!K49</f>
        <v>#N/A</v>
      </c>
      <c r="AF49" s="17">
        <f>Tax_data!L49</f>
        <v>12874</v>
      </c>
      <c r="AG49" s="68">
        <f>Data!F49</f>
        <v>10.039866630000001</v>
      </c>
      <c r="AH49" s="68">
        <f>Data!G49</f>
        <v>3645.3671496630227</v>
      </c>
      <c r="AI49" s="68" t="e">
        <f>Data!H49</f>
        <v>#N/A</v>
      </c>
      <c r="AJ49" s="64">
        <f>(Data!K49/(AK49/100))</f>
        <v>494593.78993000119</v>
      </c>
      <c r="AK49" s="64">
        <f t="shared" si="54"/>
        <v>3.9865037534722187</v>
      </c>
      <c r="AL49" s="17" t="e">
        <v>#N/A</v>
      </c>
      <c r="AM49" s="17">
        <v>434916</v>
      </c>
      <c r="AN49" s="17">
        <v>22115</v>
      </c>
      <c r="AO49" s="17">
        <v>378402</v>
      </c>
      <c r="AP49" s="17">
        <v>19525</v>
      </c>
      <c r="AQ49" s="64">
        <f t="shared" si="49"/>
        <v>5.3496369889186086</v>
      </c>
      <c r="AR49" s="64">
        <f t="shared" si="50"/>
        <v>4.2488234838945669</v>
      </c>
      <c r="AS49" s="64">
        <f t="shared" si="51"/>
        <v>6.014306881004349</v>
      </c>
      <c r="AT49" s="64">
        <f t="shared" si="52"/>
        <v>5.4864984308306806</v>
      </c>
      <c r="AU49" s="64">
        <v>1524.63</v>
      </c>
      <c r="AV49" s="64">
        <v>160.70302406666701</v>
      </c>
      <c r="AW49" s="64">
        <f t="shared" si="53"/>
        <v>3.560130072818088</v>
      </c>
      <c r="AX49" s="64">
        <f t="shared" si="55"/>
        <v>5.159856448961686</v>
      </c>
      <c r="AY49" s="64">
        <f t="shared" si="56"/>
        <v>5.0848899557615717</v>
      </c>
      <c r="AZ49" s="17"/>
      <c r="BA49" s="17"/>
      <c r="BB49" s="17"/>
      <c r="BC49" s="17"/>
    </row>
    <row r="50" spans="1:55" x14ac:dyDescent="0.2">
      <c r="A50" s="18">
        <v>29676</v>
      </c>
      <c r="B50" s="17">
        <v>2088154</v>
      </c>
      <c r="C50" s="17">
        <v>77610</v>
      </c>
      <c r="D50" s="41" t="e">
        <v>#N/A</v>
      </c>
      <c r="E50" s="41" t="e">
        <v>#N/A</v>
      </c>
      <c r="F50" s="41" t="e">
        <v>#N/A</v>
      </c>
      <c r="G50" s="41" t="e">
        <v>#N/A</v>
      </c>
      <c r="H50" s="41" t="e">
        <v>#N/A</v>
      </c>
      <c r="I50" s="41">
        <v>12.6533333333333</v>
      </c>
      <c r="J50" s="41">
        <f>'Historical PPI'!H49</f>
        <v>4.4130548730548824</v>
      </c>
      <c r="K50" s="17">
        <v>1737873800000</v>
      </c>
      <c r="L50" s="41">
        <v>16</v>
      </c>
      <c r="M50" s="41"/>
      <c r="N50" s="17">
        <v>1043071</v>
      </c>
      <c r="O50" s="17">
        <v>42814</v>
      </c>
      <c r="P50" s="17">
        <v>333813</v>
      </c>
      <c r="Q50" s="17">
        <v>9473</v>
      </c>
      <c r="R50" s="17">
        <v>199578</v>
      </c>
      <c r="S50" s="17">
        <v>10649</v>
      </c>
      <c r="T50" s="17">
        <v>150873</v>
      </c>
      <c r="U50" s="17">
        <v>6434</v>
      </c>
      <c r="V50" s="17">
        <v>61153</v>
      </c>
      <c r="W50" s="17">
        <v>3686</v>
      </c>
      <c r="X50" s="17">
        <v>378884</v>
      </c>
      <c r="Y50" s="17">
        <v>20770</v>
      </c>
      <c r="Z50" s="17">
        <v>8267</v>
      </c>
      <c r="AA50" s="17">
        <v>5776</v>
      </c>
      <c r="AB50" s="17" t="e">
        <f>Tax_data!E50</f>
        <v>#N/A</v>
      </c>
      <c r="AC50" s="17" t="e">
        <f>Tax_data!G50</f>
        <v>#N/A</v>
      </c>
      <c r="AD50" s="17" t="e">
        <f>Tax_data!I50</f>
        <v>#N/A</v>
      </c>
      <c r="AE50" s="17" t="e">
        <f>Tax_data!K50</f>
        <v>#N/A</v>
      </c>
      <c r="AF50" s="17">
        <f>Tax_data!L50</f>
        <v>14043</v>
      </c>
      <c r="AG50" s="68">
        <f>Data!F50</f>
        <v>10.112032430322911</v>
      </c>
      <c r="AH50" s="68">
        <f>Data!G50</f>
        <v>3866.3839608306621</v>
      </c>
      <c r="AI50" s="68">
        <f>Data!H50</f>
        <v>94482.655092599161</v>
      </c>
      <c r="AJ50" s="64">
        <f>(Data!K50/(AK50/100))</f>
        <v>482278.82995437708</v>
      </c>
      <c r="AK50" s="64">
        <f t="shared" si="54"/>
        <v>4.1046103285394766</v>
      </c>
      <c r="AL50" s="64">
        <f>'Historical CPI'!I5</f>
        <v>4.0921626906455515</v>
      </c>
      <c r="AM50" s="17">
        <v>416032</v>
      </c>
      <c r="AN50" s="17">
        <v>19997</v>
      </c>
      <c r="AO50" s="17">
        <v>367195</v>
      </c>
      <c r="AP50" s="17">
        <v>18561</v>
      </c>
      <c r="AQ50" s="64">
        <f t="shared" si="49"/>
        <v>5.3357584503301965</v>
      </c>
      <c r="AR50" s="64">
        <f t="shared" si="50"/>
        <v>4.2645138626526951</v>
      </c>
      <c r="AS50" s="64">
        <f t="shared" si="51"/>
        <v>6.0275047830850488</v>
      </c>
      <c r="AT50" s="64">
        <f t="shared" si="52"/>
        <v>5.4818889158687094</v>
      </c>
      <c r="AU50" s="64">
        <v>1563.36666666667</v>
      </c>
      <c r="AV50" s="64">
        <v>164.17942199999999</v>
      </c>
      <c r="AW50" s="64">
        <f t="shared" si="53"/>
        <v>3.7166799000456865</v>
      </c>
      <c r="AX50" s="64">
        <f t="shared" si="55"/>
        <v>5.0548073911681808</v>
      </c>
      <c r="AY50" s="64">
        <f t="shared" si="56"/>
        <v>4.8066014152757477</v>
      </c>
      <c r="AZ50" s="17"/>
      <c r="BA50" s="17"/>
      <c r="BB50" s="17"/>
      <c r="BC50" s="17"/>
    </row>
    <row r="51" spans="1:55" x14ac:dyDescent="0.2">
      <c r="A51" s="18">
        <v>29767</v>
      </c>
      <c r="B51" s="17">
        <v>2133756</v>
      </c>
      <c r="C51" s="17">
        <v>80017</v>
      </c>
      <c r="D51" s="41" t="e">
        <v>#N/A</v>
      </c>
      <c r="E51" s="41" t="e">
        <v>#N/A</v>
      </c>
      <c r="F51" s="41" t="e">
        <v>#N/A</v>
      </c>
      <c r="G51" s="41" t="e">
        <v>#N/A</v>
      </c>
      <c r="H51" s="41" t="e">
        <v>#N/A</v>
      </c>
      <c r="I51" s="41">
        <v>12.9233333333333</v>
      </c>
      <c r="J51" s="41">
        <f>'Historical PPI'!H50</f>
        <v>4.5975207959549866</v>
      </c>
      <c r="K51" s="17">
        <v>1724995000000</v>
      </c>
      <c r="L51" s="41">
        <v>15.5</v>
      </c>
      <c r="M51" s="41"/>
      <c r="N51" s="17">
        <v>1063128</v>
      </c>
      <c r="O51" s="17">
        <v>45123</v>
      </c>
      <c r="P51" s="17">
        <v>361769</v>
      </c>
      <c r="Q51" s="17">
        <v>10798</v>
      </c>
      <c r="R51" s="17">
        <v>207913</v>
      </c>
      <c r="S51" s="17">
        <v>11437</v>
      </c>
      <c r="T51" s="17">
        <v>147570</v>
      </c>
      <c r="U51" s="17">
        <v>6426</v>
      </c>
      <c r="V51" s="17">
        <v>59525</v>
      </c>
      <c r="W51" s="17">
        <v>3687</v>
      </c>
      <c r="X51" s="17">
        <v>383608</v>
      </c>
      <c r="Y51" s="17">
        <v>21550</v>
      </c>
      <c r="Z51" s="17">
        <v>8145</v>
      </c>
      <c r="AA51" s="17">
        <v>5854</v>
      </c>
      <c r="AB51" s="17" t="e">
        <f>Tax_data!E51</f>
        <v>#N/A</v>
      </c>
      <c r="AC51" s="17" t="e">
        <f>Tax_data!G51</f>
        <v>#N/A</v>
      </c>
      <c r="AD51" s="17" t="e">
        <f>Tax_data!I51</f>
        <v>#N/A</v>
      </c>
      <c r="AE51" s="17" t="e">
        <f>Tax_data!K51</f>
        <v>#N/A</v>
      </c>
      <c r="AF51" s="17">
        <f>Tax_data!L51</f>
        <v>13999</v>
      </c>
      <c r="AG51" s="68">
        <f>Data!F51</f>
        <v>10.18643918765866</v>
      </c>
      <c r="AH51" s="68">
        <f>Data!G51</f>
        <v>4089.1619959274617</v>
      </c>
      <c r="AI51" s="68">
        <f>Data!H51</f>
        <v>98268.180751217369</v>
      </c>
      <c r="AJ51" s="64">
        <f>(Data!K51/(AK51/100))</f>
        <v>481540.77610087901</v>
      </c>
      <c r="AK51" s="64">
        <f t="shared" si="54"/>
        <v>4.244361920671829</v>
      </c>
      <c r="AL51" s="64">
        <f>'Historical CPI'!I6</f>
        <v>4.1612269247966145</v>
      </c>
      <c r="AM51" s="17">
        <v>393804</v>
      </c>
      <c r="AN51" s="17">
        <v>19206</v>
      </c>
      <c r="AO51" s="17">
        <v>402925</v>
      </c>
      <c r="AP51" s="17">
        <v>21993</v>
      </c>
      <c r="AQ51" s="64">
        <f t="shared" si="49"/>
        <v>5.5008585321745151</v>
      </c>
      <c r="AR51" s="64">
        <f t="shared" si="50"/>
        <v>4.3545436064240697</v>
      </c>
      <c r="AS51" s="64">
        <f t="shared" si="51"/>
        <v>6.1940361192776141</v>
      </c>
      <c r="AT51" s="64">
        <f t="shared" si="52"/>
        <v>5.6177139162895458</v>
      </c>
      <c r="AU51" s="64">
        <v>1549.9</v>
      </c>
      <c r="AV51" s="64">
        <v>162.3696569</v>
      </c>
      <c r="AW51" s="64">
        <f t="shared" si="53"/>
        <v>3.75005389557194</v>
      </c>
      <c r="AX51" s="64">
        <f t="shared" si="55"/>
        <v>5.4583359185952727</v>
      </c>
      <c r="AY51" s="64">
        <f t="shared" si="56"/>
        <v>4.8770454337690827</v>
      </c>
      <c r="AZ51" s="17"/>
      <c r="BA51" s="17"/>
      <c r="BB51" s="17"/>
      <c r="BC51" s="17"/>
    </row>
    <row r="52" spans="1:55" x14ac:dyDescent="0.2">
      <c r="A52" s="18">
        <v>29859</v>
      </c>
      <c r="B52" s="17">
        <v>2164811</v>
      </c>
      <c r="C52" s="17">
        <v>82989</v>
      </c>
      <c r="D52" s="41" t="e">
        <v>#N/A</v>
      </c>
      <c r="E52" s="41" t="e">
        <v>#N/A</v>
      </c>
      <c r="F52" s="41" t="e">
        <v>#N/A</v>
      </c>
      <c r="G52" s="41" t="e">
        <v>#N/A</v>
      </c>
      <c r="H52" s="41" t="e">
        <v>#N/A</v>
      </c>
      <c r="I52" s="41">
        <v>13.1133333333333</v>
      </c>
      <c r="J52" s="41">
        <f>'Historical PPI'!H51</f>
        <v>4.8521894258838758</v>
      </c>
      <c r="K52" s="17">
        <v>1745652300000</v>
      </c>
      <c r="L52" s="41">
        <v>15.5</v>
      </c>
      <c r="M52" s="41"/>
      <c r="N52" s="17">
        <v>1082517</v>
      </c>
      <c r="O52" s="17">
        <v>47904</v>
      </c>
      <c r="P52" s="17">
        <v>343687</v>
      </c>
      <c r="Q52" s="17">
        <v>11355</v>
      </c>
      <c r="R52" s="17">
        <v>215898</v>
      </c>
      <c r="S52" s="17">
        <v>12467</v>
      </c>
      <c r="T52" s="17">
        <v>155025</v>
      </c>
      <c r="U52" s="17">
        <v>7083</v>
      </c>
      <c r="V52" s="17">
        <v>55678</v>
      </c>
      <c r="W52" s="17">
        <v>3622</v>
      </c>
      <c r="X52" s="17">
        <v>390623</v>
      </c>
      <c r="Y52" s="17">
        <v>23172</v>
      </c>
      <c r="Z52" s="17">
        <v>8420</v>
      </c>
      <c r="AA52" s="17">
        <v>6258</v>
      </c>
      <c r="AB52" s="17" t="e">
        <f>Tax_data!E52</f>
        <v>#N/A</v>
      </c>
      <c r="AC52" s="17" t="e">
        <f>Tax_data!G52</f>
        <v>#N/A</v>
      </c>
      <c r="AD52" s="17" t="e">
        <f>Tax_data!I52</f>
        <v>#N/A</v>
      </c>
      <c r="AE52" s="17" t="e">
        <f>Tax_data!K52</f>
        <v>#N/A</v>
      </c>
      <c r="AF52" s="17">
        <f>Tax_data!L52</f>
        <v>14678</v>
      </c>
      <c r="AG52" s="68">
        <f>Data!F52</f>
        <v>10.26028441616508</v>
      </c>
      <c r="AH52" s="68">
        <f>Data!G52</f>
        <v>4278.2439764381043</v>
      </c>
      <c r="AI52" s="68">
        <f>Data!H52</f>
        <v>98403.46958869943</v>
      </c>
      <c r="AJ52" s="64">
        <f>(Data!K52/(AK52/100))</f>
        <v>471605.06327237881</v>
      </c>
      <c r="AK52" s="64">
        <f t="shared" si="54"/>
        <v>4.4252422825692346</v>
      </c>
      <c r="AL52" s="64">
        <f>'Historical CPI'!I7</f>
        <v>4.3476556205995953</v>
      </c>
      <c r="AM52" s="17">
        <v>451829</v>
      </c>
      <c r="AN52" s="17">
        <v>20027</v>
      </c>
      <c r="AO52" s="17">
        <v>400069</v>
      </c>
      <c r="AP52" s="17">
        <v>23173</v>
      </c>
      <c r="AQ52" s="64">
        <f t="shared" si="49"/>
        <v>5.7744860999175538</v>
      </c>
      <c r="AR52" s="64">
        <f t="shared" si="50"/>
        <v>4.5689404934687952</v>
      </c>
      <c r="AS52" s="64">
        <f t="shared" si="51"/>
        <v>6.5052624016667266</v>
      </c>
      <c r="AT52" s="64">
        <f t="shared" si="52"/>
        <v>5.9320623721593453</v>
      </c>
      <c r="AU52" s="64">
        <v>1471.86</v>
      </c>
      <c r="AV52" s="64">
        <v>158.0643772</v>
      </c>
      <c r="AW52" s="64">
        <f t="shared" si="53"/>
        <v>3.8335448221576849</v>
      </c>
      <c r="AX52" s="64">
        <f t="shared" si="55"/>
        <v>5.7922508367306644</v>
      </c>
      <c r="AY52" s="64">
        <f t="shared" si="56"/>
        <v>4.4324290826839352</v>
      </c>
      <c r="AZ52" s="17"/>
      <c r="BA52" s="17"/>
      <c r="BB52" s="17"/>
      <c r="BC52" s="17"/>
    </row>
    <row r="53" spans="1:55" x14ac:dyDescent="0.2">
      <c r="A53" s="18">
        <v>29951</v>
      </c>
      <c r="B53" s="17">
        <v>2178317</v>
      </c>
      <c r="C53" s="17">
        <v>86340</v>
      </c>
      <c r="D53" s="41" t="e">
        <v>#N/A</v>
      </c>
      <c r="E53" s="41" t="e">
        <v>#N/A</v>
      </c>
      <c r="F53" s="41" t="e">
        <v>#N/A</v>
      </c>
      <c r="G53" s="41" t="e">
        <v>#N/A</v>
      </c>
      <c r="H53" s="41" t="e">
        <v>#N/A</v>
      </c>
      <c r="I53" s="41">
        <v>13.26</v>
      </c>
      <c r="J53" s="41">
        <f>'Historical PPI'!H52</f>
        <v>5.0044942620763102</v>
      </c>
      <c r="K53" s="17">
        <v>1726632300000</v>
      </c>
      <c r="L53" s="41">
        <v>12</v>
      </c>
      <c r="M53" s="41"/>
      <c r="N53" s="17">
        <v>1076255</v>
      </c>
      <c r="O53" s="17">
        <v>49482</v>
      </c>
      <c r="P53" s="17">
        <v>339815</v>
      </c>
      <c r="Q53" s="17">
        <v>11770</v>
      </c>
      <c r="R53" s="17">
        <v>220822</v>
      </c>
      <c r="S53" s="17">
        <v>12942</v>
      </c>
      <c r="T53" s="17">
        <v>164035</v>
      </c>
      <c r="U53" s="17">
        <v>7577</v>
      </c>
      <c r="V53" s="17">
        <v>49580</v>
      </c>
      <c r="W53" s="17">
        <v>3326</v>
      </c>
      <c r="X53" s="17">
        <v>392957</v>
      </c>
      <c r="Y53" s="17">
        <v>23846</v>
      </c>
      <c r="Z53" s="17">
        <v>8376</v>
      </c>
      <c r="AA53" s="17">
        <v>6252</v>
      </c>
      <c r="AB53" s="17" t="e">
        <f>Tax_data!E53</f>
        <v>#N/A</v>
      </c>
      <c r="AC53" s="17" t="e">
        <f>Tax_data!G53</f>
        <v>#N/A</v>
      </c>
      <c r="AD53" s="17" t="e">
        <f>Tax_data!I53</f>
        <v>#N/A</v>
      </c>
      <c r="AE53" s="17" t="e">
        <f>Tax_data!K53</f>
        <v>#N/A</v>
      </c>
      <c r="AF53" s="17">
        <f>Tax_data!L53</f>
        <v>14628</v>
      </c>
      <c r="AG53" s="68">
        <f>Data!F53</f>
        <v>10.33076563</v>
      </c>
      <c r="AH53" s="68">
        <f>Data!G53</f>
        <v>4431.1333389527299</v>
      </c>
      <c r="AI53" s="68">
        <f>Data!H53</f>
        <v>98168.481419440868</v>
      </c>
      <c r="AJ53" s="64">
        <f>(Data!K53/(AK53/100))</f>
        <v>475580.50051870639</v>
      </c>
      <c r="AK53" s="64">
        <f t="shared" si="54"/>
        <v>4.5976093026280944</v>
      </c>
      <c r="AL53" s="64">
        <f>'Historical CPI'!I8</f>
        <v>4.5138045071920683</v>
      </c>
      <c r="AM53" s="17">
        <v>479676</v>
      </c>
      <c r="AN53" s="17">
        <v>23174</v>
      </c>
      <c r="AO53" s="17">
        <v>399039</v>
      </c>
      <c r="AP53" s="17">
        <v>24517</v>
      </c>
      <c r="AQ53" s="64">
        <f t="shared" si="49"/>
        <v>5.8608290840586541</v>
      </c>
      <c r="AR53" s="64">
        <f t="shared" si="50"/>
        <v>4.6191361599658611</v>
      </c>
      <c r="AS53" s="64">
        <f t="shared" si="51"/>
        <v>6.7083501411859618</v>
      </c>
      <c r="AT53" s="64">
        <f t="shared" si="52"/>
        <v>6.0683484452497352</v>
      </c>
      <c r="AU53" s="64">
        <v>1374.9966666666701</v>
      </c>
      <c r="AV53" s="64">
        <v>150.789836866667</v>
      </c>
      <c r="AW53" s="64">
        <f t="shared" si="53"/>
        <v>3.9636104387010707</v>
      </c>
      <c r="AX53" s="64">
        <f t="shared" si="55"/>
        <v>6.1440109863948136</v>
      </c>
      <c r="AY53" s="64">
        <f t="shared" si="56"/>
        <v>4.8311777116220114</v>
      </c>
      <c r="AZ53" s="17"/>
      <c r="BA53" s="17"/>
      <c r="BB53" s="17"/>
      <c r="BC53" s="17"/>
    </row>
    <row r="54" spans="1:55" x14ac:dyDescent="0.2">
      <c r="A54" s="18">
        <v>30041</v>
      </c>
      <c r="B54" s="17">
        <v>2158137</v>
      </c>
      <c r="C54" s="17">
        <v>88612</v>
      </c>
      <c r="D54" s="41" t="e">
        <v>#N/A</v>
      </c>
      <c r="E54" s="41" t="e">
        <v>#N/A</v>
      </c>
      <c r="F54" s="41" t="e">
        <v>#N/A</v>
      </c>
      <c r="G54" s="41" t="e">
        <v>#N/A</v>
      </c>
      <c r="H54" s="41" t="e">
        <v>#N/A</v>
      </c>
      <c r="I54" s="41">
        <v>14.143333333333301</v>
      </c>
      <c r="J54" s="41">
        <f>'Historical PPI'!H53</f>
        <v>5.0660606060605939</v>
      </c>
      <c r="K54" s="17">
        <v>1699808300000</v>
      </c>
      <c r="L54" s="41">
        <v>15</v>
      </c>
      <c r="M54" s="41"/>
      <c r="N54" s="17">
        <v>1095078</v>
      </c>
      <c r="O54" s="17">
        <v>51452</v>
      </c>
      <c r="P54" s="17">
        <v>380142</v>
      </c>
      <c r="Q54" s="17">
        <v>13090</v>
      </c>
      <c r="R54" s="17">
        <v>221149</v>
      </c>
      <c r="S54" s="17">
        <v>13463</v>
      </c>
      <c r="T54" s="17">
        <v>159436</v>
      </c>
      <c r="U54" s="17">
        <v>7553</v>
      </c>
      <c r="V54" s="17">
        <v>48132</v>
      </c>
      <c r="W54" s="17">
        <v>3292</v>
      </c>
      <c r="X54" s="17">
        <v>389203</v>
      </c>
      <c r="Y54" s="17">
        <v>24308</v>
      </c>
      <c r="Z54" s="17">
        <v>8913</v>
      </c>
      <c r="AA54" s="17">
        <v>7548</v>
      </c>
      <c r="AB54" s="17" t="e">
        <f>Tax_data!E54</f>
        <v>#N/A</v>
      </c>
      <c r="AC54" s="17" t="e">
        <f>Tax_data!G54</f>
        <v>#N/A</v>
      </c>
      <c r="AD54" s="17" t="e">
        <f>Tax_data!I54</f>
        <v>#N/A</v>
      </c>
      <c r="AE54" s="17" t="e">
        <f>Tax_data!K54</f>
        <v>#N/A</v>
      </c>
      <c r="AF54" s="17">
        <f>Tax_data!L54</f>
        <v>16461</v>
      </c>
      <c r="AG54" s="68">
        <f>Data!F54</f>
        <v>10.391365564753499</v>
      </c>
      <c r="AH54" s="68">
        <f>Data!G54</f>
        <v>4579.7638148176256</v>
      </c>
      <c r="AI54" s="68">
        <f>Data!H54</f>
        <v>97891.679276448704</v>
      </c>
      <c r="AJ54" s="64">
        <f>(Data!K54/(AK54/100))</f>
        <v>465831.69140169484</v>
      </c>
      <c r="AK54" s="64">
        <f t="shared" si="54"/>
        <v>4.6984780992769464</v>
      </c>
      <c r="AL54" s="64">
        <f>'Historical CPI'!I9</f>
        <v>4.678399480597581</v>
      </c>
      <c r="AM54" s="17">
        <v>411819</v>
      </c>
      <c r="AN54" s="17">
        <v>19596</v>
      </c>
      <c r="AO54" s="17">
        <v>359325</v>
      </c>
      <c r="AP54" s="17">
        <v>23477</v>
      </c>
      <c r="AQ54" s="64">
        <f t="shared" si="49"/>
        <v>6.0877507924521481</v>
      </c>
      <c r="AR54" s="64">
        <f t="shared" si="50"/>
        <v>4.7373240673373642</v>
      </c>
      <c r="AS54" s="64">
        <f t="shared" si="51"/>
        <v>6.8395246405717609</v>
      </c>
      <c r="AT54" s="64">
        <f t="shared" si="52"/>
        <v>6.2455839240704716</v>
      </c>
      <c r="AU54" s="64">
        <v>1383.6</v>
      </c>
      <c r="AV54" s="64">
        <v>153.43192276666699</v>
      </c>
      <c r="AW54" s="64">
        <f t="shared" si="53"/>
        <v>4.1059487882372618</v>
      </c>
      <c r="AX54" s="64">
        <f t="shared" si="55"/>
        <v>6.5336394628817924</v>
      </c>
      <c r="AY54" s="64">
        <f t="shared" si="56"/>
        <v>4.7584011422493866</v>
      </c>
      <c r="AZ54" s="17"/>
      <c r="BA54" s="17"/>
      <c r="BB54" s="17"/>
      <c r="BC54" s="17"/>
    </row>
    <row r="55" spans="1:55" x14ac:dyDescent="0.2">
      <c r="A55" s="18">
        <v>30132</v>
      </c>
      <c r="B55" s="17">
        <v>2140130</v>
      </c>
      <c r="C55" s="17">
        <v>90860</v>
      </c>
      <c r="D55" s="41" t="e">
        <v>#N/A</v>
      </c>
      <c r="E55" s="41" t="e">
        <v>#N/A</v>
      </c>
      <c r="F55" s="41" t="e">
        <v>#N/A</v>
      </c>
      <c r="G55" s="41" t="e">
        <v>#N/A</v>
      </c>
      <c r="H55" s="41" t="e">
        <v>#N/A</v>
      </c>
      <c r="I55" s="41">
        <v>14.286666666666701</v>
      </c>
      <c r="J55" s="41">
        <f>'Historical PPI'!H54</f>
        <v>5.3015495025281387</v>
      </c>
      <c r="K55" s="17">
        <v>1707562800000</v>
      </c>
      <c r="L55" s="41">
        <v>13</v>
      </c>
      <c r="M55" s="41"/>
      <c r="N55" s="17">
        <v>1090799</v>
      </c>
      <c r="O55" s="17">
        <v>53691</v>
      </c>
      <c r="P55" s="17">
        <v>365468</v>
      </c>
      <c r="Q55" s="17">
        <v>13538</v>
      </c>
      <c r="R55" s="17">
        <v>209946</v>
      </c>
      <c r="S55" s="17">
        <v>13418</v>
      </c>
      <c r="T55" s="17">
        <v>164651</v>
      </c>
      <c r="U55" s="17">
        <v>8060</v>
      </c>
      <c r="V55" s="17">
        <v>52763</v>
      </c>
      <c r="W55" s="17">
        <v>3786</v>
      </c>
      <c r="X55" s="17">
        <v>387330</v>
      </c>
      <c r="Y55" s="17">
        <v>25264</v>
      </c>
      <c r="Z55" s="17">
        <v>9009</v>
      </c>
      <c r="AA55" s="17">
        <v>7834</v>
      </c>
      <c r="AB55" s="17" t="e">
        <f>Tax_data!E55</f>
        <v>#N/A</v>
      </c>
      <c r="AC55" s="17" t="e">
        <f>Tax_data!G55</f>
        <v>#N/A</v>
      </c>
      <c r="AD55" s="17" t="e">
        <f>Tax_data!I55</f>
        <v>#N/A</v>
      </c>
      <c r="AE55" s="17" t="e">
        <f>Tax_data!K55</f>
        <v>#N/A</v>
      </c>
      <c r="AF55" s="17">
        <f>Tax_data!L55</f>
        <v>16843</v>
      </c>
      <c r="AG55" s="68">
        <f>Data!F55</f>
        <v>10.44419722540013</v>
      </c>
      <c r="AH55" s="68">
        <f>Data!G55</f>
        <v>4819.8055737186114</v>
      </c>
      <c r="AI55" s="68">
        <f>Data!H55</f>
        <v>99397.251901956799</v>
      </c>
      <c r="AJ55" s="64">
        <f>(Data!K55/(AK55/100))</f>
        <v>476280.2808043551</v>
      </c>
      <c r="AK55" s="64">
        <f t="shared" si="54"/>
        <v>4.9221717291636677</v>
      </c>
      <c r="AL55" s="64">
        <f>'Historical CPI'!I10</f>
        <v>4.8490330280687823</v>
      </c>
      <c r="AM55" s="17">
        <v>428998</v>
      </c>
      <c r="AN55" s="17">
        <v>20674</v>
      </c>
      <c r="AO55" s="17">
        <v>346588</v>
      </c>
      <c r="AP55" s="17">
        <v>23088</v>
      </c>
      <c r="AQ55" s="64">
        <f t="shared" si="49"/>
        <v>6.391167252531603</v>
      </c>
      <c r="AR55" s="64">
        <f t="shared" si="50"/>
        <v>4.8952025800025512</v>
      </c>
      <c r="AS55" s="64">
        <f t="shared" si="51"/>
        <v>7.1754828193999582</v>
      </c>
      <c r="AT55" s="64">
        <f t="shared" si="52"/>
        <v>6.5226034647458242</v>
      </c>
      <c r="AU55" s="64">
        <v>1309.6666666666699</v>
      </c>
      <c r="AV55" s="64">
        <v>149.08042903333299</v>
      </c>
      <c r="AW55" s="64">
        <f t="shared" si="53"/>
        <v>4.2455364861013116</v>
      </c>
      <c r="AX55" s="64">
        <f t="shared" si="55"/>
        <v>6.6615116507207404</v>
      </c>
      <c r="AY55" s="64">
        <f t="shared" si="56"/>
        <v>4.819136685951916</v>
      </c>
      <c r="AZ55" s="17"/>
      <c r="BA55" s="17"/>
      <c r="BB55" s="17"/>
      <c r="BC55" s="17"/>
    </row>
    <row r="56" spans="1:55" x14ac:dyDescent="0.2">
      <c r="A56" s="18">
        <v>30224</v>
      </c>
      <c r="B56" s="17">
        <v>2139582</v>
      </c>
      <c r="C56" s="17">
        <v>95087</v>
      </c>
      <c r="D56" s="41" t="e">
        <v>#N/A</v>
      </c>
      <c r="E56" s="41" t="e">
        <v>#N/A</v>
      </c>
      <c r="F56" s="41" t="e">
        <v>#N/A</v>
      </c>
      <c r="G56" s="41" t="e">
        <v>#N/A</v>
      </c>
      <c r="H56" s="41" t="e">
        <v>#N/A</v>
      </c>
      <c r="I56" s="41">
        <v>13.8366666666667</v>
      </c>
      <c r="J56" s="41">
        <f>'Historical PPI'!H55</f>
        <v>5.4613850145961695</v>
      </c>
      <c r="K56" s="17">
        <v>1701034800000</v>
      </c>
      <c r="L56" s="41">
        <v>10</v>
      </c>
      <c r="M56" s="41"/>
      <c r="N56" s="17">
        <v>1092630</v>
      </c>
      <c r="O56" s="17">
        <v>55299</v>
      </c>
      <c r="P56" s="17">
        <v>359775</v>
      </c>
      <c r="Q56" s="17">
        <v>13808</v>
      </c>
      <c r="R56" s="17">
        <v>208794</v>
      </c>
      <c r="S56" s="17">
        <v>14008</v>
      </c>
      <c r="T56" s="17">
        <v>151676</v>
      </c>
      <c r="U56" s="17">
        <v>7964</v>
      </c>
      <c r="V56" s="17">
        <v>46914</v>
      </c>
      <c r="W56" s="17">
        <v>3515</v>
      </c>
      <c r="X56" s="17">
        <v>371146</v>
      </c>
      <c r="Y56" s="17">
        <v>25486</v>
      </c>
      <c r="Z56" s="17">
        <v>9502</v>
      </c>
      <c r="AA56" s="17">
        <v>8551</v>
      </c>
      <c r="AB56" s="17" t="e">
        <f>Tax_data!E56</f>
        <v>#N/A</v>
      </c>
      <c r="AC56" s="17" t="e">
        <f>Tax_data!G56</f>
        <v>#N/A</v>
      </c>
      <c r="AD56" s="17" t="e">
        <f>Tax_data!I56</f>
        <v>#N/A</v>
      </c>
      <c r="AE56" s="17" t="e">
        <f>Tax_data!K56</f>
        <v>#N/A</v>
      </c>
      <c r="AF56" s="17">
        <f>Tax_data!L56</f>
        <v>18053</v>
      </c>
      <c r="AG56" s="68">
        <f>Data!F56</f>
        <v>10.48765883834669</v>
      </c>
      <c r="AH56" s="68">
        <f>Data!G56</f>
        <v>4965.9319398885236</v>
      </c>
      <c r="AI56" s="68">
        <f>Data!H56</f>
        <v>100272.27607708401</v>
      </c>
      <c r="AJ56" s="64">
        <f>(Data!K56/(AK56/100))</f>
        <v>482234.61527333158</v>
      </c>
      <c r="AK56" s="64">
        <f t="shared" si="54"/>
        <v>5.0610911287444056</v>
      </c>
      <c r="AL56" s="64">
        <f>'Historical CPI'!I11</f>
        <v>4.9524476098168737</v>
      </c>
      <c r="AM56" s="17">
        <v>412306</v>
      </c>
      <c r="AN56" s="17">
        <v>21937</v>
      </c>
      <c r="AO56" s="17">
        <v>296502</v>
      </c>
      <c r="AP56" s="17">
        <v>21574</v>
      </c>
      <c r="AQ56" s="64">
        <f t="shared" si="49"/>
        <v>6.7090050480377794</v>
      </c>
      <c r="AR56" s="64">
        <f t="shared" si="50"/>
        <v>5.2506658930878976</v>
      </c>
      <c r="AS56" s="64">
        <f t="shared" si="51"/>
        <v>7.4924329624419155</v>
      </c>
      <c r="AT56" s="64">
        <f t="shared" si="52"/>
        <v>6.8668394647928306</v>
      </c>
      <c r="AU56" s="64">
        <v>1277.5899999999999</v>
      </c>
      <c r="AV56" s="64">
        <v>148.9068868</v>
      </c>
      <c r="AW56" s="64">
        <f t="shared" si="53"/>
        <v>4.4441858269512453</v>
      </c>
      <c r="AX56" s="64">
        <f t="shared" si="55"/>
        <v>7.2761735165361454</v>
      </c>
      <c r="AY56" s="64">
        <f t="shared" si="56"/>
        <v>5.320562882907355</v>
      </c>
      <c r="AZ56" s="17"/>
      <c r="BA56" s="17"/>
      <c r="BB56" s="17"/>
      <c r="BC56" s="17"/>
    </row>
    <row r="57" spans="1:55" x14ac:dyDescent="0.2">
      <c r="A57" s="18">
        <v>30316</v>
      </c>
      <c r="B57" s="17">
        <v>2094351</v>
      </c>
      <c r="C57" s="17">
        <v>98547</v>
      </c>
      <c r="D57" s="41" t="e">
        <v>#N/A</v>
      </c>
      <c r="E57" s="41" t="e">
        <v>#N/A</v>
      </c>
      <c r="F57" s="41" t="e">
        <v>#N/A</v>
      </c>
      <c r="G57" s="41" t="e">
        <v>#N/A</v>
      </c>
      <c r="H57" s="41" t="e">
        <v>#N/A</v>
      </c>
      <c r="I57" s="41">
        <v>11.766666666666699</v>
      </c>
      <c r="J57" s="41">
        <f>'Historical PPI'!H56</f>
        <v>5.6918067787563409</v>
      </c>
      <c r="K57" s="17">
        <v>1701714300000</v>
      </c>
      <c r="L57" s="41">
        <v>8.5</v>
      </c>
      <c r="M57" s="41"/>
      <c r="N57" s="17">
        <v>1075928</v>
      </c>
      <c r="O57" s="17">
        <v>57063</v>
      </c>
      <c r="P57" s="17">
        <v>360898</v>
      </c>
      <c r="Q57" s="17">
        <v>14664</v>
      </c>
      <c r="R57" s="17">
        <v>201611</v>
      </c>
      <c r="S57" s="17">
        <v>14028</v>
      </c>
      <c r="T57" s="17">
        <v>145044</v>
      </c>
      <c r="U57" s="17">
        <v>7944</v>
      </c>
      <c r="V57" s="17">
        <v>51145</v>
      </c>
      <c r="W57" s="17">
        <v>3952</v>
      </c>
      <c r="X57" s="17">
        <v>365161</v>
      </c>
      <c r="Y57" s="17">
        <v>25925</v>
      </c>
      <c r="Z57" s="17">
        <v>10552</v>
      </c>
      <c r="AA57" s="17">
        <v>8247</v>
      </c>
      <c r="AB57" s="17" t="e">
        <f>Tax_data!E57</f>
        <v>#N/A</v>
      </c>
      <c r="AC57" s="17" t="e">
        <f>Tax_data!G57</f>
        <v>#N/A</v>
      </c>
      <c r="AD57" s="17" t="e">
        <f>Tax_data!I57</f>
        <v>#N/A</v>
      </c>
      <c r="AE57" s="17" t="e">
        <f>Tax_data!K57</f>
        <v>#N/A</v>
      </c>
      <c r="AF57" s="17">
        <f>Tax_data!L57</f>
        <v>18799</v>
      </c>
      <c r="AG57" s="68">
        <f>Data!F57</f>
        <v>10.520148629999991</v>
      </c>
      <c r="AH57" s="68">
        <f>Data!G57</f>
        <v>5128.7298209968394</v>
      </c>
      <c r="AI57" s="68">
        <f>Data!H57</f>
        <v>99735.933577188829</v>
      </c>
      <c r="AJ57" s="64">
        <f>(Data!K57/(AK57/100))</f>
        <v>480584.81865073042</v>
      </c>
      <c r="AK57" s="64">
        <f t="shared" si="54"/>
        <v>5.3036076763500901</v>
      </c>
      <c r="AL57" s="64">
        <f>'Historical CPI'!I12</f>
        <v>5.1423089322441156</v>
      </c>
      <c r="AM57" s="17">
        <v>442161</v>
      </c>
      <c r="AN57" s="17">
        <v>25053</v>
      </c>
      <c r="AO57" s="17">
        <v>294284</v>
      </c>
      <c r="AP57" s="17">
        <v>20489</v>
      </c>
      <c r="AQ57" s="64">
        <f t="shared" si="49"/>
        <v>6.957953683082768</v>
      </c>
      <c r="AR57" s="64">
        <f t="shared" si="50"/>
        <v>5.4769587159758419</v>
      </c>
      <c r="AS57" s="64">
        <f t="shared" si="51"/>
        <v>7.7270505425750313</v>
      </c>
      <c r="AT57" s="64">
        <f t="shared" si="52"/>
        <v>7.0996081180629913</v>
      </c>
      <c r="AU57" s="64">
        <v>1322.2566666666701</v>
      </c>
      <c r="AV57" s="64">
        <v>159.37568010000001</v>
      </c>
      <c r="AW57" s="64">
        <f t="shared" si="53"/>
        <v>4.7053717356832738</v>
      </c>
      <c r="AX57" s="64">
        <f t="shared" si="55"/>
        <v>6.9623221106142372</v>
      </c>
      <c r="AY57" s="64">
        <f t="shared" si="56"/>
        <v>5.6660356747881426</v>
      </c>
      <c r="AZ57" s="17"/>
      <c r="BA57" s="17"/>
      <c r="BB57" s="17"/>
      <c r="BC57" s="17"/>
    </row>
    <row r="58" spans="1:55" x14ac:dyDescent="0.2">
      <c r="A58" s="18">
        <v>30406</v>
      </c>
      <c r="B58" s="17">
        <v>2062025</v>
      </c>
      <c r="C58" s="17">
        <v>101522</v>
      </c>
      <c r="D58" s="41" t="e">
        <v>#N/A</v>
      </c>
      <c r="E58" s="41" t="e">
        <v>#N/A</v>
      </c>
      <c r="F58" s="41" t="e">
        <v>#N/A</v>
      </c>
      <c r="G58" s="41" t="e">
        <v>#N/A</v>
      </c>
      <c r="H58" s="41" t="e">
        <v>#N/A</v>
      </c>
      <c r="I58" s="41">
        <v>11.41</v>
      </c>
      <c r="J58" s="41">
        <f>'Historical PPI'!H57</f>
        <v>5.6874692874692858</v>
      </c>
      <c r="K58" s="17">
        <v>1724140300000</v>
      </c>
      <c r="L58" s="41">
        <v>8.5</v>
      </c>
      <c r="M58" s="41"/>
      <c r="N58" s="17">
        <v>1099972</v>
      </c>
      <c r="O58" s="17">
        <v>59808</v>
      </c>
      <c r="P58" s="17">
        <v>355865</v>
      </c>
      <c r="Q58" s="17">
        <v>14618</v>
      </c>
      <c r="R58" s="17">
        <v>215039</v>
      </c>
      <c r="S58" s="17">
        <v>15264</v>
      </c>
      <c r="T58" s="17">
        <v>131521</v>
      </c>
      <c r="U58" s="17">
        <v>7754</v>
      </c>
      <c r="V58" s="17">
        <v>45504</v>
      </c>
      <c r="W58" s="17">
        <v>3591</v>
      </c>
      <c r="X58" s="17">
        <v>364803</v>
      </c>
      <c r="Y58" s="17">
        <v>26609</v>
      </c>
      <c r="Z58" s="17">
        <v>10957</v>
      </c>
      <c r="AA58" s="17">
        <v>8507</v>
      </c>
      <c r="AB58" s="17" t="e">
        <f>Tax_data!E58</f>
        <v>#N/A</v>
      </c>
      <c r="AC58" s="17" t="e">
        <f>Tax_data!G58</f>
        <v>#N/A</v>
      </c>
      <c r="AD58" s="17" t="e">
        <f>Tax_data!I58</f>
        <v>#N/A</v>
      </c>
      <c r="AE58" s="17" t="e">
        <f>Tax_data!K58</f>
        <v>#N/A</v>
      </c>
      <c r="AF58" s="17">
        <f>Tax_data!L58</f>
        <v>19464</v>
      </c>
      <c r="AG58" s="68">
        <f>Data!F58</f>
        <v>10.545163156046771</v>
      </c>
      <c r="AH58" s="68">
        <f>Data!G58</f>
        <v>5240.9810243959091</v>
      </c>
      <c r="AI58" s="68">
        <f>Data!H58</f>
        <v>98263.383303133625</v>
      </c>
      <c r="AJ58" s="64">
        <f>(Data!K58/(AK58/100))</f>
        <v>479833.84869359661</v>
      </c>
      <c r="AK58" s="64">
        <f t="shared" si="54"/>
        <v>5.43722931129156</v>
      </c>
      <c r="AL58" s="64">
        <f>'Historical CPI'!I13</f>
        <v>5.3336053046616136</v>
      </c>
      <c r="AM58" s="17">
        <v>419088</v>
      </c>
      <c r="AN58" s="17">
        <v>24338</v>
      </c>
      <c r="AO58" s="17">
        <v>254806</v>
      </c>
      <c r="AP58" s="17">
        <v>18906</v>
      </c>
      <c r="AQ58" s="64">
        <f t="shared" si="49"/>
        <v>7.0982472946767796</v>
      </c>
      <c r="AR58" s="64">
        <f t="shared" si="50"/>
        <v>5.895636438287422</v>
      </c>
      <c r="AS58" s="64">
        <f t="shared" si="51"/>
        <v>7.8916139240506329</v>
      </c>
      <c r="AT58" s="64">
        <f t="shared" si="52"/>
        <v>7.2940737877703858</v>
      </c>
      <c r="AU58" s="64">
        <v>1354.17333333333</v>
      </c>
      <c r="AV58" s="64">
        <v>166.10592706666699</v>
      </c>
      <c r="AW58" s="64">
        <f t="shared" si="53"/>
        <v>4.9234126647349088</v>
      </c>
      <c r="AX58" s="64">
        <f t="shared" si="55"/>
        <v>7.4197624859697182</v>
      </c>
      <c r="AY58" s="64">
        <f t="shared" si="56"/>
        <v>5.8073721986790368</v>
      </c>
      <c r="AZ58" s="17"/>
      <c r="BA58" s="17"/>
      <c r="BB58" s="17"/>
      <c r="BC58" s="17"/>
    </row>
    <row r="59" spans="1:55" x14ac:dyDescent="0.2">
      <c r="A59" s="18">
        <v>30497</v>
      </c>
      <c r="B59" s="17">
        <v>2070587</v>
      </c>
      <c r="C59" s="17">
        <v>104983</v>
      </c>
      <c r="D59" s="41" t="e">
        <v>#N/A</v>
      </c>
      <c r="E59" s="41" t="e">
        <v>#N/A</v>
      </c>
      <c r="F59" s="41" t="e">
        <v>#N/A</v>
      </c>
      <c r="G59" s="41" t="e">
        <v>#N/A</v>
      </c>
      <c r="H59" s="41" t="e">
        <v>#N/A</v>
      </c>
      <c r="I59" s="41">
        <v>12.453333333333299</v>
      </c>
      <c r="J59" s="41">
        <f>'Historical PPI'!H58</f>
        <v>5.888240091339088</v>
      </c>
      <c r="K59" s="17">
        <v>1763375000000</v>
      </c>
      <c r="L59" s="41">
        <v>9.625</v>
      </c>
      <c r="M59" s="41"/>
      <c r="N59" s="17">
        <v>1102333</v>
      </c>
      <c r="O59" s="17">
        <v>61560</v>
      </c>
      <c r="P59" s="17">
        <v>372843</v>
      </c>
      <c r="Q59" s="17">
        <v>15402</v>
      </c>
      <c r="R59" s="17">
        <v>197251</v>
      </c>
      <c r="S59" s="17">
        <v>14466</v>
      </c>
      <c r="T59" s="17">
        <v>176357</v>
      </c>
      <c r="U59" s="17">
        <v>9748</v>
      </c>
      <c r="V59" s="17">
        <v>53415</v>
      </c>
      <c r="W59" s="17">
        <v>4341</v>
      </c>
      <c r="X59" s="17">
        <v>379254</v>
      </c>
      <c r="Y59" s="17">
        <v>28555</v>
      </c>
      <c r="Z59" s="17">
        <v>11774</v>
      </c>
      <c r="AA59" s="17">
        <v>8553</v>
      </c>
      <c r="AB59" s="17" t="e">
        <f>Tax_data!E59</f>
        <v>#N/A</v>
      </c>
      <c r="AC59" s="17" t="e">
        <f>Tax_data!G59</f>
        <v>#N/A</v>
      </c>
      <c r="AD59" s="17" t="e">
        <f>Tax_data!I59</f>
        <v>#N/A</v>
      </c>
      <c r="AE59" s="17" t="e">
        <f>Tax_data!K59</f>
        <v>#N/A</v>
      </c>
      <c r="AF59" s="17">
        <f>Tax_data!L59</f>
        <v>20327</v>
      </c>
      <c r="AG59" s="68">
        <f>Data!F59</f>
        <v>10.56353003372026</v>
      </c>
      <c r="AH59" s="68">
        <f>Data!G59</f>
        <v>5401.50875870658</v>
      </c>
      <c r="AI59" s="68">
        <f>Data!H59</f>
        <v>98990.463349674319</v>
      </c>
      <c r="AJ59" s="64">
        <f>(Data!K59/(AK59/100))</f>
        <v>499446.14346437139</v>
      </c>
      <c r="AK59" s="64">
        <f t="shared" si="54"/>
        <v>5.5845193784455338</v>
      </c>
      <c r="AL59" s="64">
        <f>'Historical CPI'!I14</f>
        <v>5.4565950859592078</v>
      </c>
      <c r="AM59" s="17">
        <v>418579</v>
      </c>
      <c r="AN59" s="17">
        <v>23046</v>
      </c>
      <c r="AO59" s="17">
        <v>257416</v>
      </c>
      <c r="AP59" s="17">
        <v>18430</v>
      </c>
      <c r="AQ59" s="64">
        <f t="shared" si="49"/>
        <v>7.3338031239385355</v>
      </c>
      <c r="AR59" s="64">
        <f t="shared" si="50"/>
        <v>5.5274244855605392</v>
      </c>
      <c r="AS59" s="64">
        <f t="shared" si="51"/>
        <v>8.1269306374613866</v>
      </c>
      <c r="AT59" s="64">
        <f t="shared" si="52"/>
        <v>7.5292548002130504</v>
      </c>
      <c r="AU59" s="64">
        <v>1376.0133333333299</v>
      </c>
      <c r="AV59" s="64">
        <v>171.673483366667</v>
      </c>
      <c r="AW59" s="64">
        <f t="shared" si="53"/>
        <v>5.0702047293835033</v>
      </c>
      <c r="AX59" s="64">
        <f t="shared" si="55"/>
        <v>7.1596171178170742</v>
      </c>
      <c r="AY59" s="64">
        <f t="shared" si="56"/>
        <v>5.5057707147276851</v>
      </c>
      <c r="AZ59" s="17"/>
      <c r="BA59" s="17"/>
      <c r="BB59" s="17"/>
      <c r="BC59" s="17"/>
    </row>
    <row r="60" spans="1:55" x14ac:dyDescent="0.2">
      <c r="A60" s="18">
        <v>30589</v>
      </c>
      <c r="B60" s="17">
        <v>2094457</v>
      </c>
      <c r="C60" s="17">
        <v>109260</v>
      </c>
      <c r="D60" s="41" t="e">
        <v>#N/A</v>
      </c>
      <c r="E60" s="41" t="e">
        <v>#N/A</v>
      </c>
      <c r="F60" s="41" t="e">
        <v>#N/A</v>
      </c>
      <c r="G60" s="41" t="e">
        <v>#N/A</v>
      </c>
      <c r="H60" s="41" t="e">
        <v>#N/A</v>
      </c>
      <c r="I60" s="41">
        <v>13.276666666666699</v>
      </c>
      <c r="J60" s="41">
        <f>'Historical PPI'!H59</f>
        <v>6.0171423937723194</v>
      </c>
      <c r="K60" s="17">
        <v>1798626000000</v>
      </c>
      <c r="L60" s="41">
        <v>9.5</v>
      </c>
      <c r="M60" s="41"/>
      <c r="N60" s="17">
        <v>1135978</v>
      </c>
      <c r="O60" s="17">
        <v>65536</v>
      </c>
      <c r="P60" s="17">
        <v>377859</v>
      </c>
      <c r="Q60" s="17">
        <v>15634</v>
      </c>
      <c r="R60" s="17">
        <v>200233</v>
      </c>
      <c r="S60" s="17">
        <v>15163</v>
      </c>
      <c r="T60" s="17">
        <v>115683</v>
      </c>
      <c r="U60" s="17">
        <v>7781</v>
      </c>
      <c r="V60" s="17">
        <v>49507</v>
      </c>
      <c r="W60" s="17">
        <v>4114</v>
      </c>
      <c r="X60" s="17">
        <v>352366</v>
      </c>
      <c r="Y60" s="17">
        <v>27059</v>
      </c>
      <c r="Z60" s="17">
        <v>11618</v>
      </c>
      <c r="AA60" s="17">
        <v>9243</v>
      </c>
      <c r="AB60" s="17" t="e">
        <f>Tax_data!E60</f>
        <v>#N/A</v>
      </c>
      <c r="AC60" s="17" t="e">
        <f>Tax_data!G60</f>
        <v>#N/A</v>
      </c>
      <c r="AD60" s="17" t="e">
        <f>Tax_data!I60</f>
        <v>#N/A</v>
      </c>
      <c r="AE60" s="17" t="e">
        <f>Tax_data!K60</f>
        <v>#N/A</v>
      </c>
      <c r="AF60" s="17">
        <f>Tax_data!L60</f>
        <v>20861</v>
      </c>
      <c r="AG60" s="68">
        <f>Data!F60</f>
        <v>10.581175209533621</v>
      </c>
      <c r="AH60" s="68">
        <f>Data!G60</f>
        <v>5527.9303897452537</v>
      </c>
      <c r="AI60" s="68">
        <f>Data!H60</f>
        <v>99268.756821202303</v>
      </c>
      <c r="AJ60" s="64">
        <f>(Data!K60/(AK60/100))</f>
        <v>487618.64894612576</v>
      </c>
      <c r="AK60" s="64">
        <f t="shared" si="54"/>
        <v>5.7691258105350629</v>
      </c>
      <c r="AL60" s="64">
        <f>'Historical CPI'!I15</f>
        <v>5.5686507686420139</v>
      </c>
      <c r="AM60" s="17">
        <v>409344</v>
      </c>
      <c r="AN60" s="17">
        <v>22825</v>
      </c>
      <c r="AO60" s="17">
        <v>263785</v>
      </c>
      <c r="AP60" s="17">
        <v>18745</v>
      </c>
      <c r="AQ60" s="64">
        <f t="shared" si="49"/>
        <v>7.5726778303276676</v>
      </c>
      <c r="AR60" s="64">
        <f t="shared" si="50"/>
        <v>6.7261395364919654</v>
      </c>
      <c r="AS60" s="64">
        <f t="shared" si="51"/>
        <v>8.3099359686508976</v>
      </c>
      <c r="AT60" s="64">
        <f t="shared" si="52"/>
        <v>7.6792312538667185</v>
      </c>
      <c r="AU60" s="64">
        <v>1404.7</v>
      </c>
      <c r="AV60" s="64">
        <v>176.07061189999999</v>
      </c>
      <c r="AW60" s="64">
        <f t="shared" si="53"/>
        <v>5.2166265528487816</v>
      </c>
      <c r="AX60" s="64">
        <f t="shared" si="55"/>
        <v>7.1061660064067329</v>
      </c>
      <c r="AY60" s="64">
        <f t="shared" si="56"/>
        <v>5.5759947623514696</v>
      </c>
      <c r="AZ60" s="17"/>
      <c r="BA60" s="17"/>
      <c r="BB60" s="17"/>
      <c r="BC60" s="17"/>
    </row>
    <row r="61" spans="1:55" x14ac:dyDescent="0.2">
      <c r="A61" s="18">
        <v>30681</v>
      </c>
      <c r="B61" s="17">
        <v>2147580</v>
      </c>
      <c r="C61" s="17">
        <v>112959</v>
      </c>
      <c r="D61" s="41" t="e">
        <v>#N/A</v>
      </c>
      <c r="E61" s="41" t="e">
        <v>#N/A</v>
      </c>
      <c r="F61" s="41" t="e">
        <v>#N/A</v>
      </c>
      <c r="G61" s="41" t="e">
        <v>#N/A</v>
      </c>
      <c r="H61" s="41" t="e">
        <v>#N/A</v>
      </c>
      <c r="I61" s="41">
        <v>13.52</v>
      </c>
      <c r="J61" s="41">
        <f>'Historical PPI'!H60</f>
        <v>6.142855617827597</v>
      </c>
      <c r="K61" s="17">
        <v>1836149300000</v>
      </c>
      <c r="L61" s="41">
        <v>9.5</v>
      </c>
      <c r="M61" s="41"/>
      <c r="N61" s="17">
        <v>1147033</v>
      </c>
      <c r="O61" s="17">
        <v>68038</v>
      </c>
      <c r="P61" s="17">
        <v>386279</v>
      </c>
      <c r="Q61" s="17">
        <v>16106</v>
      </c>
      <c r="R61" s="17">
        <v>216462</v>
      </c>
      <c r="S61" s="17">
        <v>16549</v>
      </c>
      <c r="T61" s="17">
        <v>122747</v>
      </c>
      <c r="U61" s="17">
        <v>8493</v>
      </c>
      <c r="V61" s="17">
        <v>47569</v>
      </c>
      <c r="W61" s="17">
        <v>3986</v>
      </c>
      <c r="X61" s="17">
        <v>362844</v>
      </c>
      <c r="Y61" s="17">
        <v>29027</v>
      </c>
      <c r="Z61" s="17">
        <v>11771</v>
      </c>
      <c r="AA61" s="17">
        <v>9685</v>
      </c>
      <c r="AB61" s="17" t="e">
        <f>Tax_data!E61</f>
        <v>#N/A</v>
      </c>
      <c r="AC61" s="17" t="e">
        <f>Tax_data!G61</f>
        <v>#N/A</v>
      </c>
      <c r="AD61" s="17" t="e">
        <f>Tax_data!I61</f>
        <v>#N/A</v>
      </c>
      <c r="AE61" s="17" t="e">
        <f>Tax_data!K61</f>
        <v>#N/A</v>
      </c>
      <c r="AF61" s="17">
        <f>Tax_data!L61</f>
        <v>21456</v>
      </c>
      <c r="AG61" s="68">
        <f>Data!F61</f>
        <v>10.604024629999991</v>
      </c>
      <c r="AH61" s="68">
        <f>Data!G61</f>
        <v>5713.2081557603897</v>
      </c>
      <c r="AI61" s="68">
        <f>Data!H61</f>
        <v>99991.801502684306</v>
      </c>
      <c r="AJ61" s="64">
        <f>(Data!K61/(AK61/100))</f>
        <v>488335.0513291586</v>
      </c>
      <c r="AK61" s="64">
        <f t="shared" si="54"/>
        <v>5.9316514869232186</v>
      </c>
      <c r="AL61" s="64">
        <f>'Historical CPI'!I16</f>
        <v>5.7136765913823622</v>
      </c>
      <c r="AM61" s="17">
        <v>425749</v>
      </c>
      <c r="AN61" s="17">
        <v>23115</v>
      </c>
      <c r="AO61" s="17">
        <v>312026</v>
      </c>
      <c r="AP61" s="17">
        <v>23183</v>
      </c>
      <c r="AQ61" s="64">
        <f t="shared" si="49"/>
        <v>7.6452217941255283</v>
      </c>
      <c r="AR61" s="64">
        <f t="shared" si="50"/>
        <v>6.9191100393492295</v>
      </c>
      <c r="AS61" s="64">
        <f t="shared" si="51"/>
        <v>8.3794067565010835</v>
      </c>
      <c r="AT61" s="64">
        <f t="shared" si="52"/>
        <v>7.9998566877225477</v>
      </c>
      <c r="AU61" s="64">
        <v>1337.15</v>
      </c>
      <c r="AV61" s="64">
        <v>169.115482933333</v>
      </c>
      <c r="AW61" s="64">
        <f t="shared" si="53"/>
        <v>5.2598273405414471</v>
      </c>
      <c r="AX61" s="64">
        <f t="shared" si="55"/>
        <v>7.4298295654849271</v>
      </c>
      <c r="AY61" s="64">
        <f t="shared" si="56"/>
        <v>5.4292552654263426</v>
      </c>
      <c r="AZ61" s="17"/>
      <c r="BA61" s="17"/>
      <c r="BB61" s="17"/>
      <c r="BC61" s="17"/>
    </row>
    <row r="62" spans="1:55" x14ac:dyDescent="0.2">
      <c r="A62" s="18">
        <v>30772</v>
      </c>
      <c r="B62" s="17">
        <v>2184019</v>
      </c>
      <c r="C62" s="17">
        <v>119283</v>
      </c>
      <c r="D62" s="41" t="e">
        <v>#N/A</v>
      </c>
      <c r="E62" s="41" t="e">
        <v>#N/A</v>
      </c>
      <c r="F62" s="41" t="e">
        <v>#N/A</v>
      </c>
      <c r="G62" s="41" t="e">
        <v>#N/A</v>
      </c>
      <c r="H62" s="41" t="e">
        <v>#N/A</v>
      </c>
      <c r="I62" s="41">
        <v>13.9033333333333</v>
      </c>
      <c r="J62" s="41">
        <f>'Historical PPI'!H61</f>
        <v>6.098230958230956</v>
      </c>
      <c r="K62" s="17">
        <v>1872041800000</v>
      </c>
      <c r="L62" s="41">
        <v>10.5</v>
      </c>
      <c r="M62" s="41"/>
      <c r="N62" s="17">
        <v>1171829</v>
      </c>
      <c r="O62" s="17">
        <v>70507</v>
      </c>
      <c r="P62" s="17">
        <v>379484</v>
      </c>
      <c r="Q62" s="17">
        <v>17808</v>
      </c>
      <c r="R62" s="17">
        <v>204863</v>
      </c>
      <c r="S62" s="17">
        <v>15979</v>
      </c>
      <c r="T62" s="17">
        <v>124356</v>
      </c>
      <c r="U62" s="17">
        <v>7974</v>
      </c>
      <c r="V62" s="17">
        <v>54695</v>
      </c>
      <c r="W62" s="17">
        <v>4655</v>
      </c>
      <c r="X62" s="17">
        <v>361405</v>
      </c>
      <c r="Y62" s="17">
        <v>28608</v>
      </c>
      <c r="Z62" s="17">
        <v>12047</v>
      </c>
      <c r="AA62" s="17">
        <v>9966</v>
      </c>
      <c r="AB62" s="17" t="e">
        <f>Tax_data!E62</f>
        <v>#N/A</v>
      </c>
      <c r="AC62" s="17" t="e">
        <f>Tax_data!G62</f>
        <v>#N/A</v>
      </c>
      <c r="AD62" s="17" t="e">
        <f>Tax_data!I62</f>
        <v>#N/A</v>
      </c>
      <c r="AE62" s="17" t="e">
        <f>Tax_data!K62</f>
        <v>#N/A</v>
      </c>
      <c r="AF62" s="17">
        <f>Tax_data!L62</f>
        <v>22013</v>
      </c>
      <c r="AG62" s="68">
        <f>Data!F62</f>
        <v>10.636974186045411</v>
      </c>
      <c r="AH62" s="68">
        <f>Data!G62</f>
        <v>6067.8910065115069</v>
      </c>
      <c r="AI62" s="68">
        <f>Data!H62</f>
        <v>103303.24824752063</v>
      </c>
      <c r="AJ62" s="64">
        <f>(Data!K62/(AK62/100))</f>
        <v>498567.89172706316</v>
      </c>
      <c r="AK62" s="64">
        <f t="shared" si="54"/>
        <v>6.0168335141048734</v>
      </c>
      <c r="AL62" s="64">
        <f>'Historical CPI'!I17</f>
        <v>5.8738627385389517</v>
      </c>
      <c r="AM62" s="17">
        <v>440243</v>
      </c>
      <c r="AN62" s="17">
        <v>26481</v>
      </c>
      <c r="AO62" s="17">
        <v>328757</v>
      </c>
      <c r="AP62" s="17">
        <v>25139</v>
      </c>
      <c r="AQ62" s="64">
        <f t="shared" si="49"/>
        <v>7.7998467268369591</v>
      </c>
      <c r="AR62" s="64">
        <f t="shared" si="50"/>
        <v>6.412235839042749</v>
      </c>
      <c r="AS62" s="64">
        <f t="shared" si="51"/>
        <v>8.5108328000731337</v>
      </c>
      <c r="AT62" s="64">
        <f t="shared" si="52"/>
        <v>7.9157731630718997</v>
      </c>
      <c r="AU62" s="64">
        <v>1286.63333333333</v>
      </c>
      <c r="AV62" s="64">
        <v>162.31735520000001</v>
      </c>
      <c r="AW62" s="64">
        <f t="shared" si="53"/>
        <v>5.4616283100101235</v>
      </c>
      <c r="AX62" s="64">
        <f t="shared" si="55"/>
        <v>7.6466812873946406</v>
      </c>
      <c r="AY62" s="64">
        <f t="shared" si="56"/>
        <v>6.0150871223392537</v>
      </c>
      <c r="AZ62" s="17"/>
      <c r="BA62" s="17"/>
      <c r="BB62" s="17"/>
      <c r="BC62" s="17"/>
    </row>
    <row r="63" spans="1:55" x14ac:dyDescent="0.2">
      <c r="A63" s="18">
        <v>30863</v>
      </c>
      <c r="B63" s="17">
        <v>2229392</v>
      </c>
      <c r="C63" s="17">
        <v>123241</v>
      </c>
      <c r="D63" s="41" t="e">
        <v>#N/A</v>
      </c>
      <c r="E63" s="41" t="e">
        <v>#N/A</v>
      </c>
      <c r="F63" s="41" t="e">
        <v>#N/A</v>
      </c>
      <c r="G63" s="41" t="e">
        <v>#N/A</v>
      </c>
      <c r="H63" s="41" t="e">
        <v>#N/A</v>
      </c>
      <c r="I63" s="41">
        <v>14.68</v>
      </c>
      <c r="J63" s="41">
        <f>'Historical PPI'!H62</f>
        <v>6.3255912575436337</v>
      </c>
      <c r="K63" s="17">
        <v>1904386800000</v>
      </c>
      <c r="L63" s="41">
        <v>10.5</v>
      </c>
      <c r="M63" s="41"/>
      <c r="N63" s="17">
        <v>1217127</v>
      </c>
      <c r="O63" s="17">
        <v>75494</v>
      </c>
      <c r="P63" s="17">
        <v>400220</v>
      </c>
      <c r="Q63" s="17">
        <v>19660</v>
      </c>
      <c r="R63" s="17">
        <v>213740</v>
      </c>
      <c r="S63" s="17">
        <v>16945</v>
      </c>
      <c r="T63" s="17">
        <v>119995</v>
      </c>
      <c r="U63" s="17">
        <v>7962</v>
      </c>
      <c r="V63" s="17">
        <v>49472</v>
      </c>
      <c r="W63" s="17">
        <v>4278</v>
      </c>
      <c r="X63" s="17">
        <v>360486</v>
      </c>
      <c r="Y63" s="17">
        <v>29185</v>
      </c>
      <c r="Z63" s="17">
        <v>12314</v>
      </c>
      <c r="AA63" s="17">
        <v>10832</v>
      </c>
      <c r="AB63" s="17" t="e">
        <f>Tax_data!E63</f>
        <v>#N/A</v>
      </c>
      <c r="AC63" s="17" t="e">
        <f>Tax_data!G63</f>
        <v>#N/A</v>
      </c>
      <c r="AD63" s="17" t="e">
        <f>Tax_data!I63</f>
        <v>#N/A</v>
      </c>
      <c r="AE63" s="17" t="e">
        <f>Tax_data!K63</f>
        <v>#N/A</v>
      </c>
      <c r="AF63" s="17">
        <f>Tax_data!L63</f>
        <v>23146</v>
      </c>
      <c r="AG63" s="68">
        <f>Data!F63</f>
        <v>10.67602349613913</v>
      </c>
      <c r="AH63" s="68">
        <f>Data!G63</f>
        <v>6250.2672483000306</v>
      </c>
      <c r="AI63" s="68">
        <f>Data!H63</f>
        <v>103069.01849730573</v>
      </c>
      <c r="AJ63" s="64">
        <f>(Data!K63/(AK63/100))</f>
        <v>524421.90182001214</v>
      </c>
      <c r="AK63" s="64">
        <f t="shared" si="54"/>
        <v>6.2026394944816774</v>
      </c>
      <c r="AL63" s="64">
        <f>'Historical CPI'!I18</f>
        <v>6.0641571438495996</v>
      </c>
      <c r="AM63" s="17">
        <v>425708</v>
      </c>
      <c r="AN63" s="17">
        <v>25829</v>
      </c>
      <c r="AO63" s="17">
        <v>325019</v>
      </c>
      <c r="AP63" s="17">
        <v>24688</v>
      </c>
      <c r="AQ63" s="64">
        <f t="shared" si="49"/>
        <v>7.9278562739777305</v>
      </c>
      <c r="AR63" s="64">
        <f t="shared" si="50"/>
        <v>6.6352764698529105</v>
      </c>
      <c r="AS63" s="64">
        <f t="shared" si="51"/>
        <v>8.6473156532988362</v>
      </c>
      <c r="AT63" s="64">
        <f t="shared" si="52"/>
        <v>8.096014824431462</v>
      </c>
      <c r="AU63" s="64">
        <v>1252.40333333333</v>
      </c>
      <c r="AV63" s="64">
        <v>160.099263966667</v>
      </c>
      <c r="AW63" s="64">
        <f t="shared" si="53"/>
        <v>5.5280094303738414</v>
      </c>
      <c r="AX63" s="64">
        <f t="shared" si="55"/>
        <v>7.5958636264341477</v>
      </c>
      <c r="AY63" s="64">
        <f t="shared" si="56"/>
        <v>6.0673043494601933</v>
      </c>
      <c r="AZ63" s="17"/>
      <c r="BA63" s="17"/>
      <c r="BB63" s="17"/>
      <c r="BC63" s="17"/>
    </row>
    <row r="64" spans="1:55" x14ac:dyDescent="0.2">
      <c r="A64" s="18">
        <v>30955</v>
      </c>
      <c r="B64" s="17">
        <v>2192441</v>
      </c>
      <c r="C64" s="17">
        <v>127750</v>
      </c>
      <c r="D64" s="41" t="e">
        <v>#N/A</v>
      </c>
      <c r="E64" s="41" t="e">
        <v>#N/A</v>
      </c>
      <c r="F64" s="41" t="e">
        <v>#N/A</v>
      </c>
      <c r="G64" s="41" t="e">
        <v>#N/A</v>
      </c>
      <c r="H64" s="41" t="e">
        <v>#N/A</v>
      </c>
      <c r="I64" s="41">
        <v>16.010000000000002</v>
      </c>
      <c r="J64" s="41">
        <f>'Historical PPI'!H63</f>
        <v>6.5194615634122597</v>
      </c>
      <c r="K64" s="17">
        <v>1922746300000</v>
      </c>
      <c r="L64" s="41">
        <v>11.75</v>
      </c>
      <c r="M64" s="41"/>
      <c r="N64" s="17">
        <v>1154579</v>
      </c>
      <c r="O64" s="17">
        <v>74040</v>
      </c>
      <c r="P64" s="17">
        <v>417548</v>
      </c>
      <c r="Q64" s="17">
        <v>20944</v>
      </c>
      <c r="R64" s="17">
        <v>210194</v>
      </c>
      <c r="S64" s="17">
        <v>17057</v>
      </c>
      <c r="T64" s="17">
        <v>129646</v>
      </c>
      <c r="U64" s="17">
        <v>8591</v>
      </c>
      <c r="V64" s="17">
        <v>49090</v>
      </c>
      <c r="W64" s="17">
        <v>4360</v>
      </c>
      <c r="X64" s="17">
        <v>361813</v>
      </c>
      <c r="Y64" s="17">
        <v>30008</v>
      </c>
      <c r="Z64" s="17">
        <v>12921</v>
      </c>
      <c r="AA64" s="17">
        <v>12343</v>
      </c>
      <c r="AB64" s="17" t="e">
        <f>Tax_data!E64</f>
        <v>#N/A</v>
      </c>
      <c r="AC64" s="17" t="e">
        <f>Tax_data!G64</f>
        <v>#N/A</v>
      </c>
      <c r="AD64" s="17" t="e">
        <f>Tax_data!I64</f>
        <v>#N/A</v>
      </c>
      <c r="AE64" s="17" t="e">
        <f>Tax_data!K64</f>
        <v>#N/A</v>
      </c>
      <c r="AF64" s="17">
        <f>Tax_data!L64</f>
        <v>25264</v>
      </c>
      <c r="AG64" s="68">
        <f>Data!F64</f>
        <v>10.716142123163291</v>
      </c>
      <c r="AH64" s="68">
        <f>Data!G64</f>
        <v>6405.9434086467809</v>
      </c>
      <c r="AI64" s="68">
        <f>Data!H64</f>
        <v>103004.55612290691</v>
      </c>
      <c r="AJ64" s="64">
        <f>(Data!K64/(AK64/100))</f>
        <v>519524.16402395157</v>
      </c>
      <c r="AK64" s="64">
        <f t="shared" si="54"/>
        <v>6.4127270632845388</v>
      </c>
      <c r="AL64" s="64">
        <f>'Historical CPI'!I19</f>
        <v>6.2190874362907715</v>
      </c>
      <c r="AM64" s="17">
        <v>413763</v>
      </c>
      <c r="AN64" s="17">
        <v>27904</v>
      </c>
      <c r="AO64" s="17">
        <v>329376</v>
      </c>
      <c r="AP64" s="17">
        <v>26865</v>
      </c>
      <c r="AQ64" s="64">
        <f t="shared" si="49"/>
        <v>8.1148843449384849</v>
      </c>
      <c r="AR64" s="64">
        <f t="shared" si="50"/>
        <v>6.6265060240963862</v>
      </c>
      <c r="AS64" s="64">
        <f t="shared" si="51"/>
        <v>8.8816459564066008</v>
      </c>
      <c r="AT64" s="64">
        <f t="shared" si="52"/>
        <v>8.2937871220768731</v>
      </c>
      <c r="AU64" s="64">
        <v>1076.55666666667</v>
      </c>
      <c r="AV64" s="64">
        <v>140.28849463333299</v>
      </c>
      <c r="AW64" s="64">
        <f t="shared" si="53"/>
        <v>5.8268386697749222</v>
      </c>
      <c r="AX64" s="64">
        <f t="shared" si="55"/>
        <v>8.1563319731856598</v>
      </c>
      <c r="AY64" s="64">
        <f t="shared" si="56"/>
        <v>6.7439572895594821</v>
      </c>
      <c r="AZ64" s="17"/>
      <c r="BA64" s="17"/>
      <c r="BB64" s="17"/>
      <c r="BC64" s="17"/>
    </row>
    <row r="65" spans="1:55" x14ac:dyDescent="0.2">
      <c r="A65" s="18">
        <v>31047</v>
      </c>
      <c r="B65" s="17">
        <v>2195830</v>
      </c>
      <c r="C65" s="17">
        <v>130553</v>
      </c>
      <c r="D65" s="41" t="e">
        <v>#N/A</v>
      </c>
      <c r="E65" s="41" t="e">
        <v>#N/A</v>
      </c>
      <c r="F65" s="41" t="e">
        <v>#N/A</v>
      </c>
      <c r="G65" s="41" t="e">
        <v>#N/A</v>
      </c>
      <c r="H65" s="41" t="e">
        <v>#N/A</v>
      </c>
      <c r="I65" s="41">
        <v>16.313333333333301</v>
      </c>
      <c r="J65" s="41">
        <f>'Historical PPI'!H64</f>
        <v>6.7764718441419598</v>
      </c>
      <c r="K65" s="17">
        <v>1938529300000</v>
      </c>
      <c r="L65" s="41">
        <v>8.25</v>
      </c>
      <c r="M65" s="41"/>
      <c r="N65" s="17">
        <v>1147888</v>
      </c>
      <c r="O65" s="17">
        <v>75641</v>
      </c>
      <c r="P65" s="17">
        <v>397199</v>
      </c>
      <c r="Q65" s="17">
        <v>21464</v>
      </c>
      <c r="R65" s="17">
        <v>204208</v>
      </c>
      <c r="S65" s="17">
        <v>17280</v>
      </c>
      <c r="T65" s="17">
        <v>128668</v>
      </c>
      <c r="U65" s="17">
        <v>8847</v>
      </c>
      <c r="V65" s="17">
        <v>47891</v>
      </c>
      <c r="W65" s="17">
        <v>4440</v>
      </c>
      <c r="X65" s="17">
        <v>353828</v>
      </c>
      <c r="Y65" s="17">
        <v>30566</v>
      </c>
      <c r="Z65" s="17">
        <v>14646</v>
      </c>
      <c r="AA65" s="17">
        <v>12203</v>
      </c>
      <c r="AB65" s="17" t="e">
        <f>Tax_data!E65</f>
        <v>#N/A</v>
      </c>
      <c r="AC65" s="17" t="e">
        <f>Tax_data!G65</f>
        <v>#N/A</v>
      </c>
      <c r="AD65" s="17" t="e">
        <f>Tax_data!I65</f>
        <v>#N/A</v>
      </c>
      <c r="AE65" s="17" t="e">
        <f>Tax_data!K65</f>
        <v>#N/A</v>
      </c>
      <c r="AF65" s="17">
        <f>Tax_data!L65</f>
        <v>26849</v>
      </c>
      <c r="AG65" s="68">
        <f>Data!F65</f>
        <v>10.752299629999991</v>
      </c>
      <c r="AH65" s="68">
        <f>Data!G65</f>
        <v>6654.390452472916</v>
      </c>
      <c r="AI65" s="68">
        <f>Data!H65</f>
        <v>103248.44645424411</v>
      </c>
      <c r="AJ65" s="64">
        <f>(Data!K65/(AK65/100))</f>
        <v>526072.96846948087</v>
      </c>
      <c r="AK65" s="64">
        <f t="shared" si="54"/>
        <v>6.5895801681000234</v>
      </c>
      <c r="AL65" s="64">
        <f>'Historical CPI'!I20</f>
        <v>6.4450271950792928</v>
      </c>
      <c r="AM65" s="17">
        <v>437647</v>
      </c>
      <c r="AN65" s="17">
        <v>32466</v>
      </c>
      <c r="AO65" s="17">
        <v>320299</v>
      </c>
      <c r="AP65" s="17">
        <v>27952</v>
      </c>
      <c r="AQ65" s="64">
        <f t="shared" si="49"/>
        <v>8.4619603541487098</v>
      </c>
      <c r="AR65" s="64">
        <f t="shared" si="50"/>
        <v>6.8758354835701185</v>
      </c>
      <c r="AS65" s="64">
        <f t="shared" si="51"/>
        <v>9.271053016224343</v>
      </c>
      <c r="AT65" s="64">
        <f t="shared" si="52"/>
        <v>8.6386605921521191</v>
      </c>
      <c r="AU65" s="64">
        <v>965.70666666666705</v>
      </c>
      <c r="AV65" s="64">
        <v>130.44590880000001</v>
      </c>
      <c r="AW65" s="64">
        <f t="shared" si="53"/>
        <v>5.9454966914560776</v>
      </c>
      <c r="AX65" s="64">
        <f t="shared" si="55"/>
        <v>8.7268458534057238</v>
      </c>
      <c r="AY65" s="64">
        <f t="shared" si="56"/>
        <v>7.418307448697238</v>
      </c>
      <c r="AZ65" s="17"/>
      <c r="BA65" s="17"/>
      <c r="BB65" s="17"/>
      <c r="BC65" s="17"/>
    </row>
    <row r="66" spans="1:55" x14ac:dyDescent="0.2">
      <c r="A66" s="18">
        <v>31137</v>
      </c>
      <c r="B66" s="17">
        <v>2182748</v>
      </c>
      <c r="C66" s="17">
        <v>137162</v>
      </c>
      <c r="D66" s="41" t="e">
        <v>#N/A</v>
      </c>
      <c r="E66" s="63">
        <v>21.874126984126999</v>
      </c>
      <c r="F66" s="41" t="e">
        <v>#N/A</v>
      </c>
      <c r="G66" s="41" t="e">
        <v>#N/A</v>
      </c>
      <c r="H66" s="41" t="e">
        <v>#N/A</v>
      </c>
      <c r="I66" s="41">
        <v>17.2</v>
      </c>
      <c r="J66" s="41">
        <f>'Historical PPI'!H65</f>
        <v>6.9302866502866376</v>
      </c>
      <c r="K66" s="17">
        <v>1957315000000</v>
      </c>
      <c r="L66" s="41">
        <v>8.5</v>
      </c>
      <c r="M66" s="41"/>
      <c r="N66" s="17">
        <v>1147632</v>
      </c>
      <c r="O66" s="17">
        <v>80149</v>
      </c>
      <c r="P66" s="17">
        <v>408099</v>
      </c>
      <c r="Q66" s="17">
        <v>21890</v>
      </c>
      <c r="R66" s="17">
        <v>194202</v>
      </c>
      <c r="S66" s="17">
        <v>17394</v>
      </c>
      <c r="T66" s="17">
        <v>128794</v>
      </c>
      <c r="U66" s="17">
        <v>9757</v>
      </c>
      <c r="V66" s="17">
        <v>54764</v>
      </c>
      <c r="W66" s="17">
        <v>5360</v>
      </c>
      <c r="X66" s="17">
        <v>354794</v>
      </c>
      <c r="Y66" s="17">
        <v>32510</v>
      </c>
      <c r="Z66" s="17">
        <v>15257</v>
      </c>
      <c r="AA66" s="17">
        <v>12361</v>
      </c>
      <c r="AB66" s="17" t="e">
        <f>Tax_data!E66</f>
        <v>#N/A</v>
      </c>
      <c r="AC66" s="17" t="e">
        <f>Tax_data!G66</f>
        <v>#N/A</v>
      </c>
      <c r="AD66" s="17" t="e">
        <f>Tax_data!I66</f>
        <v>#N/A</v>
      </c>
      <c r="AE66" s="17" t="e">
        <f>Tax_data!K66</f>
        <v>#N/A</v>
      </c>
      <c r="AF66" s="17">
        <f>Tax_data!L66</f>
        <v>27618</v>
      </c>
      <c r="AG66" s="68">
        <f>Data!F66</f>
        <v>10.780820128527861</v>
      </c>
      <c r="AH66" s="68">
        <f>Data!G66</f>
        <v>6803.4712689354237</v>
      </c>
      <c r="AI66" s="68">
        <f>Data!H66</f>
        <v>100658.47246879777</v>
      </c>
      <c r="AJ66" s="64">
        <f>(Data!K66/(AK66/100))</f>
        <v>508935.44173975958</v>
      </c>
      <c r="AK66" s="64">
        <f t="shared" si="54"/>
        <v>6.9838589373597122</v>
      </c>
      <c r="AL66" s="64">
        <f>'Historical CPI'!I21</f>
        <v>6.7589653429763423</v>
      </c>
      <c r="AM66" s="17">
        <v>453324</v>
      </c>
      <c r="AN66" s="17">
        <v>35859</v>
      </c>
      <c r="AO66" s="17">
        <v>294912</v>
      </c>
      <c r="AP66" s="17">
        <v>27945</v>
      </c>
      <c r="AQ66" s="64">
        <f t="shared" si="49"/>
        <v>8.9566533815305718</v>
      </c>
      <c r="AR66" s="64">
        <f t="shared" si="50"/>
        <v>7.5756634625836607</v>
      </c>
      <c r="AS66" s="64">
        <f t="shared" si="51"/>
        <v>9.787451610547075</v>
      </c>
      <c r="AT66" s="64">
        <f t="shared" si="52"/>
        <v>9.1630636369273439</v>
      </c>
      <c r="AU66" s="64">
        <v>912.56666666666695</v>
      </c>
      <c r="AV66" s="64">
        <v>127.934480833333</v>
      </c>
      <c r="AW66" s="64">
        <f t="shared" si="53"/>
        <v>6.2839136721233961</v>
      </c>
      <c r="AX66" s="64">
        <f t="shared" si="55"/>
        <v>9.4757080078125</v>
      </c>
      <c r="AY66" s="64">
        <f t="shared" si="56"/>
        <v>7.9102363872197365</v>
      </c>
      <c r="AZ66" s="17"/>
      <c r="BA66" s="17"/>
      <c r="BB66" s="17"/>
      <c r="BC66" s="17"/>
    </row>
    <row r="67" spans="1:55" x14ac:dyDescent="0.2">
      <c r="A67" s="18">
        <v>31228</v>
      </c>
      <c r="B67" s="17">
        <v>2166877</v>
      </c>
      <c r="C67" s="17">
        <v>140593</v>
      </c>
      <c r="D67" s="41" t="e">
        <v>#N/A</v>
      </c>
      <c r="E67" s="63">
        <v>19.420491803278701</v>
      </c>
      <c r="F67" s="41" t="e">
        <v>#N/A</v>
      </c>
      <c r="G67" s="41" t="e">
        <v>#N/A</v>
      </c>
      <c r="H67" s="41" t="e">
        <v>#N/A</v>
      </c>
      <c r="I67" s="41">
        <v>16.0966666666667</v>
      </c>
      <c r="J67" s="41">
        <f>'Historical PPI'!H66</f>
        <v>7.2856304028706598</v>
      </c>
      <c r="K67" s="17">
        <v>1974548500000</v>
      </c>
      <c r="L67" s="41">
        <v>7.75</v>
      </c>
      <c r="M67" s="41"/>
      <c r="N67" s="17">
        <v>1121603</v>
      </c>
      <c r="O67" s="17">
        <v>81478</v>
      </c>
      <c r="P67" s="17">
        <v>396909</v>
      </c>
      <c r="Q67" s="17">
        <v>22355</v>
      </c>
      <c r="R67" s="17">
        <v>189277</v>
      </c>
      <c r="S67" s="17">
        <v>17827</v>
      </c>
      <c r="T67" s="17">
        <v>127880</v>
      </c>
      <c r="U67" s="17">
        <v>10248</v>
      </c>
      <c r="V67" s="17">
        <v>49586</v>
      </c>
      <c r="W67" s="17">
        <v>5129</v>
      </c>
      <c r="X67" s="17">
        <v>340250</v>
      </c>
      <c r="Y67" s="17">
        <v>33204</v>
      </c>
      <c r="Z67" s="17">
        <v>16458</v>
      </c>
      <c r="AA67" s="17">
        <v>13412</v>
      </c>
      <c r="AB67" s="17" t="e">
        <f>Tax_data!E67</f>
        <v>#N/A</v>
      </c>
      <c r="AC67" s="17" t="e">
        <f>Tax_data!G67</f>
        <v>#N/A</v>
      </c>
      <c r="AD67" s="17" t="e">
        <f>Tax_data!I67</f>
        <v>#N/A</v>
      </c>
      <c r="AE67" s="17" t="e">
        <f>Tax_data!K67</f>
        <v>#N/A</v>
      </c>
      <c r="AF67" s="17">
        <f>Tax_data!L67</f>
        <v>29870</v>
      </c>
      <c r="AG67" s="68">
        <f>Data!F67</f>
        <v>10.80507420472245</v>
      </c>
      <c r="AH67" s="68">
        <f>Data!G67</f>
        <v>6909.9941921146547</v>
      </c>
      <c r="AI67" s="68">
        <f>Data!H67</f>
        <v>98013.927418392195</v>
      </c>
      <c r="AJ67" s="64">
        <f>(Data!K67/(AK67/100))</f>
        <v>532490.01096819551</v>
      </c>
      <c r="AK67" s="64">
        <f t="shared" si="54"/>
        <v>7.2644242214045436</v>
      </c>
      <c r="AL67" s="64">
        <f>'Historical CPI'!I22</f>
        <v>7.0500125585397182</v>
      </c>
      <c r="AM67" s="17">
        <v>491234</v>
      </c>
      <c r="AN67" s="17">
        <v>38176</v>
      </c>
      <c r="AO67" s="17">
        <v>284098</v>
      </c>
      <c r="AP67" s="17">
        <v>27026</v>
      </c>
      <c r="AQ67" s="64">
        <f t="shared" si="49"/>
        <v>9.4184713409447536</v>
      </c>
      <c r="AR67" s="64">
        <f t="shared" si="50"/>
        <v>8.013762902721302</v>
      </c>
      <c r="AS67" s="64">
        <f t="shared" si="51"/>
        <v>10.343645383777679</v>
      </c>
      <c r="AT67" s="64">
        <f t="shared" si="52"/>
        <v>9.7587068332108746</v>
      </c>
      <c r="AU67" s="64">
        <v>898.23333333333301</v>
      </c>
      <c r="AV67" s="64">
        <v>130.10845219999999</v>
      </c>
      <c r="AW67" s="64">
        <f t="shared" si="53"/>
        <v>6.4882778302598627</v>
      </c>
      <c r="AX67" s="64">
        <f t="shared" si="55"/>
        <v>9.5129145576526408</v>
      </c>
      <c r="AY67" s="64">
        <f t="shared" si="56"/>
        <v>7.7714490446508178</v>
      </c>
      <c r="AZ67" s="17"/>
      <c r="BA67" s="17"/>
      <c r="BB67" s="17"/>
      <c r="BC67" s="17"/>
    </row>
    <row r="68" spans="1:55" x14ac:dyDescent="0.2">
      <c r="A68" s="18">
        <v>31320</v>
      </c>
      <c r="B68" s="17">
        <v>2161156</v>
      </c>
      <c r="C68" s="17">
        <v>144819</v>
      </c>
      <c r="D68" s="41" t="e">
        <v>#N/A</v>
      </c>
      <c r="E68" s="41">
        <v>16.238333333333301</v>
      </c>
      <c r="F68" s="41" t="e">
        <v>#N/A</v>
      </c>
      <c r="G68" s="41" t="e">
        <v>#N/A</v>
      </c>
      <c r="H68" s="41" t="e">
        <v>#N/A</v>
      </c>
      <c r="I68" s="41">
        <v>16.079999999999998</v>
      </c>
      <c r="J68" s="41">
        <f>'Historical PPI'!H67</f>
        <v>7.5561628284139033</v>
      </c>
      <c r="K68" s="17">
        <v>2004702300000</v>
      </c>
      <c r="L68" s="41">
        <v>8</v>
      </c>
      <c r="M68" s="41"/>
      <c r="N68" s="17">
        <v>1124803</v>
      </c>
      <c r="O68" s="17">
        <v>84267</v>
      </c>
      <c r="P68" s="17">
        <v>441884</v>
      </c>
      <c r="Q68" s="17">
        <v>25176</v>
      </c>
      <c r="R68" s="17">
        <v>172743</v>
      </c>
      <c r="S68" s="17">
        <v>16847</v>
      </c>
      <c r="T68" s="17">
        <v>120800</v>
      </c>
      <c r="U68" s="17">
        <v>10234</v>
      </c>
      <c r="V68" s="17">
        <v>51257</v>
      </c>
      <c r="W68" s="17">
        <v>5446</v>
      </c>
      <c r="X68" s="17">
        <v>322042</v>
      </c>
      <c r="Y68" s="17">
        <v>32528</v>
      </c>
      <c r="Z68" s="17">
        <v>17281</v>
      </c>
      <c r="AA68" s="17">
        <v>13993</v>
      </c>
      <c r="AB68" s="17" t="e">
        <f>Tax_data!E68</f>
        <v>#N/A</v>
      </c>
      <c r="AC68" s="17" t="e">
        <f>Tax_data!G68</f>
        <v>#N/A</v>
      </c>
      <c r="AD68" s="17" t="e">
        <f>Tax_data!I68</f>
        <v>#N/A</v>
      </c>
      <c r="AE68" s="17" t="e">
        <f>Tax_data!K68</f>
        <v>#N/A</v>
      </c>
      <c r="AF68" s="17">
        <f>Tax_data!L68</f>
        <v>31274</v>
      </c>
      <c r="AG68" s="68">
        <f>Data!F68</f>
        <v>10.82978699355581</v>
      </c>
      <c r="AH68" s="68">
        <f>Data!G68</f>
        <v>7056.0021213224427</v>
      </c>
      <c r="AI68" s="68">
        <f>Data!H68</f>
        <v>97530.238072074004</v>
      </c>
      <c r="AJ68" s="64">
        <f>(Data!K68/(AK68/100))</f>
        <v>526804.38447632769</v>
      </c>
      <c r="AK68" s="64">
        <f t="shared" si="54"/>
        <v>7.4917118819917805</v>
      </c>
      <c r="AL68" s="64">
        <f>'Historical CPI'!I23</f>
        <v>7.2346815313914421</v>
      </c>
      <c r="AM68" s="17">
        <v>450719</v>
      </c>
      <c r="AN68" s="17">
        <v>39142</v>
      </c>
      <c r="AO68" s="17">
        <v>272479</v>
      </c>
      <c r="AP68" s="17">
        <v>28591</v>
      </c>
      <c r="AQ68" s="64">
        <f t="shared" si="49"/>
        <v>9.7526383124062921</v>
      </c>
      <c r="AR68" s="64">
        <f t="shared" si="50"/>
        <v>8.4718543046357624</v>
      </c>
      <c r="AS68" s="64">
        <f t="shared" si="51"/>
        <v>10.624890258891469</v>
      </c>
      <c r="AT68" s="64">
        <f t="shared" si="52"/>
        <v>10.100545891529675</v>
      </c>
      <c r="AU68" s="64">
        <v>743.01666666666699</v>
      </c>
      <c r="AV68" s="64">
        <v>111.5783169</v>
      </c>
      <c r="AW68" s="64">
        <f t="shared" si="53"/>
        <v>6.7009970589813967</v>
      </c>
      <c r="AX68" s="64">
        <f t="shared" si="55"/>
        <v>10.492918720341752</v>
      </c>
      <c r="AY68" s="64">
        <f t="shared" si="56"/>
        <v>8.684346566264125</v>
      </c>
      <c r="AZ68" s="17"/>
      <c r="BA68" s="17"/>
      <c r="BB68" s="17"/>
      <c r="BC68" s="17"/>
    </row>
    <row r="69" spans="1:55" x14ac:dyDescent="0.2">
      <c r="A69" s="18">
        <v>31412</v>
      </c>
      <c r="B69" s="17">
        <v>2184267</v>
      </c>
      <c r="C69" s="17">
        <v>152062</v>
      </c>
      <c r="D69" s="41" t="e">
        <v>#N/A</v>
      </c>
      <c r="E69" s="63">
        <v>13.5022580645161</v>
      </c>
      <c r="F69" s="41" t="e">
        <v>#N/A</v>
      </c>
      <c r="G69" s="41" t="e">
        <v>#N/A</v>
      </c>
      <c r="H69" s="41" t="e">
        <v>#N/A</v>
      </c>
      <c r="I69" s="41">
        <v>17.79</v>
      </c>
      <c r="J69" s="41">
        <f>'Historical PPI'!H68</f>
        <v>7.9040939418201015</v>
      </c>
      <c r="K69" s="17">
        <v>2019603800000</v>
      </c>
      <c r="L69" s="41">
        <v>7.75</v>
      </c>
      <c r="M69" s="41"/>
      <c r="N69" s="17">
        <v>1135225</v>
      </c>
      <c r="O69" s="17">
        <v>88285</v>
      </c>
      <c r="P69" s="17">
        <v>402388</v>
      </c>
      <c r="Q69" s="17">
        <v>24395</v>
      </c>
      <c r="R69" s="17">
        <v>172156</v>
      </c>
      <c r="S69" s="17">
        <v>17524</v>
      </c>
      <c r="T69" s="17">
        <v>123766</v>
      </c>
      <c r="U69" s="17">
        <v>10831</v>
      </c>
      <c r="V69" s="17">
        <v>51180</v>
      </c>
      <c r="W69" s="17">
        <v>5841</v>
      </c>
      <c r="X69" s="17">
        <v>319442</v>
      </c>
      <c r="Y69" s="17">
        <v>34197</v>
      </c>
      <c r="Z69" s="17">
        <v>16892</v>
      </c>
      <c r="AA69" s="17">
        <v>15294</v>
      </c>
      <c r="AB69" s="17" t="e">
        <f>Tax_data!E69</f>
        <v>#N/A</v>
      </c>
      <c r="AC69" s="17" t="e">
        <f>Tax_data!G69</f>
        <v>#N/A</v>
      </c>
      <c r="AD69" s="17" t="e">
        <f>Tax_data!I69</f>
        <v>#N/A</v>
      </c>
      <c r="AE69" s="17" t="e">
        <f>Tax_data!K69</f>
        <v>#N/A</v>
      </c>
      <c r="AF69" s="17">
        <f>Tax_data!L69</f>
        <v>32186</v>
      </c>
      <c r="AG69" s="68">
        <f>Data!F69</f>
        <v>10.859683630000001</v>
      </c>
      <c r="AH69" s="68">
        <f>Data!G69</f>
        <v>7249.8428759475746</v>
      </c>
      <c r="AI69" s="68">
        <f>Data!H69</f>
        <v>95835.178179547147</v>
      </c>
      <c r="AJ69" s="64">
        <f>(Data!K69/(AK69/100))</f>
        <v>518160.31507806201</v>
      </c>
      <c r="AK69" s="64">
        <f t="shared" si="54"/>
        <v>7.7768724261710238</v>
      </c>
      <c r="AL69" s="64">
        <f>'Historical CPI'!I24</f>
        <v>7.5649078069902451</v>
      </c>
      <c r="AM69" s="17">
        <v>495144</v>
      </c>
      <c r="AN69" s="17">
        <v>47163</v>
      </c>
      <c r="AO69" s="17">
        <v>269006</v>
      </c>
      <c r="AP69" s="17">
        <v>31626</v>
      </c>
      <c r="AQ69" s="64">
        <f t="shared" si="49"/>
        <v>10.179139849903576</v>
      </c>
      <c r="AR69" s="64">
        <f t="shared" si="50"/>
        <v>8.7511917651051174</v>
      </c>
      <c r="AS69" s="64">
        <f t="shared" si="51"/>
        <v>11.4126611957796</v>
      </c>
      <c r="AT69" s="64">
        <f t="shared" si="52"/>
        <v>10.70522974436674</v>
      </c>
      <c r="AU69" s="64">
        <v>584.56333333333305</v>
      </c>
      <c r="AV69" s="64">
        <v>93.964155866666701</v>
      </c>
      <c r="AW69" s="64">
        <f t="shared" si="53"/>
        <v>6.9616947012430259</v>
      </c>
      <c r="AX69" s="64">
        <f t="shared" si="55"/>
        <v>11.75661509408712</v>
      </c>
      <c r="AY69" s="64">
        <f t="shared" si="56"/>
        <v>9.5251078474140858</v>
      </c>
      <c r="AZ69" s="17"/>
      <c r="BA69" s="17"/>
      <c r="BB69" s="17"/>
      <c r="BC69" s="17"/>
    </row>
    <row r="70" spans="1:55" x14ac:dyDescent="0.2">
      <c r="A70" s="18">
        <v>31502</v>
      </c>
      <c r="B70" s="17">
        <v>2158243</v>
      </c>
      <c r="C70" s="17">
        <v>155758</v>
      </c>
      <c r="D70" s="41" t="e">
        <v>#N/A</v>
      </c>
      <c r="E70" s="63">
        <v>12.125901639344301</v>
      </c>
      <c r="F70" s="41" t="e">
        <v>#N/A</v>
      </c>
      <c r="G70" s="41" t="e">
        <v>#N/A</v>
      </c>
      <c r="H70" s="41" t="e">
        <v>#N/A</v>
      </c>
      <c r="I70" s="41">
        <v>17.363333333333301</v>
      </c>
      <c r="J70" s="41">
        <f>'Historical PPI'!H69</f>
        <v>8.1625716625716489</v>
      </c>
      <c r="K70" s="17">
        <v>2038457300000</v>
      </c>
      <c r="L70" s="41">
        <v>7.25</v>
      </c>
      <c r="M70" s="41"/>
      <c r="N70" s="17">
        <v>1119737</v>
      </c>
      <c r="O70" s="17">
        <v>93151</v>
      </c>
      <c r="P70" s="17">
        <v>420005</v>
      </c>
      <c r="Q70" s="17">
        <v>26572</v>
      </c>
      <c r="R70" s="17">
        <v>151668</v>
      </c>
      <c r="S70" s="17">
        <v>16835</v>
      </c>
      <c r="T70" s="17">
        <v>114322</v>
      </c>
      <c r="U70" s="17">
        <v>11074</v>
      </c>
      <c r="V70" s="17">
        <v>38265</v>
      </c>
      <c r="W70" s="17">
        <v>4782</v>
      </c>
      <c r="X70" s="17">
        <v>276566</v>
      </c>
      <c r="Y70" s="17">
        <v>32690</v>
      </c>
      <c r="Z70" s="17">
        <v>17166</v>
      </c>
      <c r="AA70" s="17">
        <v>16533</v>
      </c>
      <c r="AB70" s="17" t="e">
        <f>Tax_data!E70</f>
        <v>#N/A</v>
      </c>
      <c r="AC70" s="17" t="e">
        <f>Tax_data!G70</f>
        <v>#N/A</v>
      </c>
      <c r="AD70" s="17" t="e">
        <f>Tax_data!I70</f>
        <v>#N/A</v>
      </c>
      <c r="AE70" s="17" t="e">
        <f>Tax_data!K70</f>
        <v>#N/A</v>
      </c>
      <c r="AF70" s="17">
        <f>Tax_data!L70</f>
        <v>33699</v>
      </c>
      <c r="AG70" s="68">
        <f>Data!F70</f>
        <v>10.9003386454562</v>
      </c>
      <c r="AH70" s="68">
        <f>Data!G70</f>
        <v>7544.5362456037883</v>
      </c>
      <c r="AI70" s="68">
        <f>Data!H70</f>
        <v>93897.165020833811</v>
      </c>
      <c r="AJ70" s="64">
        <f>(Data!K70/(AK70/100))</f>
        <v>488764.2608846568</v>
      </c>
      <c r="AK70" s="64">
        <f t="shared" si="54"/>
        <v>8.3190070525489457</v>
      </c>
      <c r="AL70" s="64">
        <f>'Historical CPI'!I25</f>
        <v>8.0348924740484069</v>
      </c>
      <c r="AM70" s="17">
        <v>421150</v>
      </c>
      <c r="AN70" s="17">
        <v>41033</v>
      </c>
      <c r="AO70" s="17">
        <v>260154</v>
      </c>
      <c r="AP70" s="17">
        <v>31056</v>
      </c>
      <c r="AQ70" s="64">
        <f t="shared" ref="AQ70:AQ133" si="57">(S70/R70)*100</f>
        <v>11.099902418440276</v>
      </c>
      <c r="AR70" s="64">
        <f t="shared" ref="AR70:AR133" si="58">(U70/T70)*100</f>
        <v>9.6866744808523286</v>
      </c>
      <c r="AS70" s="64">
        <f t="shared" ref="AS70:AS133" si="59">(W70/V70)*100</f>
        <v>12.497059976479811</v>
      </c>
      <c r="AT70" s="64">
        <f t="shared" ref="AT70:AT133" si="60">(Y70/X70)*100</f>
        <v>11.819963408372686</v>
      </c>
      <c r="AU70" s="64">
        <v>677.51</v>
      </c>
      <c r="AV70" s="64">
        <v>116.619914033333</v>
      </c>
      <c r="AW70" s="64">
        <f t="shared" ref="AW70:AW133" si="61">(C70/B70)*100</f>
        <v>7.2168889230730739</v>
      </c>
      <c r="AX70" s="64">
        <f t="shared" si="55"/>
        <v>11.937544685071149</v>
      </c>
      <c r="AY70" s="64">
        <f t="shared" si="56"/>
        <v>9.7430844117297877</v>
      </c>
      <c r="AZ70" s="17"/>
      <c r="BA70" s="17"/>
      <c r="BB70" s="17"/>
      <c r="BC70" s="17"/>
    </row>
    <row r="71" spans="1:55" x14ac:dyDescent="0.2">
      <c r="A71" s="18">
        <v>31593</v>
      </c>
      <c r="B71" s="17">
        <v>2173144</v>
      </c>
      <c r="C71" s="17">
        <v>164122</v>
      </c>
      <c r="D71" s="41" t="e">
        <v>#N/A</v>
      </c>
      <c r="E71" s="63">
        <v>11.146875</v>
      </c>
      <c r="F71" s="41" t="e">
        <v>#N/A</v>
      </c>
      <c r="G71" s="41" t="e">
        <v>#N/A</v>
      </c>
      <c r="H71" s="41" t="e">
        <v>#N/A</v>
      </c>
      <c r="I71" s="41">
        <v>17.283333333333299</v>
      </c>
      <c r="J71" s="41">
        <f>'Historical PPI'!H70</f>
        <v>8.6403523079432283</v>
      </c>
      <c r="K71" s="17">
        <v>2047638000000</v>
      </c>
      <c r="L71" s="41">
        <v>6.875</v>
      </c>
      <c r="M71" s="41"/>
      <c r="N71" s="17">
        <v>1128191</v>
      </c>
      <c r="O71" s="17">
        <v>96989</v>
      </c>
      <c r="P71" s="17">
        <v>435068</v>
      </c>
      <c r="Q71" s="17">
        <v>29405</v>
      </c>
      <c r="R71" s="17">
        <v>153509</v>
      </c>
      <c r="S71" s="17">
        <v>17901</v>
      </c>
      <c r="T71" s="17">
        <v>108123</v>
      </c>
      <c r="U71" s="17">
        <v>10833</v>
      </c>
      <c r="V71" s="17">
        <v>37452</v>
      </c>
      <c r="W71" s="17">
        <v>4822</v>
      </c>
      <c r="X71" s="17">
        <v>270958</v>
      </c>
      <c r="Y71" s="17">
        <v>33556</v>
      </c>
      <c r="Z71" s="17">
        <v>20898</v>
      </c>
      <c r="AA71" s="17">
        <v>15589</v>
      </c>
      <c r="AB71" s="17" t="e">
        <f>Tax_data!E71</f>
        <v>#N/A</v>
      </c>
      <c r="AC71" s="17" t="e">
        <f>Tax_data!G71</f>
        <v>#N/A</v>
      </c>
      <c r="AD71" s="17" t="e">
        <f>Tax_data!I71</f>
        <v>#N/A</v>
      </c>
      <c r="AE71" s="17" t="e">
        <f>Tax_data!K71</f>
        <v>#N/A</v>
      </c>
      <c r="AF71" s="17">
        <f>Tax_data!L71</f>
        <v>36487</v>
      </c>
      <c r="AG71" s="68">
        <f>Data!F71</f>
        <v>10.948474347763071</v>
      </c>
      <c r="AH71" s="68">
        <f>Data!G71</f>
        <v>7963.7579840349499</v>
      </c>
      <c r="AI71" s="68">
        <f>Data!H71</f>
        <v>96220.161404369617</v>
      </c>
      <c r="AJ71" s="64">
        <f>(Data!K71/(AK71/100))</f>
        <v>514575.48104080488</v>
      </c>
      <c r="AK71" s="64">
        <f t="shared" ref="AK71:AK134" si="62">(O71/N71)*100</f>
        <v>8.5968599288595637</v>
      </c>
      <c r="AL71" s="64">
        <f>'Historical CPI'!I26</f>
        <v>8.2766001093750958</v>
      </c>
      <c r="AM71" s="17">
        <v>480124</v>
      </c>
      <c r="AN71" s="17">
        <v>45916</v>
      </c>
      <c r="AO71" s="17">
        <v>269702</v>
      </c>
      <c r="AP71" s="17">
        <v>31737</v>
      </c>
      <c r="AQ71" s="64">
        <f t="shared" si="57"/>
        <v>11.661205531923208</v>
      </c>
      <c r="AR71" s="64">
        <f t="shared" si="58"/>
        <v>10.01914486279515</v>
      </c>
      <c r="AS71" s="64">
        <f t="shared" si="59"/>
        <v>12.875146854640606</v>
      </c>
      <c r="AT71" s="64">
        <f t="shared" si="60"/>
        <v>12.384207146495028</v>
      </c>
      <c r="AU71" s="64">
        <v>624.68666666666695</v>
      </c>
      <c r="AV71" s="64">
        <v>111.9997572</v>
      </c>
      <c r="AW71" s="64">
        <f t="shared" si="61"/>
        <v>7.5522836958802548</v>
      </c>
      <c r="AX71" s="64">
        <f t="shared" ref="AX71:AX134" si="63">(AP71/AO71)*100</f>
        <v>11.767432202949921</v>
      </c>
      <c r="AY71" s="64">
        <f t="shared" ref="AY71:AY134" si="64">(AN71/AM71)*100</f>
        <v>9.5633627979438636</v>
      </c>
      <c r="AZ71" s="17"/>
      <c r="BA71" s="17"/>
      <c r="BB71" s="17"/>
      <c r="BC71" s="17"/>
    </row>
    <row r="72" spans="1:55" x14ac:dyDescent="0.2">
      <c r="A72" s="18">
        <v>31685</v>
      </c>
      <c r="B72" s="17">
        <v>2178034</v>
      </c>
      <c r="C72" s="17">
        <v>171182</v>
      </c>
      <c r="D72" s="41" t="e">
        <v>#N/A</v>
      </c>
      <c r="E72" s="41">
        <v>9.9572727272727306</v>
      </c>
      <c r="F72" s="41" t="e">
        <v>#N/A</v>
      </c>
      <c r="G72" s="41" t="e">
        <v>#N/A</v>
      </c>
      <c r="H72" s="41" t="e">
        <v>#N/A</v>
      </c>
      <c r="I72" s="41">
        <v>15.2633333333333</v>
      </c>
      <c r="J72" s="41">
        <f>'Historical PPI'!H71</f>
        <v>9.0096821277976122</v>
      </c>
      <c r="K72" s="17">
        <v>2067233800000</v>
      </c>
      <c r="L72" s="41">
        <v>5.875</v>
      </c>
      <c r="M72" s="41"/>
      <c r="N72" s="17">
        <v>1138408</v>
      </c>
      <c r="O72" s="17">
        <v>101503</v>
      </c>
      <c r="P72" s="17">
        <v>414063</v>
      </c>
      <c r="Q72" s="17">
        <v>28842</v>
      </c>
      <c r="R72" s="17">
        <v>157281</v>
      </c>
      <c r="S72" s="17">
        <v>18901</v>
      </c>
      <c r="T72" s="17">
        <v>113016</v>
      </c>
      <c r="U72" s="17">
        <v>11999</v>
      </c>
      <c r="V72" s="17">
        <v>34876</v>
      </c>
      <c r="W72" s="17">
        <v>4622</v>
      </c>
      <c r="X72" s="17">
        <v>276276</v>
      </c>
      <c r="Y72" s="17">
        <v>35522</v>
      </c>
      <c r="Z72" s="17">
        <v>17626</v>
      </c>
      <c r="AA72" s="17">
        <v>16375</v>
      </c>
      <c r="AB72" s="17" t="e">
        <f>Tax_data!E72</f>
        <v>#N/A</v>
      </c>
      <c r="AC72" s="17" t="e">
        <f>Tax_data!G72</f>
        <v>#N/A</v>
      </c>
      <c r="AD72" s="17" t="e">
        <f>Tax_data!I72</f>
        <v>#N/A</v>
      </c>
      <c r="AE72" s="17" t="e">
        <f>Tax_data!K72</f>
        <v>#N/A</v>
      </c>
      <c r="AF72" s="17">
        <f>Tax_data!L72</f>
        <v>34001</v>
      </c>
      <c r="AG72" s="68">
        <f>Data!F72</f>
        <v>11.001662441188401</v>
      </c>
      <c r="AH72" s="68">
        <f>Data!G72</f>
        <v>8082.5966507653211</v>
      </c>
      <c r="AI72" s="68">
        <f>Data!H72</f>
        <v>93815.326521110357</v>
      </c>
      <c r="AJ72" s="64">
        <f>(Data!K72/(AK72/100))</f>
        <v>520179.13272842474</v>
      </c>
      <c r="AK72" s="64">
        <f t="shared" si="62"/>
        <v>8.9162233575308676</v>
      </c>
      <c r="AL72" s="64">
        <f>'Historical CPI'!I27</f>
        <v>8.6154330539440931</v>
      </c>
      <c r="AM72" s="17">
        <v>487410</v>
      </c>
      <c r="AN72" s="17">
        <v>51632</v>
      </c>
      <c r="AO72" s="17">
        <v>325048</v>
      </c>
      <c r="AP72" s="17">
        <v>37422</v>
      </c>
      <c r="AQ72" s="64">
        <f t="shared" si="57"/>
        <v>12.017344752385856</v>
      </c>
      <c r="AR72" s="64">
        <f t="shared" si="58"/>
        <v>10.61708076732498</v>
      </c>
      <c r="AS72" s="64">
        <f t="shared" si="59"/>
        <v>13.252666590205298</v>
      </c>
      <c r="AT72" s="64">
        <f t="shared" si="60"/>
        <v>12.857432422649815</v>
      </c>
      <c r="AU72" s="64">
        <v>538.57333333333304</v>
      </c>
      <c r="AV72" s="64">
        <v>100.933513866667</v>
      </c>
      <c r="AW72" s="64">
        <f t="shared" si="61"/>
        <v>7.8594732680940709</v>
      </c>
      <c r="AX72" s="64">
        <f t="shared" si="63"/>
        <v>11.512761192193153</v>
      </c>
      <c r="AY72" s="64">
        <f t="shared" si="64"/>
        <v>10.593135142898175</v>
      </c>
      <c r="AZ72" s="17"/>
      <c r="BA72" s="17"/>
      <c r="BB72" s="17"/>
      <c r="BC72" s="17"/>
    </row>
    <row r="73" spans="1:55" x14ac:dyDescent="0.2">
      <c r="A73" s="18">
        <v>31777</v>
      </c>
      <c r="B73" s="17">
        <v>2187180</v>
      </c>
      <c r="C73" s="17">
        <v>179411</v>
      </c>
      <c r="D73" s="41" t="e">
        <v>#N/A</v>
      </c>
      <c r="E73" s="63">
        <v>8.9287096774193504</v>
      </c>
      <c r="F73" s="41" t="e">
        <v>#N/A</v>
      </c>
      <c r="G73" s="41" t="e">
        <v>#N/A</v>
      </c>
      <c r="H73" s="41" t="e">
        <v>#N/A</v>
      </c>
      <c r="I73" s="41">
        <v>15.553333333333301</v>
      </c>
      <c r="J73" s="41">
        <f>'Historical PPI'!H72</f>
        <v>9.4398078462770094</v>
      </c>
      <c r="K73" s="17">
        <v>2078334500000</v>
      </c>
      <c r="L73" s="41">
        <v>6</v>
      </c>
      <c r="M73" s="41"/>
      <c r="N73" s="17">
        <v>1150113</v>
      </c>
      <c r="O73" s="17">
        <v>104964</v>
      </c>
      <c r="P73" s="17">
        <v>417935</v>
      </c>
      <c r="Q73" s="17">
        <v>27689</v>
      </c>
      <c r="R73" s="17">
        <v>144846</v>
      </c>
      <c r="S73" s="17">
        <v>18403</v>
      </c>
      <c r="T73" s="17">
        <v>108126</v>
      </c>
      <c r="U73" s="17">
        <v>11795</v>
      </c>
      <c r="V73" s="17">
        <v>37305</v>
      </c>
      <c r="W73" s="17">
        <v>5102</v>
      </c>
      <c r="X73" s="17">
        <v>264467</v>
      </c>
      <c r="Y73" s="17">
        <v>35300</v>
      </c>
      <c r="Z73" s="17">
        <v>20306</v>
      </c>
      <c r="AA73" s="17">
        <v>16623</v>
      </c>
      <c r="AB73" s="17" t="e">
        <f>Tax_data!E73</f>
        <v>#N/A</v>
      </c>
      <c r="AC73" s="17" t="e">
        <f>Tax_data!G73</f>
        <v>#N/A</v>
      </c>
      <c r="AD73" s="17" t="e">
        <f>Tax_data!I73</f>
        <v>#N/A</v>
      </c>
      <c r="AE73" s="17" t="e">
        <f>Tax_data!K73</f>
        <v>#N/A</v>
      </c>
      <c r="AF73" s="17">
        <f>Tax_data!L73</f>
        <v>36929</v>
      </c>
      <c r="AG73" s="68">
        <f>Data!F73</f>
        <v>11.057474629999991</v>
      </c>
      <c r="AH73" s="68">
        <f>Data!G73</f>
        <v>8334.5432012083274</v>
      </c>
      <c r="AI73" s="68">
        <f>Data!H73</f>
        <v>92674.749211989358</v>
      </c>
      <c r="AJ73" s="64">
        <f>(Data!K73/(AK73/100))</f>
        <v>522929.38106398424</v>
      </c>
      <c r="AK73" s="64">
        <f t="shared" si="62"/>
        <v>9.1264075790813592</v>
      </c>
      <c r="AL73" s="64">
        <f>'Historical CPI'!I28</f>
        <v>8.9933269548358101</v>
      </c>
      <c r="AM73" s="17">
        <v>431971</v>
      </c>
      <c r="AN73" s="17">
        <v>44107</v>
      </c>
      <c r="AO73" s="17">
        <v>238114</v>
      </c>
      <c r="AP73" s="17">
        <v>29865</v>
      </c>
      <c r="AQ73" s="64">
        <f t="shared" si="57"/>
        <v>12.705217955621833</v>
      </c>
      <c r="AR73" s="64">
        <f t="shared" si="58"/>
        <v>10.90856963172595</v>
      </c>
      <c r="AS73" s="64">
        <f t="shared" si="59"/>
        <v>13.676450877898406</v>
      </c>
      <c r="AT73" s="64">
        <f t="shared" si="60"/>
        <v>13.347601023946275</v>
      </c>
      <c r="AU73" s="64">
        <v>593.47</v>
      </c>
      <c r="AV73" s="64">
        <v>116.68054076666699</v>
      </c>
      <c r="AW73" s="64">
        <f t="shared" si="61"/>
        <v>8.2028456734242265</v>
      </c>
      <c r="AX73" s="64">
        <f t="shared" si="63"/>
        <v>12.542311665840733</v>
      </c>
      <c r="AY73" s="64">
        <f t="shared" si="64"/>
        <v>10.210639140127462</v>
      </c>
      <c r="AZ73" s="17"/>
      <c r="BA73" s="17"/>
      <c r="BB73" s="17"/>
      <c r="BC73" s="17"/>
    </row>
    <row r="74" spans="1:55" x14ac:dyDescent="0.2">
      <c r="A74" s="18">
        <v>31867</v>
      </c>
      <c r="B74" s="17">
        <v>2203087</v>
      </c>
      <c r="C74" s="17">
        <v>187004</v>
      </c>
      <c r="D74" s="41" t="e">
        <v>#N/A</v>
      </c>
      <c r="E74" s="63">
        <v>8.81</v>
      </c>
      <c r="F74" s="41" t="e">
        <v>#N/A</v>
      </c>
      <c r="G74" s="41" t="e">
        <v>#N/A</v>
      </c>
      <c r="H74" s="41" t="e">
        <v>#N/A</v>
      </c>
      <c r="I74" s="41">
        <v>15.16</v>
      </c>
      <c r="J74" s="41">
        <f>'Historical PPI'!H73</f>
        <v>9.5739066339066294</v>
      </c>
      <c r="K74" s="17">
        <v>2093818500000</v>
      </c>
      <c r="L74" s="41">
        <v>6</v>
      </c>
      <c r="M74" s="41"/>
      <c r="N74" s="17">
        <v>1162109</v>
      </c>
      <c r="O74" s="17">
        <v>111666</v>
      </c>
      <c r="P74" s="17">
        <v>443684</v>
      </c>
      <c r="Q74" s="17">
        <v>32792</v>
      </c>
      <c r="R74" s="17">
        <v>154006</v>
      </c>
      <c r="S74" s="17">
        <v>19165</v>
      </c>
      <c r="T74" s="17">
        <v>116178</v>
      </c>
      <c r="U74" s="17">
        <v>11919</v>
      </c>
      <c r="V74" s="17">
        <v>31318</v>
      </c>
      <c r="W74" s="17">
        <v>4335</v>
      </c>
      <c r="X74" s="17">
        <v>265581</v>
      </c>
      <c r="Y74" s="17">
        <v>35419</v>
      </c>
      <c r="Z74" s="17">
        <v>19855</v>
      </c>
      <c r="AA74" s="17">
        <v>16947</v>
      </c>
      <c r="AB74" s="17" t="e">
        <f>Tax_data!E74</f>
        <v>#N/A</v>
      </c>
      <c r="AC74" s="17" t="e">
        <f>Tax_data!G74</f>
        <v>#N/A</v>
      </c>
      <c r="AD74" s="17" t="e">
        <f>Tax_data!I74</f>
        <v>#N/A</v>
      </c>
      <c r="AE74" s="17" t="e">
        <f>Tax_data!K74</f>
        <v>#N/A</v>
      </c>
      <c r="AF74" s="17">
        <f>Tax_data!L74</f>
        <v>36802</v>
      </c>
      <c r="AG74" s="68">
        <f>Data!F74</f>
        <v>11.1118824320237</v>
      </c>
      <c r="AH74" s="68">
        <f>Data!G74</f>
        <v>8619.6916306426701</v>
      </c>
      <c r="AI74" s="68">
        <f>Data!H74</f>
        <v>92009.194144252149</v>
      </c>
      <c r="AJ74" s="64">
        <f>(Data!K74/(AK74/100))</f>
        <v>511618.93995486514</v>
      </c>
      <c r="AK74" s="64">
        <f t="shared" si="62"/>
        <v>9.6089093191774602</v>
      </c>
      <c r="AL74" s="64">
        <f>'Historical CPI'!I29</f>
        <v>9.3682938002138183</v>
      </c>
      <c r="AM74" s="17">
        <v>487676</v>
      </c>
      <c r="AN74" s="17">
        <v>50099</v>
      </c>
      <c r="AO74" s="17">
        <v>279672</v>
      </c>
      <c r="AP74" s="17">
        <v>33000</v>
      </c>
      <c r="AQ74" s="64">
        <f t="shared" si="57"/>
        <v>12.444320351155151</v>
      </c>
      <c r="AR74" s="64">
        <f t="shared" si="58"/>
        <v>10.259257346485565</v>
      </c>
      <c r="AS74" s="64">
        <f t="shared" si="59"/>
        <v>13.841880068969923</v>
      </c>
      <c r="AT74" s="64">
        <f t="shared" si="60"/>
        <v>13.336420903603797</v>
      </c>
      <c r="AU74" s="64">
        <v>601.56666666666695</v>
      </c>
      <c r="AV74" s="64">
        <v>121.7660401</v>
      </c>
      <c r="AW74" s="64">
        <f t="shared" si="61"/>
        <v>8.4882712303236332</v>
      </c>
      <c r="AX74" s="64">
        <f t="shared" si="63"/>
        <v>11.799536600017163</v>
      </c>
      <c r="AY74" s="64">
        <f t="shared" si="64"/>
        <v>10.273009129011886</v>
      </c>
      <c r="AZ74" s="17"/>
      <c r="BA74" s="17"/>
      <c r="BB74" s="17"/>
      <c r="BC74" s="17"/>
    </row>
    <row r="75" spans="1:55" x14ac:dyDescent="0.2">
      <c r="A75" s="18">
        <v>31958</v>
      </c>
      <c r="B75" s="17">
        <v>2210943</v>
      </c>
      <c r="C75" s="17">
        <v>189887</v>
      </c>
      <c r="D75" s="41" t="e">
        <v>#N/A</v>
      </c>
      <c r="E75" s="63">
        <v>8.7205084745762704</v>
      </c>
      <c r="F75" s="41" t="e">
        <v>#N/A</v>
      </c>
      <c r="G75" s="41" t="e">
        <v>#N/A</v>
      </c>
      <c r="H75" s="41" t="e">
        <v>#N/A</v>
      </c>
      <c r="I75" s="41">
        <v>15.4433333333333</v>
      </c>
      <c r="J75" s="41">
        <f>'Historical PPI'!H74</f>
        <v>9.9950742130157977</v>
      </c>
      <c r="K75" s="17">
        <v>2116407500000</v>
      </c>
      <c r="L75" s="41">
        <v>6.75</v>
      </c>
      <c r="M75" s="41"/>
      <c r="N75" s="17">
        <v>1170563</v>
      </c>
      <c r="O75" s="17">
        <v>116086</v>
      </c>
      <c r="P75" s="17">
        <v>446916</v>
      </c>
      <c r="Q75" s="17">
        <v>34274</v>
      </c>
      <c r="R75" s="17">
        <v>151431</v>
      </c>
      <c r="S75" s="17">
        <v>19754</v>
      </c>
      <c r="T75" s="17">
        <v>94124</v>
      </c>
      <c r="U75" s="17">
        <v>10515</v>
      </c>
      <c r="V75" s="17">
        <v>33050</v>
      </c>
      <c r="W75" s="17">
        <v>4718</v>
      </c>
      <c r="X75" s="17">
        <v>252198</v>
      </c>
      <c r="Y75" s="17">
        <v>34987</v>
      </c>
      <c r="Z75" s="17">
        <v>19646</v>
      </c>
      <c r="AA75" s="17">
        <v>18203</v>
      </c>
      <c r="AB75" s="17" t="e">
        <f>Tax_data!E75</f>
        <v>#N/A</v>
      </c>
      <c r="AC75" s="17" t="e">
        <f>Tax_data!G75</f>
        <v>#N/A</v>
      </c>
      <c r="AD75" s="17" t="e">
        <f>Tax_data!I75</f>
        <v>#N/A</v>
      </c>
      <c r="AE75" s="17" t="e">
        <f>Tax_data!K75</f>
        <v>#N/A</v>
      </c>
      <c r="AF75" s="17">
        <f>Tax_data!L75</f>
        <v>37849</v>
      </c>
      <c r="AG75" s="68">
        <f>Data!F75</f>
        <v>11.166631533099501</v>
      </c>
      <c r="AH75" s="68">
        <f>Data!G75</f>
        <v>8818.2366999502719</v>
      </c>
      <c r="AI75" s="68">
        <f>Data!H75</f>
        <v>90820.432730027285</v>
      </c>
      <c r="AJ75" s="64">
        <f>(Data!K75/(AK75/100))</f>
        <v>552845.96958863793</v>
      </c>
      <c r="AK75" s="64">
        <f t="shared" si="62"/>
        <v>9.9171082632886911</v>
      </c>
      <c r="AL75" s="64">
        <f>'Historical CPI'!I30</f>
        <v>9.7095294911920895</v>
      </c>
      <c r="AM75" s="17">
        <v>458086</v>
      </c>
      <c r="AN75" s="17">
        <v>49146</v>
      </c>
      <c r="AO75" s="17">
        <v>272411</v>
      </c>
      <c r="AP75" s="17">
        <v>34570</v>
      </c>
      <c r="AQ75" s="64">
        <f t="shared" si="57"/>
        <v>13.044885129200759</v>
      </c>
      <c r="AR75" s="64">
        <f t="shared" si="58"/>
        <v>11.171433428243594</v>
      </c>
      <c r="AS75" s="64">
        <f t="shared" si="59"/>
        <v>14.27534039334342</v>
      </c>
      <c r="AT75" s="64">
        <f t="shared" si="60"/>
        <v>13.872830077954623</v>
      </c>
      <c r="AU75" s="64">
        <v>602.73</v>
      </c>
      <c r="AV75" s="64">
        <v>125.07124349999999</v>
      </c>
      <c r="AW75" s="64">
        <f t="shared" si="61"/>
        <v>8.5885072568582732</v>
      </c>
      <c r="AX75" s="64">
        <f t="shared" si="63"/>
        <v>12.690383281145035</v>
      </c>
      <c r="AY75" s="64">
        <f t="shared" si="64"/>
        <v>10.728553153774618</v>
      </c>
      <c r="AZ75" s="17"/>
      <c r="BA75" s="17"/>
      <c r="BB75" s="17"/>
      <c r="BC75" s="17"/>
    </row>
    <row r="76" spans="1:55" x14ac:dyDescent="0.2">
      <c r="A76" s="18">
        <v>32050</v>
      </c>
      <c r="B76" s="17">
        <v>2219011</v>
      </c>
      <c r="C76" s="17">
        <v>200142</v>
      </c>
      <c r="D76" s="41" t="e">
        <v>#N/A</v>
      </c>
      <c r="E76" s="41">
        <v>8.77454545454545</v>
      </c>
      <c r="F76" s="41" t="e">
        <v>#N/A</v>
      </c>
      <c r="G76" s="41" t="e">
        <v>#N/A</v>
      </c>
      <c r="H76" s="41" t="e">
        <v>#N/A</v>
      </c>
      <c r="I76" s="41">
        <v>15.2466666666667</v>
      </c>
      <c r="J76" s="41">
        <f>'Historical PPI'!H75</f>
        <v>10.2921991566656</v>
      </c>
      <c r="K76" s="17">
        <v>2134768800000</v>
      </c>
      <c r="L76" s="41">
        <v>7.25</v>
      </c>
      <c r="M76" s="41"/>
      <c r="N76" s="17">
        <v>1185383</v>
      </c>
      <c r="O76" s="17">
        <v>122642</v>
      </c>
      <c r="P76" s="17">
        <v>419290</v>
      </c>
      <c r="Q76" s="17">
        <v>33499</v>
      </c>
      <c r="R76" s="17">
        <v>159992</v>
      </c>
      <c r="S76" s="17">
        <v>20729</v>
      </c>
      <c r="T76" s="17">
        <v>97062</v>
      </c>
      <c r="U76" s="17">
        <v>11067</v>
      </c>
      <c r="V76" s="17">
        <v>28617</v>
      </c>
      <c r="W76" s="17">
        <v>4138</v>
      </c>
      <c r="X76" s="17">
        <v>254309</v>
      </c>
      <c r="Y76" s="17">
        <v>35934</v>
      </c>
      <c r="Z76" s="17">
        <v>22089</v>
      </c>
      <c r="AA76" s="17">
        <v>19425</v>
      </c>
      <c r="AB76" s="17" t="e">
        <f>Tax_data!E76</f>
        <v>#N/A</v>
      </c>
      <c r="AC76" s="17" t="e">
        <f>Tax_data!G76</f>
        <v>#N/A</v>
      </c>
      <c r="AD76" s="17" t="e">
        <f>Tax_data!I76</f>
        <v>#N/A</v>
      </c>
      <c r="AE76" s="17" t="e">
        <f>Tax_data!K76</f>
        <v>#N/A</v>
      </c>
      <c r="AF76" s="17">
        <f>Tax_data!L76</f>
        <v>41514</v>
      </c>
      <c r="AG76" s="68">
        <f>Data!F76</f>
        <v>11.221867432625601</v>
      </c>
      <c r="AH76" s="68">
        <f>Data!G76</f>
        <v>9337.8397694618434</v>
      </c>
      <c r="AI76" s="68">
        <f>Data!H76</f>
        <v>93414.039106652912</v>
      </c>
      <c r="AJ76" s="64">
        <f>(Data!K76/(AK76/100))</f>
        <v>551429.9417491561</v>
      </c>
      <c r="AK76" s="64">
        <f t="shared" si="62"/>
        <v>10.346191905907205</v>
      </c>
      <c r="AL76" s="64">
        <f>'Historical CPI'!I31</f>
        <v>9.9961845764967094</v>
      </c>
      <c r="AM76" s="17">
        <v>472804</v>
      </c>
      <c r="AN76" s="17">
        <v>55328</v>
      </c>
      <c r="AO76" s="17">
        <v>274727</v>
      </c>
      <c r="AP76" s="17">
        <v>36307</v>
      </c>
      <c r="AQ76" s="64">
        <f t="shared" si="57"/>
        <v>12.956272813640682</v>
      </c>
      <c r="AR76" s="64">
        <f t="shared" si="58"/>
        <v>11.401990480311554</v>
      </c>
      <c r="AS76" s="64">
        <f t="shared" si="59"/>
        <v>14.459936401439705</v>
      </c>
      <c r="AT76" s="64">
        <f t="shared" si="60"/>
        <v>14.130054382660465</v>
      </c>
      <c r="AU76" s="64">
        <v>599.44000000000005</v>
      </c>
      <c r="AV76" s="64">
        <v>126.69154210000001</v>
      </c>
      <c r="AW76" s="64">
        <f t="shared" si="61"/>
        <v>9.0194235179546212</v>
      </c>
      <c r="AX76" s="64">
        <f t="shared" si="63"/>
        <v>13.215665005623764</v>
      </c>
      <c r="AY76" s="64">
        <f t="shared" si="64"/>
        <v>11.702100659046879</v>
      </c>
      <c r="AZ76" s="17"/>
      <c r="BA76" s="17"/>
      <c r="BB76" s="17"/>
      <c r="BC76" s="17"/>
    </row>
    <row r="77" spans="1:55" x14ac:dyDescent="0.2">
      <c r="A77" s="18">
        <v>32142</v>
      </c>
      <c r="B77" s="17">
        <v>2246252</v>
      </c>
      <c r="C77" s="17">
        <v>209165</v>
      </c>
      <c r="D77" s="41" t="e">
        <v>#N/A</v>
      </c>
      <c r="E77" s="63">
        <v>8.8828125</v>
      </c>
      <c r="F77" s="41" t="e">
        <v>#N/A</v>
      </c>
      <c r="G77" s="41" t="e">
        <v>#N/A</v>
      </c>
      <c r="H77" s="41" t="e">
        <v>#N/A</v>
      </c>
      <c r="I77" s="41">
        <v>15.3366666666667</v>
      </c>
      <c r="J77" s="41">
        <f>'Historical PPI'!H76</f>
        <v>10.642604750467017</v>
      </c>
      <c r="K77" s="17">
        <v>2171423500000</v>
      </c>
      <c r="L77" s="41">
        <v>6.875</v>
      </c>
      <c r="M77" s="41"/>
      <c r="N77" s="17">
        <v>1193289</v>
      </c>
      <c r="O77" s="17">
        <v>127269</v>
      </c>
      <c r="P77" s="17">
        <v>440295</v>
      </c>
      <c r="Q77" s="17">
        <v>36279</v>
      </c>
      <c r="R77" s="17">
        <v>165458</v>
      </c>
      <c r="S77" s="17">
        <v>22010</v>
      </c>
      <c r="T77" s="17">
        <v>99858</v>
      </c>
      <c r="U77" s="17">
        <v>11728</v>
      </c>
      <c r="V77" s="17">
        <v>29364</v>
      </c>
      <c r="W77" s="17">
        <v>4353</v>
      </c>
      <c r="X77" s="17">
        <v>260497</v>
      </c>
      <c r="Y77" s="17">
        <v>38092</v>
      </c>
      <c r="Z77" s="17">
        <v>22770</v>
      </c>
      <c r="AA77" s="17">
        <v>20793</v>
      </c>
      <c r="AB77" s="17" t="e">
        <f>Tax_data!E77</f>
        <v>#N/A</v>
      </c>
      <c r="AC77" s="17" t="e">
        <f>Tax_data!G77</f>
        <v>#N/A</v>
      </c>
      <c r="AD77" s="17" t="e">
        <f>Tax_data!I77</f>
        <v>#N/A</v>
      </c>
      <c r="AE77" s="17" t="e">
        <f>Tax_data!K77</f>
        <v>#N/A</v>
      </c>
      <c r="AF77" s="17">
        <f>Tax_data!L77</f>
        <v>43563</v>
      </c>
      <c r="AG77" s="68">
        <f>Data!F77</f>
        <v>11.27773563</v>
      </c>
      <c r="AH77" s="68">
        <f>Data!G77</f>
        <v>9638.7256774168582</v>
      </c>
      <c r="AI77" s="68">
        <f>Data!H77</f>
        <v>93099.162100108457</v>
      </c>
      <c r="AJ77" s="64">
        <f>(Data!K77/(AK77/100))</f>
        <v>550862.48469776649</v>
      </c>
      <c r="AK77" s="64">
        <f t="shared" si="62"/>
        <v>10.665396228407369</v>
      </c>
      <c r="AL77" s="64">
        <f>'Historical CPI'!I32</f>
        <v>10.353181983584822</v>
      </c>
      <c r="AM77" s="17">
        <v>486733</v>
      </c>
      <c r="AN77" s="17">
        <v>56847</v>
      </c>
      <c r="AO77" s="17">
        <v>304401</v>
      </c>
      <c r="AP77" s="17">
        <v>38267</v>
      </c>
      <c r="AQ77" s="64">
        <f t="shared" si="57"/>
        <v>13.302469508878387</v>
      </c>
      <c r="AR77" s="64">
        <f t="shared" si="58"/>
        <v>11.744677441967594</v>
      </c>
      <c r="AS77" s="64">
        <f t="shared" si="59"/>
        <v>14.824274621986106</v>
      </c>
      <c r="AT77" s="64">
        <f t="shared" si="60"/>
        <v>14.622817153364531</v>
      </c>
      <c r="AU77" s="64">
        <v>583.38333333333298</v>
      </c>
      <c r="AV77" s="64">
        <v>126.567371733333</v>
      </c>
      <c r="AW77" s="64">
        <f t="shared" si="61"/>
        <v>9.3117335009607114</v>
      </c>
      <c r="AX77" s="64">
        <f t="shared" si="63"/>
        <v>12.571246480793427</v>
      </c>
      <c r="AY77" s="64">
        <f t="shared" si="64"/>
        <v>11.679298506573419</v>
      </c>
      <c r="AZ77" s="17"/>
      <c r="BA77" s="17"/>
      <c r="BB77" s="17"/>
      <c r="BC77" s="17"/>
    </row>
    <row r="78" spans="1:55" x14ac:dyDescent="0.2">
      <c r="A78" s="18">
        <v>32233</v>
      </c>
      <c r="B78" s="17">
        <v>2280012</v>
      </c>
      <c r="C78" s="17">
        <v>221332</v>
      </c>
      <c r="D78" s="41" t="e">
        <v>#N/A</v>
      </c>
      <c r="E78" s="63">
        <v>9.9712499999999995</v>
      </c>
      <c r="F78" s="41" t="e">
        <v>#N/A</v>
      </c>
      <c r="G78" s="41" t="e">
        <v>#N/A</v>
      </c>
      <c r="H78" s="41" t="e">
        <v>#N/A</v>
      </c>
      <c r="I78" s="41">
        <v>16.43</v>
      </c>
      <c r="J78" s="41">
        <f>'Historical PPI'!H77</f>
        <v>10.806191646191643</v>
      </c>
      <c r="K78" s="17">
        <v>2182642300000</v>
      </c>
      <c r="L78" s="41">
        <v>6.75</v>
      </c>
      <c r="M78" s="41"/>
      <c r="N78" s="17">
        <v>1213819</v>
      </c>
      <c r="O78" s="17">
        <v>135060</v>
      </c>
      <c r="P78" s="17">
        <v>443586</v>
      </c>
      <c r="Q78" s="17">
        <v>37817</v>
      </c>
      <c r="R78" s="17">
        <v>180055</v>
      </c>
      <c r="S78" s="17">
        <v>25928</v>
      </c>
      <c r="T78" s="17">
        <v>100266</v>
      </c>
      <c r="U78" s="17">
        <v>12140</v>
      </c>
      <c r="V78" s="17">
        <v>27431</v>
      </c>
      <c r="W78" s="17">
        <v>4153</v>
      </c>
      <c r="X78" s="17">
        <v>282960</v>
      </c>
      <c r="Y78" s="17">
        <v>42220</v>
      </c>
      <c r="Z78" s="17">
        <v>22795</v>
      </c>
      <c r="AA78" s="17">
        <v>21816</v>
      </c>
      <c r="AB78" s="17" t="e">
        <f>Tax_data!E78</f>
        <v>#N/A</v>
      </c>
      <c r="AC78" s="17" t="e">
        <f>Tax_data!G78</f>
        <v>#N/A</v>
      </c>
      <c r="AD78" s="17" t="e">
        <f>Tax_data!I78</f>
        <v>#N/A</v>
      </c>
      <c r="AE78" s="17" t="e">
        <f>Tax_data!K78</f>
        <v>#N/A</v>
      </c>
      <c r="AF78" s="17">
        <f>Tax_data!L78</f>
        <v>44611</v>
      </c>
      <c r="AG78" s="68">
        <f>Data!F78</f>
        <v>11.333363474013201</v>
      </c>
      <c r="AH78" s="68">
        <f>Data!G78</f>
        <v>9967.6499619047172</v>
      </c>
      <c r="AI78" s="68">
        <f>Data!H78</f>
        <v>93542.753736756669</v>
      </c>
      <c r="AJ78" s="64">
        <f>(Data!K78/(AK78/100))</f>
        <v>534163.64191964094</v>
      </c>
      <c r="AK78" s="64">
        <f t="shared" si="62"/>
        <v>11.126864878536256</v>
      </c>
      <c r="AL78" s="64">
        <f>'Historical CPI'!I33</f>
        <v>10.655715770304537</v>
      </c>
      <c r="AM78" s="17">
        <v>508740</v>
      </c>
      <c r="AN78" s="17">
        <v>55093</v>
      </c>
      <c r="AO78" s="17">
        <v>334169</v>
      </c>
      <c r="AP78" s="17">
        <v>43711</v>
      </c>
      <c r="AQ78" s="64">
        <f t="shared" si="57"/>
        <v>14.400044430868345</v>
      </c>
      <c r="AR78" s="64">
        <f t="shared" si="58"/>
        <v>12.107793269902061</v>
      </c>
      <c r="AS78" s="64">
        <f t="shared" si="59"/>
        <v>15.139805329736431</v>
      </c>
      <c r="AT78" s="64">
        <f t="shared" si="60"/>
        <v>14.920836867401752</v>
      </c>
      <c r="AU78" s="64">
        <v>555.27666666666698</v>
      </c>
      <c r="AV78" s="64">
        <v>124.151364466667</v>
      </c>
      <c r="AW78" s="64">
        <f t="shared" si="61"/>
        <v>9.7074927675819254</v>
      </c>
      <c r="AX78" s="64">
        <f t="shared" si="63"/>
        <v>13.080507168528499</v>
      </c>
      <c r="AY78" s="64">
        <f t="shared" si="64"/>
        <v>10.829303770098676</v>
      </c>
      <c r="AZ78" s="17"/>
      <c r="BA78" s="17"/>
      <c r="BB78" s="17"/>
      <c r="BC78" s="17"/>
    </row>
    <row r="79" spans="1:55" x14ac:dyDescent="0.2">
      <c r="A79" s="18">
        <v>32324</v>
      </c>
      <c r="B79" s="17">
        <v>2296202</v>
      </c>
      <c r="C79" s="17">
        <v>230427</v>
      </c>
      <c r="D79" s="41" t="e">
        <v>#N/A</v>
      </c>
      <c r="E79" s="63">
        <v>11.649322033898301</v>
      </c>
      <c r="F79" s="41" t="e">
        <v>#N/A</v>
      </c>
      <c r="G79" s="41" t="e">
        <v>#N/A</v>
      </c>
      <c r="H79" s="41" t="e">
        <v>#N/A</v>
      </c>
      <c r="I79" s="41">
        <v>16.34</v>
      </c>
      <c r="J79" s="41">
        <f>'Historical PPI'!H78</f>
        <v>11.371130321317869</v>
      </c>
      <c r="K79" s="17">
        <v>2211320000000</v>
      </c>
      <c r="L79" s="41">
        <v>7.5</v>
      </c>
      <c r="M79" s="41"/>
      <c r="N79" s="17">
        <v>1236386</v>
      </c>
      <c r="O79" s="17">
        <v>141906</v>
      </c>
      <c r="P79" s="17">
        <v>437598</v>
      </c>
      <c r="Q79" s="17">
        <v>38115</v>
      </c>
      <c r="R79" s="17">
        <v>185051</v>
      </c>
      <c r="S79" s="17">
        <v>27464</v>
      </c>
      <c r="T79" s="17">
        <v>104298</v>
      </c>
      <c r="U79" s="17">
        <v>12842</v>
      </c>
      <c r="V79" s="17">
        <v>27334</v>
      </c>
      <c r="W79" s="17">
        <v>4301</v>
      </c>
      <c r="X79" s="17">
        <v>287786</v>
      </c>
      <c r="Y79" s="17">
        <v>44607</v>
      </c>
      <c r="Z79" s="17">
        <v>22919</v>
      </c>
      <c r="AA79" s="17">
        <v>22994</v>
      </c>
      <c r="AB79" s="17" t="e">
        <f>Tax_data!E79</f>
        <v>#N/A</v>
      </c>
      <c r="AC79" s="17" t="e">
        <f>Tax_data!G79</f>
        <v>#N/A</v>
      </c>
      <c r="AD79" s="17" t="e">
        <f>Tax_data!I79</f>
        <v>#N/A</v>
      </c>
      <c r="AE79" s="17" t="e">
        <f>Tax_data!K79</f>
        <v>#N/A</v>
      </c>
      <c r="AF79" s="17">
        <f>Tax_data!L79</f>
        <v>45913</v>
      </c>
      <c r="AG79" s="68">
        <f>Data!F79</f>
        <v>11.388704999319801</v>
      </c>
      <c r="AH79" s="68">
        <f>Data!G79</f>
        <v>10344.723127610776</v>
      </c>
      <c r="AI79" s="68">
        <f>Data!H79</f>
        <v>94592.28616387365</v>
      </c>
      <c r="AJ79" s="64">
        <f>(Data!K79/(AK79/100))</f>
        <v>555066.50289158581</v>
      </c>
      <c r="AK79" s="64">
        <f t="shared" si="62"/>
        <v>11.477483569047207</v>
      </c>
      <c r="AL79" s="64">
        <f>'Historical CPI'!I34</f>
        <v>10.936117042027467</v>
      </c>
      <c r="AM79" s="17">
        <v>481735</v>
      </c>
      <c r="AN79" s="17">
        <v>56582</v>
      </c>
      <c r="AO79" s="17">
        <v>350782</v>
      </c>
      <c r="AP79" s="17">
        <v>47299</v>
      </c>
      <c r="AQ79" s="64">
        <f t="shared" si="57"/>
        <v>14.841314016136092</v>
      </c>
      <c r="AR79" s="64">
        <f t="shared" si="58"/>
        <v>12.312796026769449</v>
      </c>
      <c r="AS79" s="64">
        <f t="shared" si="59"/>
        <v>15.734982073607961</v>
      </c>
      <c r="AT79" s="64">
        <f t="shared" si="60"/>
        <v>15.500059071671313</v>
      </c>
      <c r="AU79" s="64">
        <v>517.71</v>
      </c>
      <c r="AV79" s="64">
        <v>119.5098763</v>
      </c>
      <c r="AW79" s="64">
        <f t="shared" si="61"/>
        <v>10.035136281564078</v>
      </c>
      <c r="AX79" s="64">
        <f t="shared" si="63"/>
        <v>13.483873174792322</v>
      </c>
      <c r="AY79" s="64">
        <f t="shared" si="64"/>
        <v>11.745461716503886</v>
      </c>
      <c r="AZ79" s="17"/>
      <c r="BA79" s="17"/>
      <c r="BB79" s="17"/>
      <c r="BC79" s="17"/>
    </row>
    <row r="80" spans="1:55" x14ac:dyDescent="0.2">
      <c r="A80" s="18">
        <v>32416</v>
      </c>
      <c r="B80" s="17">
        <v>2327084</v>
      </c>
      <c r="C80" s="17">
        <v>242590</v>
      </c>
      <c r="D80" s="41" t="e">
        <v>#N/A</v>
      </c>
      <c r="E80" s="41">
        <v>12.741666666666699</v>
      </c>
      <c r="F80" s="41" t="e">
        <v>#N/A</v>
      </c>
      <c r="G80" s="41" t="e">
        <v>#N/A</v>
      </c>
      <c r="H80" s="41" t="e">
        <v>#N/A</v>
      </c>
      <c r="I80" s="41">
        <v>16.066666666666698</v>
      </c>
      <c r="J80" s="41">
        <f>'Historical PPI'!H79</f>
        <v>11.767093739863785</v>
      </c>
      <c r="K80" s="17">
        <v>2224276800000</v>
      </c>
      <c r="L80" s="41">
        <v>8.25</v>
      </c>
      <c r="M80" s="41"/>
      <c r="N80" s="17">
        <v>1251079</v>
      </c>
      <c r="O80" s="17">
        <v>148707</v>
      </c>
      <c r="P80" s="17">
        <v>444026</v>
      </c>
      <c r="Q80" s="17">
        <v>40431</v>
      </c>
      <c r="R80" s="17">
        <v>189462</v>
      </c>
      <c r="S80" s="17">
        <v>29442</v>
      </c>
      <c r="T80" s="17">
        <v>104710</v>
      </c>
      <c r="U80" s="17">
        <v>13448</v>
      </c>
      <c r="V80" s="17">
        <v>29559</v>
      </c>
      <c r="W80" s="17">
        <v>4698</v>
      </c>
      <c r="X80" s="17">
        <v>295214</v>
      </c>
      <c r="Y80" s="17">
        <v>47588</v>
      </c>
      <c r="Z80" s="17">
        <v>25755</v>
      </c>
      <c r="AA80" s="17">
        <v>25330</v>
      </c>
      <c r="AB80" s="17" t="e">
        <f>Tax_data!E80</f>
        <v>#N/A</v>
      </c>
      <c r="AC80" s="17" t="e">
        <f>Tax_data!G80</f>
        <v>#N/A</v>
      </c>
      <c r="AD80" s="17" t="e">
        <f>Tax_data!I80</f>
        <v>#N/A</v>
      </c>
      <c r="AE80" s="17" t="e">
        <f>Tax_data!K80</f>
        <v>#N/A</v>
      </c>
      <c r="AF80" s="17">
        <f>Tax_data!L80</f>
        <v>51085</v>
      </c>
      <c r="AG80" s="68">
        <f>Data!F80</f>
        <v>11.4426960899664</v>
      </c>
      <c r="AH80" s="68">
        <f>Data!G80</f>
        <v>10662.871672960622</v>
      </c>
      <c r="AI80" s="68">
        <f>Data!H80</f>
        <v>94865.388925013845</v>
      </c>
      <c r="AJ80" s="64">
        <f>(Data!K80/(AK80/100))</f>
        <v>561503.59174753039</v>
      </c>
      <c r="AK80" s="64">
        <f t="shared" si="62"/>
        <v>11.886299746059201</v>
      </c>
      <c r="AL80" s="64">
        <f>'Historical CPI'!I35</f>
        <v>11.240002063754851</v>
      </c>
      <c r="AM80" s="17">
        <v>558085</v>
      </c>
      <c r="AN80" s="17">
        <v>68414</v>
      </c>
      <c r="AO80" s="17">
        <v>345359</v>
      </c>
      <c r="AP80" s="17">
        <v>48354</v>
      </c>
      <c r="AQ80" s="64">
        <f t="shared" si="57"/>
        <v>15.539791620483262</v>
      </c>
      <c r="AR80" s="64">
        <f t="shared" si="58"/>
        <v>12.843090440263586</v>
      </c>
      <c r="AS80" s="64">
        <f t="shared" si="59"/>
        <v>15.893636455901754</v>
      </c>
      <c r="AT80" s="64">
        <f t="shared" si="60"/>
        <v>16.119831715298055</v>
      </c>
      <c r="AU80" s="64">
        <v>503.433333333333</v>
      </c>
      <c r="AV80" s="64">
        <v>118.298561933333</v>
      </c>
      <c r="AW80" s="64">
        <f t="shared" si="61"/>
        <v>10.42463443519873</v>
      </c>
      <c r="AX80" s="64">
        <f t="shared" si="63"/>
        <v>14.00108293109489</v>
      </c>
      <c r="AY80" s="64">
        <f t="shared" si="64"/>
        <v>12.25870611107627</v>
      </c>
      <c r="AZ80" s="17"/>
      <c r="BA80" s="17"/>
      <c r="BB80" s="17"/>
      <c r="BC80" s="17"/>
    </row>
    <row r="81" spans="1:55" x14ac:dyDescent="0.2">
      <c r="A81" s="18">
        <v>32508</v>
      </c>
      <c r="B81" s="17">
        <v>2348935</v>
      </c>
      <c r="C81" s="17">
        <v>251203</v>
      </c>
      <c r="D81" s="41" t="e">
        <v>#N/A</v>
      </c>
      <c r="E81" s="63">
        <v>14.734677419354799</v>
      </c>
      <c r="F81" s="41" t="e">
        <v>#N/A</v>
      </c>
      <c r="G81" s="41" t="e">
        <v>#N/A</v>
      </c>
      <c r="H81" s="41" t="e">
        <v>#N/A</v>
      </c>
      <c r="I81" s="41">
        <v>16.649999999999999</v>
      </c>
      <c r="J81" s="41">
        <f>'Historical PPI'!H80</f>
        <v>12.25349346143579</v>
      </c>
      <c r="K81" s="17">
        <v>2253915300000</v>
      </c>
      <c r="L81" s="41">
        <v>8.75</v>
      </c>
      <c r="M81" s="41"/>
      <c r="N81" s="17">
        <v>1260300</v>
      </c>
      <c r="O81" s="17">
        <v>156723</v>
      </c>
      <c r="P81" s="17">
        <v>453982</v>
      </c>
      <c r="Q81" s="17">
        <v>42933</v>
      </c>
      <c r="R81" s="17">
        <v>188147</v>
      </c>
      <c r="S81" s="17">
        <v>30863</v>
      </c>
      <c r="T81" s="17">
        <v>109910</v>
      </c>
      <c r="U81" s="17">
        <v>14591</v>
      </c>
      <c r="V81" s="17">
        <v>30208</v>
      </c>
      <c r="W81" s="17">
        <v>5300</v>
      </c>
      <c r="X81" s="17">
        <v>296560</v>
      </c>
      <c r="Y81" s="17">
        <v>50754</v>
      </c>
      <c r="Z81" s="17">
        <v>27179</v>
      </c>
      <c r="AA81" s="17">
        <v>27620</v>
      </c>
      <c r="AB81" s="17" t="e">
        <f>Tax_data!E81</f>
        <v>#N/A</v>
      </c>
      <c r="AC81" s="17" t="e">
        <f>Tax_data!G81</f>
        <v>#N/A</v>
      </c>
      <c r="AD81" s="17" t="e">
        <f>Tax_data!I81</f>
        <v>#N/A</v>
      </c>
      <c r="AE81" s="17" t="e">
        <f>Tax_data!K81</f>
        <v>#N/A</v>
      </c>
      <c r="AF81" s="17">
        <f>Tax_data!L81</f>
        <v>54799</v>
      </c>
      <c r="AG81" s="68">
        <f>Data!F81</f>
        <v>11.494272630000001</v>
      </c>
      <c r="AH81" s="68">
        <f>Data!G81</f>
        <v>11021.228056603002</v>
      </c>
      <c r="AI81" s="68">
        <f>Data!H81</f>
        <v>94833.850840609026</v>
      </c>
      <c r="AJ81" s="64">
        <f>(Data!K81/(AK81/100))</f>
        <v>551515.44380850298</v>
      </c>
      <c r="AK81" s="64">
        <f t="shared" si="62"/>
        <v>12.435372530349916</v>
      </c>
      <c r="AL81" s="64">
        <f>'Historical CPI'!I36</f>
        <v>11.621618186871704</v>
      </c>
      <c r="AM81" s="17">
        <v>512400</v>
      </c>
      <c r="AN81" s="17">
        <v>63887</v>
      </c>
      <c r="AO81" s="17">
        <v>348739</v>
      </c>
      <c r="AP81" s="17">
        <v>50208</v>
      </c>
      <c r="AQ81" s="64">
        <f t="shared" si="57"/>
        <v>16.403663093219663</v>
      </c>
      <c r="AR81" s="64">
        <f t="shared" si="58"/>
        <v>13.275407151305613</v>
      </c>
      <c r="AS81" s="64">
        <f t="shared" si="59"/>
        <v>17.545021186440678</v>
      </c>
      <c r="AT81" s="64">
        <f t="shared" si="60"/>
        <v>17.114243323442135</v>
      </c>
      <c r="AU81" s="64">
        <v>488.71666666666698</v>
      </c>
      <c r="AV81" s="64">
        <v>118.18286783333301</v>
      </c>
      <c r="AW81" s="64">
        <f t="shared" si="61"/>
        <v>10.694335943736204</v>
      </c>
      <c r="AX81" s="64">
        <f t="shared" si="63"/>
        <v>14.397013239127254</v>
      </c>
      <c r="AY81" s="64">
        <f t="shared" si="64"/>
        <v>12.468188914910225</v>
      </c>
      <c r="AZ81" s="17"/>
      <c r="BA81" s="17"/>
      <c r="BB81" s="17"/>
      <c r="BC81" s="17"/>
    </row>
    <row r="82" spans="1:55" x14ac:dyDescent="0.2">
      <c r="A82" s="18">
        <v>32598</v>
      </c>
      <c r="B82" s="17">
        <v>2363482</v>
      </c>
      <c r="C82" s="17">
        <v>264951</v>
      </c>
      <c r="D82" s="41" t="e">
        <v>#N/A</v>
      </c>
      <c r="E82" s="63">
        <v>15.626557377049201</v>
      </c>
      <c r="F82" s="41" t="e">
        <v>#N/A</v>
      </c>
      <c r="G82" s="41" t="e">
        <v>#N/A</v>
      </c>
      <c r="H82" s="41" t="e">
        <v>#N/A</v>
      </c>
      <c r="I82" s="41">
        <v>16.733333333333299</v>
      </c>
      <c r="J82" s="41">
        <f>'Historical PPI'!H81</f>
        <v>12.565094185094191</v>
      </c>
      <c r="K82" s="17">
        <v>2276828500000</v>
      </c>
      <c r="L82" s="41">
        <v>9.75</v>
      </c>
      <c r="M82" s="41"/>
      <c r="N82" s="17">
        <v>1268756</v>
      </c>
      <c r="O82" s="17">
        <v>161536</v>
      </c>
      <c r="P82" s="17">
        <v>469467</v>
      </c>
      <c r="Q82" s="17">
        <v>46593</v>
      </c>
      <c r="R82" s="17">
        <v>179341</v>
      </c>
      <c r="S82" s="17">
        <v>30756</v>
      </c>
      <c r="T82" s="17">
        <v>111283</v>
      </c>
      <c r="U82" s="17">
        <v>16174</v>
      </c>
      <c r="V82" s="17">
        <v>37518</v>
      </c>
      <c r="W82" s="17">
        <v>6682</v>
      </c>
      <c r="X82" s="17">
        <v>296881</v>
      </c>
      <c r="Y82" s="17">
        <v>53612</v>
      </c>
      <c r="Z82" s="17">
        <v>28219</v>
      </c>
      <c r="AA82" s="17">
        <v>27544</v>
      </c>
      <c r="AB82" s="17" t="e">
        <f>Tax_data!E82</f>
        <v>#N/A</v>
      </c>
      <c r="AC82" s="17" t="e">
        <f>Tax_data!G82</f>
        <v>#N/A</v>
      </c>
      <c r="AD82" s="17" t="e">
        <f>Tax_data!I82</f>
        <v>#N/A</v>
      </c>
      <c r="AE82" s="17" t="e">
        <f>Tax_data!K82</f>
        <v>#N/A</v>
      </c>
      <c r="AF82" s="17">
        <f>Tax_data!L82</f>
        <v>55763</v>
      </c>
      <c r="AG82" s="68">
        <f>Data!F82</f>
        <v>11.5422178883545</v>
      </c>
      <c r="AH82" s="68">
        <f>Data!G82</f>
        <v>11560.429831655403</v>
      </c>
      <c r="AI82" s="68">
        <f>Data!H82</f>
        <v>95418.036978088159</v>
      </c>
      <c r="AJ82" s="64">
        <f>(Data!K82/(AK82/100))</f>
        <v>576719.41122721869</v>
      </c>
      <c r="AK82" s="64">
        <f t="shared" si="62"/>
        <v>12.731841268139815</v>
      </c>
      <c r="AL82" s="64">
        <f>'Historical CPI'!I37</f>
        <v>12.115560325675265</v>
      </c>
      <c r="AM82" s="17">
        <v>484970</v>
      </c>
      <c r="AN82" s="17">
        <v>59833</v>
      </c>
      <c r="AO82" s="17">
        <v>346196</v>
      </c>
      <c r="AP82" s="17">
        <v>52390</v>
      </c>
      <c r="AQ82" s="64">
        <f t="shared" si="57"/>
        <v>17.149452718564078</v>
      </c>
      <c r="AR82" s="64">
        <f t="shared" si="58"/>
        <v>14.534115722976557</v>
      </c>
      <c r="AS82" s="64">
        <f t="shared" si="59"/>
        <v>17.810117810117809</v>
      </c>
      <c r="AT82" s="64">
        <f t="shared" si="60"/>
        <v>18.05841397731751</v>
      </c>
      <c r="AU82" s="64">
        <v>490.75</v>
      </c>
      <c r="AV82" s="64">
        <v>121.92283</v>
      </c>
      <c r="AW82" s="64">
        <f t="shared" si="61"/>
        <v>11.210197496744211</v>
      </c>
      <c r="AX82" s="64">
        <f t="shared" si="63"/>
        <v>15.133046020173543</v>
      </c>
      <c r="AY82" s="64">
        <f t="shared" si="64"/>
        <v>12.337464173041631</v>
      </c>
      <c r="AZ82" s="17"/>
      <c r="BA82" s="17"/>
      <c r="BB82" s="17"/>
      <c r="BC82" s="17"/>
    </row>
    <row r="83" spans="1:55" x14ac:dyDescent="0.2">
      <c r="A83" s="18">
        <v>32689</v>
      </c>
      <c r="B83" s="17">
        <v>2373736</v>
      </c>
      <c r="C83" s="17">
        <v>282029</v>
      </c>
      <c r="D83" s="41" t="e">
        <v>#N/A</v>
      </c>
      <c r="E83" s="63">
        <v>16.973606557377</v>
      </c>
      <c r="F83" s="41" t="e">
        <v>#N/A</v>
      </c>
      <c r="G83" s="41" t="e">
        <v>#N/A</v>
      </c>
      <c r="H83" s="41" t="e">
        <v>#N/A</v>
      </c>
      <c r="I83" s="41">
        <v>17.28</v>
      </c>
      <c r="J83" s="41">
        <f>'Historical PPI'!H82</f>
        <v>13.355211221660387</v>
      </c>
      <c r="K83" s="17">
        <v>2294206800000</v>
      </c>
      <c r="L83" s="41">
        <v>9.625</v>
      </c>
      <c r="M83" s="41"/>
      <c r="N83" s="17">
        <v>1270926</v>
      </c>
      <c r="O83" s="17">
        <v>168959</v>
      </c>
      <c r="P83" s="17">
        <v>454116</v>
      </c>
      <c r="Q83" s="17">
        <v>46464</v>
      </c>
      <c r="R83" s="17">
        <v>188608</v>
      </c>
      <c r="S83" s="17">
        <v>33430</v>
      </c>
      <c r="T83" s="17">
        <v>110506</v>
      </c>
      <c r="U83" s="17">
        <v>17629</v>
      </c>
      <c r="V83" s="17">
        <v>36883</v>
      </c>
      <c r="W83" s="17">
        <v>6841</v>
      </c>
      <c r="X83" s="17">
        <v>307159</v>
      </c>
      <c r="Y83" s="17">
        <v>57900</v>
      </c>
      <c r="Z83" s="17">
        <v>31932</v>
      </c>
      <c r="AA83" s="17">
        <v>31802</v>
      </c>
      <c r="AB83" s="17" t="e">
        <f>Tax_data!E83</f>
        <v>#N/A</v>
      </c>
      <c r="AC83" s="17" t="e">
        <f>Tax_data!G83</f>
        <v>#N/A</v>
      </c>
      <c r="AD83" s="17" t="e">
        <f>Tax_data!I83</f>
        <v>#N/A</v>
      </c>
      <c r="AE83" s="17" t="e">
        <f>Tax_data!K83</f>
        <v>#N/A</v>
      </c>
      <c r="AF83" s="17">
        <f>Tax_data!L83</f>
        <v>63734</v>
      </c>
      <c r="AG83" s="68">
        <f>Data!F83</f>
        <v>11.587267976740801</v>
      </c>
      <c r="AH83" s="68">
        <f>Data!G83</f>
        <v>12194.59153647231</v>
      </c>
      <c r="AI83" s="68">
        <f>Data!H83</f>
        <v>97060.366974513701</v>
      </c>
      <c r="AJ83" s="64">
        <f>(Data!K83/(AK83/100))</f>
        <v>643673.36895933328</v>
      </c>
      <c r="AK83" s="64">
        <f t="shared" si="62"/>
        <v>13.294165041867112</v>
      </c>
      <c r="AL83" s="64">
        <f>'Historical CPI'!I38</f>
        <v>12.563924819771586</v>
      </c>
      <c r="AM83" s="17">
        <v>553713</v>
      </c>
      <c r="AN83" s="17">
        <v>70912</v>
      </c>
      <c r="AO83" s="17">
        <v>364876</v>
      </c>
      <c r="AP83" s="17">
        <v>59178</v>
      </c>
      <c r="AQ83" s="64">
        <f t="shared" si="57"/>
        <v>17.724592806243638</v>
      </c>
      <c r="AR83" s="64">
        <f t="shared" si="58"/>
        <v>15.952979928691654</v>
      </c>
      <c r="AS83" s="64">
        <f t="shared" si="59"/>
        <v>18.547840468508529</v>
      </c>
      <c r="AT83" s="64">
        <f t="shared" si="60"/>
        <v>18.850172060724248</v>
      </c>
      <c r="AU83" s="64">
        <v>473.49</v>
      </c>
      <c r="AV83" s="64">
        <v>120.878392066667</v>
      </c>
      <c r="AW83" s="64">
        <f t="shared" si="61"/>
        <v>11.881228578072708</v>
      </c>
      <c r="AX83" s="64">
        <f t="shared" si="63"/>
        <v>16.218660586062114</v>
      </c>
      <c r="AY83" s="64">
        <f t="shared" si="64"/>
        <v>12.806634483929399</v>
      </c>
      <c r="AZ83" s="17"/>
      <c r="BA83" s="17"/>
      <c r="BB83" s="17"/>
      <c r="BC83" s="17"/>
    </row>
    <row r="84" spans="1:55" x14ac:dyDescent="0.2">
      <c r="A84" s="18">
        <v>32781</v>
      </c>
      <c r="B84" s="17">
        <v>2375643</v>
      </c>
      <c r="C84" s="17">
        <v>289941</v>
      </c>
      <c r="D84" s="41" t="e">
        <v>#N/A</v>
      </c>
      <c r="E84" s="41">
        <v>17.182461538461499</v>
      </c>
      <c r="F84" s="41" t="e">
        <v>#N/A</v>
      </c>
      <c r="G84" s="41" t="e">
        <v>#N/A</v>
      </c>
      <c r="H84" s="41" t="e">
        <v>#N/A</v>
      </c>
      <c r="I84" s="41">
        <v>17.02</v>
      </c>
      <c r="J84" s="41">
        <f>'Historical PPI'!H83</f>
        <v>13.840496269867042</v>
      </c>
      <c r="K84" s="17">
        <v>2311204000000</v>
      </c>
      <c r="L84" s="41">
        <v>9</v>
      </c>
      <c r="M84" s="41"/>
      <c r="N84" s="17">
        <v>1277738</v>
      </c>
      <c r="O84" s="17">
        <v>175906</v>
      </c>
      <c r="P84" s="17">
        <v>459369</v>
      </c>
      <c r="Q84" s="17">
        <v>47728</v>
      </c>
      <c r="R84" s="17">
        <v>193551</v>
      </c>
      <c r="S84" s="17">
        <v>35127</v>
      </c>
      <c r="T84" s="17">
        <v>108335</v>
      </c>
      <c r="U84" s="17">
        <v>18648</v>
      </c>
      <c r="V84" s="17">
        <v>40450</v>
      </c>
      <c r="W84" s="17">
        <v>7414</v>
      </c>
      <c r="X84" s="17">
        <v>315364</v>
      </c>
      <c r="Y84" s="17">
        <v>61188</v>
      </c>
      <c r="Z84" s="17">
        <v>32236</v>
      </c>
      <c r="AA84" s="17">
        <v>31245</v>
      </c>
      <c r="AB84" s="17" t="e">
        <f>Tax_data!E84</f>
        <v>#N/A</v>
      </c>
      <c r="AC84" s="17" t="e">
        <f>Tax_data!G84</f>
        <v>#N/A</v>
      </c>
      <c r="AD84" s="17" t="e">
        <f>Tax_data!I84</f>
        <v>#N/A</v>
      </c>
      <c r="AE84" s="17" t="e">
        <f>Tax_data!K84</f>
        <v>#N/A</v>
      </c>
      <c r="AF84" s="17">
        <f>Tax_data!L84</f>
        <v>63481</v>
      </c>
      <c r="AG84" s="68">
        <f>Data!F84</f>
        <v>11.6300063917566</v>
      </c>
      <c r="AH84" s="68">
        <f>Data!G84</f>
        <v>12507.817717375197</v>
      </c>
      <c r="AI84" s="68">
        <f>Data!H84</f>
        <v>96572.95522227569</v>
      </c>
      <c r="AJ84" s="64">
        <f>(Data!K84/(AK84/100))</f>
        <v>665815.10796296527</v>
      </c>
      <c r="AK84" s="64">
        <f t="shared" si="62"/>
        <v>13.766985093970751</v>
      </c>
      <c r="AL84" s="64">
        <f>'Historical CPI'!I39</f>
        <v>12.951677504935795</v>
      </c>
      <c r="AM84" s="17">
        <v>553801</v>
      </c>
      <c r="AN84" s="17">
        <v>70695</v>
      </c>
      <c r="AO84" s="17">
        <v>336464</v>
      </c>
      <c r="AP84" s="17">
        <v>53003</v>
      </c>
      <c r="AQ84" s="64">
        <f t="shared" si="57"/>
        <v>18.1487049924826</v>
      </c>
      <c r="AR84" s="64">
        <f t="shared" si="58"/>
        <v>17.213273641943971</v>
      </c>
      <c r="AS84" s="64">
        <f t="shared" si="59"/>
        <v>18.328800988875155</v>
      </c>
      <c r="AT84" s="64">
        <f t="shared" si="60"/>
        <v>19.402341421341688</v>
      </c>
      <c r="AU84" s="64">
        <v>463.8</v>
      </c>
      <c r="AV84" s="64">
        <v>121.26648856666699</v>
      </c>
      <c r="AW84" s="64">
        <f t="shared" si="61"/>
        <v>12.204737833083506</v>
      </c>
      <c r="AX84" s="64">
        <f t="shared" si="63"/>
        <v>15.752948309477388</v>
      </c>
      <c r="AY84" s="64">
        <f t="shared" si="64"/>
        <v>12.765415735977365</v>
      </c>
      <c r="AZ84" s="17"/>
      <c r="BA84" s="17"/>
      <c r="BB84" s="17"/>
      <c r="BC84" s="17"/>
    </row>
    <row r="85" spans="1:55" x14ac:dyDescent="0.2">
      <c r="A85" s="18">
        <v>32873</v>
      </c>
      <c r="B85" s="17">
        <v>2360942</v>
      </c>
      <c r="C85" s="17">
        <v>296658</v>
      </c>
      <c r="D85" s="41" t="e">
        <v>#N/A</v>
      </c>
      <c r="E85" s="63">
        <v>17.924838709677399</v>
      </c>
      <c r="F85" s="41" t="e">
        <v>#N/A</v>
      </c>
      <c r="G85" s="41" t="e">
        <v>#N/A</v>
      </c>
      <c r="H85" s="41" t="e">
        <v>#N/A</v>
      </c>
      <c r="I85" s="41">
        <v>16.57</v>
      </c>
      <c r="J85" s="41">
        <f>'Historical PPI'!H84</f>
        <v>14.304691753402704</v>
      </c>
      <c r="K85" s="17">
        <v>2315758300000</v>
      </c>
      <c r="L85" s="41">
        <v>8.25</v>
      </c>
      <c r="M85" s="41"/>
      <c r="N85" s="17">
        <v>1280122</v>
      </c>
      <c r="O85" s="17">
        <v>183662</v>
      </c>
      <c r="P85" s="17">
        <v>467699</v>
      </c>
      <c r="Q85" s="17">
        <v>49899</v>
      </c>
      <c r="R85" s="17">
        <v>197012</v>
      </c>
      <c r="S85" s="17">
        <v>37039</v>
      </c>
      <c r="T85" s="17">
        <v>110263</v>
      </c>
      <c r="U85" s="17">
        <v>20017</v>
      </c>
      <c r="V85" s="17">
        <v>39244</v>
      </c>
      <c r="W85" s="17">
        <v>7661</v>
      </c>
      <c r="X85" s="17">
        <v>318734</v>
      </c>
      <c r="Y85" s="17">
        <v>64717</v>
      </c>
      <c r="Z85" s="17">
        <v>31501</v>
      </c>
      <c r="AA85" s="17">
        <v>33173</v>
      </c>
      <c r="AB85" s="17" t="e">
        <f>Tax_data!E85</f>
        <v>#N/A</v>
      </c>
      <c r="AC85" s="17" t="e">
        <f>Tax_data!G85</f>
        <v>#N/A</v>
      </c>
      <c r="AD85" s="17" t="e">
        <f>Tax_data!I85</f>
        <v>#N/A</v>
      </c>
      <c r="AE85" s="17" t="e">
        <f>Tax_data!K85</f>
        <v>#N/A</v>
      </c>
      <c r="AF85" s="17">
        <f>Tax_data!L85</f>
        <v>64674</v>
      </c>
      <c r="AG85" s="68">
        <f>Data!F85</f>
        <v>11.67101663</v>
      </c>
      <c r="AH85" s="68">
        <f>Data!G85</f>
        <v>12797.00001592749</v>
      </c>
      <c r="AI85" s="68">
        <f>Data!H85</f>
        <v>95796.13979692095</v>
      </c>
      <c r="AJ85" s="64">
        <f>(Data!K85/(AK85/100))</f>
        <v>646666.22562460776</v>
      </c>
      <c r="AK85" s="64">
        <f t="shared" si="62"/>
        <v>14.347226279995187</v>
      </c>
      <c r="AL85" s="64">
        <f>'Historical CPI'!I40</f>
        <v>13.358575870651949</v>
      </c>
      <c r="AM85" s="17">
        <v>513430</v>
      </c>
      <c r="AN85" s="17">
        <v>67296</v>
      </c>
      <c r="AO85" s="17">
        <v>335898</v>
      </c>
      <c r="AP85" s="17">
        <v>50729</v>
      </c>
      <c r="AQ85" s="64">
        <f t="shared" si="57"/>
        <v>18.800377641971046</v>
      </c>
      <c r="AR85" s="64">
        <f t="shared" si="58"/>
        <v>18.153868478093287</v>
      </c>
      <c r="AS85" s="64">
        <f t="shared" si="59"/>
        <v>19.521455509122411</v>
      </c>
      <c r="AT85" s="64">
        <f t="shared" si="60"/>
        <v>20.304391749860386</v>
      </c>
      <c r="AU85" s="64">
        <v>471.77333333333303</v>
      </c>
      <c r="AV85" s="64">
        <v>126.0685601</v>
      </c>
      <c r="AW85" s="64">
        <f t="shared" si="61"/>
        <v>12.565238790279473</v>
      </c>
      <c r="AX85" s="64">
        <f t="shared" si="63"/>
        <v>15.102501354577877</v>
      </c>
      <c r="AY85" s="64">
        <f t="shared" si="64"/>
        <v>13.107142161541008</v>
      </c>
      <c r="AZ85" s="17"/>
      <c r="BA85" s="17"/>
      <c r="BB85" s="17"/>
      <c r="BC85" s="17"/>
    </row>
    <row r="86" spans="1:55" x14ac:dyDescent="0.2">
      <c r="A86" s="18">
        <v>32963</v>
      </c>
      <c r="B86" s="17">
        <v>2362832</v>
      </c>
      <c r="C86" s="17">
        <v>312250</v>
      </c>
      <c r="D86" s="41" t="e">
        <v>#N/A</v>
      </c>
      <c r="E86" s="63">
        <v>17.989062499999999</v>
      </c>
      <c r="F86" s="41" t="e">
        <v>#N/A</v>
      </c>
      <c r="G86" s="41" t="e">
        <v>#N/A</v>
      </c>
      <c r="H86" s="41" t="e">
        <v>#N/A</v>
      </c>
      <c r="I86" s="41">
        <v>15.5866666666667</v>
      </c>
      <c r="J86" s="41">
        <f>'Historical PPI'!H85</f>
        <v>14.292399672399656</v>
      </c>
      <c r="K86" s="17">
        <v>2341064800000</v>
      </c>
      <c r="L86" s="41">
        <v>8.25</v>
      </c>
      <c r="M86" s="41"/>
      <c r="N86" s="17">
        <v>1293911</v>
      </c>
      <c r="O86" s="17">
        <v>195326</v>
      </c>
      <c r="P86" s="17">
        <v>483635</v>
      </c>
      <c r="Q86" s="17">
        <v>53422</v>
      </c>
      <c r="R86" s="17">
        <v>197403</v>
      </c>
      <c r="S86" s="17">
        <v>38335</v>
      </c>
      <c r="T86" s="17">
        <v>98318</v>
      </c>
      <c r="U86" s="17">
        <v>18526</v>
      </c>
      <c r="V86" s="17">
        <v>41809</v>
      </c>
      <c r="W86" s="17">
        <v>8461</v>
      </c>
      <c r="X86" s="17">
        <v>313387</v>
      </c>
      <c r="Y86" s="17">
        <v>65322</v>
      </c>
      <c r="Z86" s="17">
        <v>39364</v>
      </c>
      <c r="AA86" s="17">
        <v>33829</v>
      </c>
      <c r="AB86" s="17">
        <f>Tax_data!E86</f>
        <v>17415.99999999996</v>
      </c>
      <c r="AC86" s="17">
        <f>Tax_data!G86</f>
        <v>4059.9999999999955</v>
      </c>
      <c r="AD86" s="17">
        <f>Tax_data!I86</f>
        <v>3188.0000000000045</v>
      </c>
      <c r="AE86" s="17">
        <f>Tax_data!K86</f>
        <v>4719.9999999999955</v>
      </c>
      <c r="AF86" s="17">
        <f>Tax_data!L86</f>
        <v>73193</v>
      </c>
      <c r="AG86" s="68">
        <f>Data!F86</f>
        <v>11.7093101751171</v>
      </c>
      <c r="AH86" s="68">
        <f>Data!G86</f>
        <v>13403.351491492151</v>
      </c>
      <c r="AI86" s="68">
        <f>Data!H86</f>
        <v>96127.956998376758</v>
      </c>
      <c r="AJ86" s="64">
        <f>(Data!K86/(AK86/100))</f>
        <v>616677.72910757712</v>
      </c>
      <c r="AK86" s="64">
        <f t="shared" si="62"/>
        <v>15.09578324938887</v>
      </c>
      <c r="AL86" s="64">
        <f>'Historical CPI'!I41</f>
        <v>13.943239729643357</v>
      </c>
      <c r="AM86" s="17">
        <v>526247</v>
      </c>
      <c r="AN86" s="17">
        <v>69265</v>
      </c>
      <c r="AO86" s="17">
        <v>319966</v>
      </c>
      <c r="AP86" s="17">
        <v>53614</v>
      </c>
      <c r="AQ86" s="64">
        <f t="shared" si="57"/>
        <v>19.419664341474039</v>
      </c>
      <c r="AR86" s="64">
        <f t="shared" si="58"/>
        <v>18.842938220875119</v>
      </c>
      <c r="AS86" s="64">
        <f t="shared" si="59"/>
        <v>20.237269487430936</v>
      </c>
      <c r="AT86" s="64">
        <f t="shared" si="60"/>
        <v>20.843876740260445</v>
      </c>
      <c r="AU86" s="64">
        <v>470.67</v>
      </c>
      <c r="AV86" s="64">
        <v>130.5809964</v>
      </c>
      <c r="AW86" s="64">
        <f t="shared" si="61"/>
        <v>13.215074114452488</v>
      </c>
      <c r="AX86" s="64">
        <f t="shared" si="63"/>
        <v>16.756155341505035</v>
      </c>
      <c r="AY86" s="64">
        <f t="shared" si="64"/>
        <v>13.162070282585933</v>
      </c>
      <c r="AZ86" s="17"/>
      <c r="BA86" s="17"/>
      <c r="BB86" s="17"/>
      <c r="BC86" s="17"/>
    </row>
    <row r="87" spans="1:55" x14ac:dyDescent="0.2">
      <c r="A87" s="18">
        <v>33054</v>
      </c>
      <c r="B87" s="17">
        <v>2360882</v>
      </c>
      <c r="C87" s="17">
        <v>324200</v>
      </c>
      <c r="D87" s="41" t="e">
        <v>#N/A</v>
      </c>
      <c r="E87" s="63">
        <v>17.989322033898301</v>
      </c>
      <c r="F87" s="41" t="e">
        <v>#N/A</v>
      </c>
      <c r="G87" s="41" t="e">
        <v>#N/A</v>
      </c>
      <c r="H87" s="41" t="e">
        <v>#N/A</v>
      </c>
      <c r="I87" s="41">
        <v>16.3333333333333</v>
      </c>
      <c r="J87" s="41">
        <f>'Historical PPI'!H86</f>
        <v>14.944609362257363</v>
      </c>
      <c r="K87" s="17">
        <v>2349560800000</v>
      </c>
      <c r="L87" s="41">
        <v>8.25</v>
      </c>
      <c r="M87" s="41"/>
      <c r="N87" s="17">
        <v>1307306</v>
      </c>
      <c r="O87" s="17">
        <v>206004</v>
      </c>
      <c r="P87" s="17">
        <v>461774</v>
      </c>
      <c r="Q87" s="17">
        <v>54900</v>
      </c>
      <c r="R87" s="17">
        <v>193497</v>
      </c>
      <c r="S87" s="17">
        <v>38348</v>
      </c>
      <c r="T87" s="17">
        <v>97200</v>
      </c>
      <c r="U87" s="17">
        <v>17874</v>
      </c>
      <c r="V87" s="17">
        <v>39122</v>
      </c>
      <c r="W87" s="17">
        <v>8028</v>
      </c>
      <c r="X87" s="17">
        <v>306589</v>
      </c>
      <c r="Y87" s="17">
        <v>64251</v>
      </c>
      <c r="Z87" s="17">
        <v>40420</v>
      </c>
      <c r="AA87" s="17">
        <v>34679</v>
      </c>
      <c r="AB87" s="17">
        <f>Tax_data!E87</f>
        <v>17228.00000000004</v>
      </c>
      <c r="AC87" s="17">
        <f>Tax_data!G87</f>
        <v>4032</v>
      </c>
      <c r="AD87" s="17">
        <f>Tax_data!I87</f>
        <v>2684.0000000000041</v>
      </c>
      <c r="AE87" s="17">
        <f>Tax_data!K87</f>
        <v>4347.9999999999955</v>
      </c>
      <c r="AF87" s="17">
        <f>Tax_data!L87</f>
        <v>75099</v>
      </c>
      <c r="AG87" s="68">
        <f>Data!F87</f>
        <v>11.7445705301175</v>
      </c>
      <c r="AH87" s="68">
        <f>Data!G87</f>
        <v>14067.095904131551</v>
      </c>
      <c r="AI87" s="68">
        <f>Data!H87</f>
        <v>98170.196540277931</v>
      </c>
      <c r="AJ87" s="64">
        <f>(Data!K87/(AK87/100))</f>
        <v>629445.03985683108</v>
      </c>
      <c r="AK87" s="64">
        <f t="shared" si="62"/>
        <v>15.757902128499371</v>
      </c>
      <c r="AL87" s="64">
        <f>'Historical CPI'!I42</f>
        <v>14.32929381817017</v>
      </c>
      <c r="AM87" s="17">
        <v>514067</v>
      </c>
      <c r="AN87" s="17">
        <v>70333</v>
      </c>
      <c r="AO87" s="17">
        <v>324575</v>
      </c>
      <c r="AP87" s="17">
        <v>54473</v>
      </c>
      <c r="AQ87" s="64">
        <f t="shared" si="57"/>
        <v>19.81839511723696</v>
      </c>
      <c r="AR87" s="64">
        <f t="shared" si="58"/>
        <v>18.388888888888889</v>
      </c>
      <c r="AS87" s="64">
        <f t="shared" si="59"/>
        <v>20.520423291242778</v>
      </c>
      <c r="AT87" s="64">
        <f t="shared" si="60"/>
        <v>20.956720560750711</v>
      </c>
      <c r="AU87" s="64">
        <v>454.22666666666697</v>
      </c>
      <c r="AV87" s="64">
        <v>129.19041129999999</v>
      </c>
      <c r="AW87" s="64">
        <f t="shared" si="61"/>
        <v>13.732156033211318</v>
      </c>
      <c r="AX87" s="64">
        <f t="shared" si="63"/>
        <v>16.782869906801203</v>
      </c>
      <c r="AY87" s="64">
        <f t="shared" si="64"/>
        <v>13.681679625418477</v>
      </c>
      <c r="AZ87" s="17"/>
      <c r="BA87" s="17"/>
      <c r="BB87" s="17"/>
      <c r="BC87" s="17"/>
    </row>
    <row r="88" spans="1:55" x14ac:dyDescent="0.2">
      <c r="A88" s="18">
        <v>33146</v>
      </c>
      <c r="B88" s="17">
        <v>2358898</v>
      </c>
      <c r="C88" s="17">
        <v>330423</v>
      </c>
      <c r="D88" s="41" t="e">
        <v>#N/A</v>
      </c>
      <c r="E88" s="41">
        <v>17.7007692307692</v>
      </c>
      <c r="F88" s="41" t="e">
        <v>#N/A</v>
      </c>
      <c r="G88" s="41" t="e">
        <v>#N/A</v>
      </c>
      <c r="H88" s="41" t="e">
        <v>#N/A</v>
      </c>
      <c r="I88" s="41">
        <v>16.37</v>
      </c>
      <c r="J88" s="41">
        <f>'Historical PPI'!H87</f>
        <v>15.32607849497245</v>
      </c>
      <c r="K88" s="17">
        <v>2351123500000</v>
      </c>
      <c r="L88" s="41">
        <v>8</v>
      </c>
      <c r="M88" s="41"/>
      <c r="N88" s="17">
        <v>1318088</v>
      </c>
      <c r="O88" s="17">
        <v>214699</v>
      </c>
      <c r="P88" s="17">
        <v>470554</v>
      </c>
      <c r="Q88" s="17">
        <v>58127</v>
      </c>
      <c r="R88" s="17">
        <v>187830</v>
      </c>
      <c r="S88" s="17">
        <v>38272</v>
      </c>
      <c r="T88" s="17">
        <v>93809</v>
      </c>
      <c r="U88" s="17">
        <v>16926</v>
      </c>
      <c r="V88" s="17">
        <v>39268</v>
      </c>
      <c r="W88" s="17">
        <v>8204</v>
      </c>
      <c r="X88" s="17">
        <v>298455</v>
      </c>
      <c r="Y88" s="17">
        <v>63402</v>
      </c>
      <c r="Z88" s="17">
        <v>38733</v>
      </c>
      <c r="AA88" s="17">
        <v>33756</v>
      </c>
      <c r="AB88" s="17">
        <f>Tax_data!E88</f>
        <v>18432</v>
      </c>
      <c r="AC88" s="17">
        <f>Tax_data!G88</f>
        <v>4275.9999999999955</v>
      </c>
      <c r="AD88" s="17">
        <f>Tax_data!I88</f>
        <v>2784</v>
      </c>
      <c r="AE88" s="17">
        <f>Tax_data!K88</f>
        <v>4860</v>
      </c>
      <c r="AF88" s="17">
        <f>Tax_data!L88</f>
        <v>72489</v>
      </c>
      <c r="AG88" s="68">
        <f>Data!F88</f>
        <v>11.774909185059201</v>
      </c>
      <c r="AH88" s="68">
        <f>Data!G88</f>
        <v>14362.573616668597</v>
      </c>
      <c r="AI88" s="68">
        <f>Data!H88</f>
        <v>97569.122009508486</v>
      </c>
      <c r="AJ88" s="64">
        <f>(Data!K88/(AK88/100))</f>
        <v>632140.84117143822</v>
      </c>
      <c r="AK88" s="64">
        <f t="shared" si="62"/>
        <v>16.288669648763968</v>
      </c>
      <c r="AL88" s="64">
        <f>'Historical CPI'!I43</f>
        <v>14.720408794156114</v>
      </c>
      <c r="AM88" s="17">
        <v>516377</v>
      </c>
      <c r="AN88" s="17">
        <v>68747</v>
      </c>
      <c r="AO88" s="17">
        <v>344708</v>
      </c>
      <c r="AP88" s="17">
        <v>57089</v>
      </c>
      <c r="AQ88" s="64">
        <f t="shared" si="57"/>
        <v>20.37587179896715</v>
      </c>
      <c r="AR88" s="64">
        <f t="shared" si="58"/>
        <v>18.043044910403054</v>
      </c>
      <c r="AS88" s="64">
        <f t="shared" si="59"/>
        <v>20.892329632270553</v>
      </c>
      <c r="AT88" s="64">
        <f t="shared" si="60"/>
        <v>21.243403528170077</v>
      </c>
      <c r="AU88" s="64">
        <v>443.56</v>
      </c>
      <c r="AV88" s="64">
        <v>127.56929606666699</v>
      </c>
      <c r="AW88" s="64">
        <f t="shared" si="61"/>
        <v>14.007515373704162</v>
      </c>
      <c r="AX88" s="64">
        <f t="shared" si="63"/>
        <v>16.561553546770018</v>
      </c>
      <c r="AY88" s="64">
        <f t="shared" si="64"/>
        <v>13.313335024604116</v>
      </c>
      <c r="AZ88" s="17"/>
      <c r="BA88" s="17"/>
      <c r="BB88" s="17"/>
      <c r="BC88" s="17"/>
    </row>
    <row r="89" spans="1:55" x14ac:dyDescent="0.2">
      <c r="A89" s="18">
        <v>33238</v>
      </c>
      <c r="B89" s="17">
        <v>2361087</v>
      </c>
      <c r="C89" s="17">
        <v>337636</v>
      </c>
      <c r="D89" s="41" t="e">
        <v>#N/A</v>
      </c>
      <c r="E89" s="63">
        <v>17.5579365079365</v>
      </c>
      <c r="F89" s="41" t="e">
        <v>#N/A</v>
      </c>
      <c r="G89" s="41" t="e">
        <v>#N/A</v>
      </c>
      <c r="H89" s="41" t="e">
        <v>#N/A</v>
      </c>
      <c r="I89" s="41">
        <v>16.316666666666698</v>
      </c>
      <c r="J89" s="41">
        <f>'Historical PPI'!H88</f>
        <v>15.98001601281023</v>
      </c>
      <c r="K89" s="17">
        <v>2329719000000</v>
      </c>
      <c r="L89" s="41">
        <v>7</v>
      </c>
      <c r="M89" s="41"/>
      <c r="N89" s="17">
        <v>1324712</v>
      </c>
      <c r="O89" s="17">
        <v>221952</v>
      </c>
      <c r="P89" s="17">
        <v>476559</v>
      </c>
      <c r="Q89" s="17">
        <v>62999</v>
      </c>
      <c r="R89" s="17">
        <v>182722</v>
      </c>
      <c r="S89" s="17">
        <v>38321</v>
      </c>
      <c r="T89" s="17">
        <v>95010</v>
      </c>
      <c r="U89" s="17">
        <v>16660</v>
      </c>
      <c r="V89" s="17">
        <v>38478</v>
      </c>
      <c r="W89" s="17">
        <v>8179</v>
      </c>
      <c r="X89" s="17">
        <v>290724</v>
      </c>
      <c r="Y89" s="17">
        <v>63161</v>
      </c>
      <c r="Z89" s="17">
        <v>37943</v>
      </c>
      <c r="AA89" s="17">
        <v>33868</v>
      </c>
      <c r="AB89" s="17">
        <f>Tax_data!E89</f>
        <v>17072.00000000004</v>
      </c>
      <c r="AC89" s="17">
        <f>Tax_data!G89</f>
        <v>4068</v>
      </c>
      <c r="AD89" s="17">
        <f>Tax_data!I89</f>
        <v>3267.9999999999955</v>
      </c>
      <c r="AE89" s="17">
        <f>Tax_data!K89</f>
        <v>5252.0000000000045</v>
      </c>
      <c r="AF89" s="17">
        <f>Tax_data!L89</f>
        <v>71811</v>
      </c>
      <c r="AG89" s="68">
        <f>Data!F89</f>
        <v>11.79843763</v>
      </c>
      <c r="AH89" s="68">
        <f>Data!G89</f>
        <v>14770.599757791828</v>
      </c>
      <c r="AI89" s="68">
        <f>Data!H89</f>
        <v>96388.162695761654</v>
      </c>
      <c r="AJ89" s="64">
        <f>(Data!K89/(AK89/100))</f>
        <v>619325.38099529012</v>
      </c>
      <c r="AK89" s="64">
        <f t="shared" si="62"/>
        <v>16.754736123776336</v>
      </c>
      <c r="AL89" s="64">
        <f>'Historical CPI'!I44</f>
        <v>15.32408061808747</v>
      </c>
      <c r="AM89" s="17">
        <v>540086</v>
      </c>
      <c r="AN89" s="17">
        <v>72627</v>
      </c>
      <c r="AO89" s="17">
        <v>313440</v>
      </c>
      <c r="AP89" s="17">
        <v>52328</v>
      </c>
      <c r="AQ89" s="64">
        <f t="shared" si="57"/>
        <v>20.97229671303948</v>
      </c>
      <c r="AR89" s="64">
        <f t="shared" si="58"/>
        <v>17.534996316177246</v>
      </c>
      <c r="AS89" s="64">
        <f t="shared" si="59"/>
        <v>21.256302302614479</v>
      </c>
      <c r="AT89" s="64">
        <f t="shared" si="60"/>
        <v>21.725416546277568</v>
      </c>
      <c r="AU89" s="64">
        <v>436.1</v>
      </c>
      <c r="AV89" s="64">
        <v>130.238580833333</v>
      </c>
      <c r="AW89" s="64">
        <f t="shared" si="61"/>
        <v>14.300023675535886</v>
      </c>
      <c r="AX89" s="64">
        <f t="shared" si="63"/>
        <v>16.694742215416028</v>
      </c>
      <c r="AY89" s="64">
        <f t="shared" si="64"/>
        <v>13.447302836955597</v>
      </c>
      <c r="AZ89" s="17"/>
      <c r="BA89" s="17"/>
      <c r="BB89" s="17"/>
      <c r="BC89" s="17"/>
    </row>
    <row r="90" spans="1:55" x14ac:dyDescent="0.2">
      <c r="A90" s="18">
        <v>33328</v>
      </c>
      <c r="B90" s="17">
        <v>2342307</v>
      </c>
      <c r="C90" s="17">
        <v>353417</v>
      </c>
      <c r="D90" s="41" t="e">
        <v>#N/A</v>
      </c>
      <c r="E90" s="63">
        <v>17.134193548387099</v>
      </c>
      <c r="F90" s="41" t="e">
        <v>#N/A</v>
      </c>
      <c r="G90" s="41" t="e">
        <v>#N/A</v>
      </c>
      <c r="H90" s="41" t="e">
        <v>#N/A</v>
      </c>
      <c r="I90" s="41">
        <v>15.74</v>
      </c>
      <c r="J90" s="41">
        <f>'Historical PPI'!H89</f>
        <v>16.188222768222751</v>
      </c>
      <c r="K90" s="17">
        <v>2318819000000</v>
      </c>
      <c r="L90" s="41">
        <v>6</v>
      </c>
      <c r="M90" s="41"/>
      <c r="N90" s="17">
        <v>1317546</v>
      </c>
      <c r="O90" s="17">
        <v>231191</v>
      </c>
      <c r="P90" s="17">
        <v>481444</v>
      </c>
      <c r="Q90" s="17">
        <v>61792</v>
      </c>
      <c r="R90" s="17">
        <v>182421</v>
      </c>
      <c r="S90" s="17">
        <v>39582</v>
      </c>
      <c r="T90" s="17">
        <v>92419</v>
      </c>
      <c r="U90" s="17">
        <v>18799</v>
      </c>
      <c r="V90" s="17">
        <v>37279</v>
      </c>
      <c r="W90" s="17">
        <v>8407</v>
      </c>
      <c r="X90" s="17">
        <v>284936</v>
      </c>
      <c r="Y90" s="17">
        <v>66788</v>
      </c>
      <c r="Z90" s="17">
        <v>37353</v>
      </c>
      <c r="AA90" s="17">
        <v>35455</v>
      </c>
      <c r="AB90" s="17">
        <f>Tax_data!E90</f>
        <v>20432.00000000004</v>
      </c>
      <c r="AC90" s="17">
        <f>Tax_data!G90</f>
        <v>4035.9999999999955</v>
      </c>
      <c r="AD90" s="17">
        <f>Tax_data!I90</f>
        <v>3900</v>
      </c>
      <c r="AE90" s="17">
        <f>Tax_data!K90</f>
        <v>4280.0000000000045</v>
      </c>
      <c r="AF90" s="17">
        <f>Tax_data!L90</f>
        <v>72808</v>
      </c>
      <c r="AG90" s="68">
        <f>Data!F90</f>
        <v>11.8147718459399</v>
      </c>
      <c r="AH90" s="68">
        <f>Data!G90</f>
        <v>15240.666713498884</v>
      </c>
      <c r="AI90" s="68">
        <f>Data!H90</f>
        <v>95523.803444685313</v>
      </c>
      <c r="AJ90" s="64">
        <f>(Data!K90/(AK90/100))</f>
        <v>597388.65736988012</v>
      </c>
      <c r="AK90" s="64">
        <f t="shared" si="62"/>
        <v>17.547091334951492</v>
      </c>
      <c r="AL90" s="64">
        <f>'Historical CPI'!I45</f>
        <v>15.954836557910147</v>
      </c>
      <c r="AM90" s="17">
        <v>491501</v>
      </c>
      <c r="AN90" s="17">
        <v>64731</v>
      </c>
      <c r="AO90" s="17">
        <v>328595</v>
      </c>
      <c r="AP90" s="17">
        <v>56896</v>
      </c>
      <c r="AQ90" s="64">
        <f t="shared" si="57"/>
        <v>21.698159751344416</v>
      </c>
      <c r="AR90" s="64">
        <f t="shared" si="58"/>
        <v>20.34105541068395</v>
      </c>
      <c r="AS90" s="64">
        <f t="shared" si="59"/>
        <v>22.551570589339843</v>
      </c>
      <c r="AT90" s="64">
        <f t="shared" si="60"/>
        <v>23.43964960552545</v>
      </c>
      <c r="AU90" s="64">
        <v>434.92</v>
      </c>
      <c r="AV90" s="64">
        <v>133.50019839999999</v>
      </c>
      <c r="AW90" s="64">
        <f t="shared" si="61"/>
        <v>15.088414968661237</v>
      </c>
      <c r="AX90" s="64">
        <f t="shared" si="63"/>
        <v>17.314931754895841</v>
      </c>
      <c r="AY90" s="64">
        <f t="shared" si="64"/>
        <v>13.170064760804149</v>
      </c>
      <c r="AZ90" s="17"/>
      <c r="BA90" s="17"/>
      <c r="BB90" s="17"/>
      <c r="BC90" s="17"/>
    </row>
    <row r="91" spans="1:55" x14ac:dyDescent="0.2">
      <c r="A91" s="18">
        <v>33419</v>
      </c>
      <c r="B91" s="17">
        <v>2337021</v>
      </c>
      <c r="C91" s="17">
        <v>365737</v>
      </c>
      <c r="D91" s="41" t="e">
        <v>#N/A</v>
      </c>
      <c r="E91" s="63">
        <v>16.715901639344299</v>
      </c>
      <c r="F91" s="41" t="e">
        <v>#N/A</v>
      </c>
      <c r="G91" s="41" t="e">
        <v>#N/A</v>
      </c>
      <c r="H91" s="41" t="e">
        <v>#N/A</v>
      </c>
      <c r="I91" s="41">
        <v>16.05</v>
      </c>
      <c r="J91" s="41">
        <f>'Historical PPI'!H90</f>
        <v>16.662012722231275</v>
      </c>
      <c r="K91" s="17">
        <v>2336899300000</v>
      </c>
      <c r="L91" s="41">
        <v>5.75</v>
      </c>
      <c r="M91" s="41"/>
      <c r="N91" s="17">
        <v>1310487</v>
      </c>
      <c r="O91" s="17">
        <v>239462</v>
      </c>
      <c r="P91" s="17">
        <v>488976</v>
      </c>
      <c r="Q91" s="17">
        <v>66437</v>
      </c>
      <c r="R91" s="17">
        <v>181332</v>
      </c>
      <c r="S91" s="17">
        <v>39868</v>
      </c>
      <c r="T91" s="17">
        <v>89509</v>
      </c>
      <c r="U91" s="17">
        <v>18692</v>
      </c>
      <c r="V91" s="17">
        <v>33690</v>
      </c>
      <c r="W91" s="17">
        <v>7595</v>
      </c>
      <c r="X91" s="17">
        <v>282763</v>
      </c>
      <c r="Y91" s="17">
        <v>66156</v>
      </c>
      <c r="Z91" s="17">
        <v>40646</v>
      </c>
      <c r="AA91" s="17">
        <v>36434</v>
      </c>
      <c r="AB91" s="17">
        <f>Tax_data!E91</f>
        <v>18512.00000000004</v>
      </c>
      <c r="AC91" s="17">
        <f>Tax_data!G91</f>
        <v>4400.0000000000045</v>
      </c>
      <c r="AD91" s="17">
        <f>Tax_data!I91</f>
        <v>2964</v>
      </c>
      <c r="AE91" s="17">
        <f>Tax_data!K91</f>
        <v>4176</v>
      </c>
      <c r="AF91" s="17">
        <f>Tax_data!L91</f>
        <v>77080</v>
      </c>
      <c r="AG91" s="68">
        <f>Data!F91</f>
        <v>11.8251247875268</v>
      </c>
      <c r="AH91" s="68">
        <f>Data!G91</f>
        <v>15880.001553816535</v>
      </c>
      <c r="AI91" s="68">
        <f>Data!H91</f>
        <v>96333.398026961353</v>
      </c>
      <c r="AJ91" s="64">
        <f>(Data!K91/(AK91/100))</f>
        <v>609297.12010256143</v>
      </c>
      <c r="AK91" s="64">
        <f t="shared" si="62"/>
        <v>18.272748985682423</v>
      </c>
      <c r="AL91" s="64">
        <f>'Historical CPI'!I46</f>
        <v>16.48441960842294</v>
      </c>
      <c r="AM91" s="17">
        <v>537008</v>
      </c>
      <c r="AN91" s="17">
        <v>74126</v>
      </c>
      <c r="AO91" s="17">
        <v>341436</v>
      </c>
      <c r="AP91" s="17">
        <v>57543</v>
      </c>
      <c r="AQ91" s="64">
        <f t="shared" si="57"/>
        <v>21.986191074934375</v>
      </c>
      <c r="AR91" s="64">
        <f t="shared" si="58"/>
        <v>20.882816253114211</v>
      </c>
      <c r="AS91" s="64">
        <f t="shared" si="59"/>
        <v>22.543781537548231</v>
      </c>
      <c r="AT91" s="64">
        <f t="shared" si="60"/>
        <v>23.396271789449113</v>
      </c>
      <c r="AU91" s="64">
        <v>434.28333333333302</v>
      </c>
      <c r="AV91" s="64">
        <v>134.40363076666699</v>
      </c>
      <c r="AW91" s="64">
        <f t="shared" si="61"/>
        <v>15.649709608942326</v>
      </c>
      <c r="AX91" s="64">
        <f t="shared" si="63"/>
        <v>16.853231645169224</v>
      </c>
      <c r="AY91" s="64">
        <f t="shared" si="64"/>
        <v>13.803518755772725</v>
      </c>
      <c r="AZ91" s="17"/>
      <c r="BA91" s="17"/>
      <c r="BB91" s="17"/>
      <c r="BC91" s="17"/>
    </row>
    <row r="92" spans="1:55" x14ac:dyDescent="0.2">
      <c r="A92" s="18">
        <v>33511</v>
      </c>
      <c r="B92" s="17">
        <v>2336115</v>
      </c>
      <c r="C92" s="17">
        <v>382007</v>
      </c>
      <c r="D92" s="41" t="e">
        <v>#N/A</v>
      </c>
      <c r="E92" s="41">
        <v>16.656515151515201</v>
      </c>
      <c r="F92" s="41" t="e">
        <v>#N/A</v>
      </c>
      <c r="G92" s="41" t="e">
        <v>#N/A</v>
      </c>
      <c r="H92" s="41" t="e">
        <v>#N/A</v>
      </c>
      <c r="I92" s="41">
        <v>16.690000000000001</v>
      </c>
      <c r="J92" s="41">
        <f>'Historical PPI'!H91</f>
        <v>17.068164125851457</v>
      </c>
      <c r="K92" s="17">
        <v>2348708500000</v>
      </c>
      <c r="L92" s="41">
        <v>5.25</v>
      </c>
      <c r="M92" s="41"/>
      <c r="N92" s="17">
        <v>1294536</v>
      </c>
      <c r="O92" s="17">
        <v>244779</v>
      </c>
      <c r="P92" s="17">
        <v>477592</v>
      </c>
      <c r="Q92" s="17">
        <v>66409</v>
      </c>
      <c r="R92" s="17">
        <v>178751</v>
      </c>
      <c r="S92" s="17">
        <v>40328</v>
      </c>
      <c r="T92" s="17">
        <v>81180</v>
      </c>
      <c r="U92" s="17">
        <v>18101</v>
      </c>
      <c r="V92" s="17">
        <v>36590</v>
      </c>
      <c r="W92" s="17">
        <v>8411</v>
      </c>
      <c r="X92" s="17">
        <v>277881</v>
      </c>
      <c r="Y92" s="17">
        <v>66840</v>
      </c>
      <c r="Z92" s="17">
        <v>45600</v>
      </c>
      <c r="AA92" s="17">
        <v>37142</v>
      </c>
      <c r="AB92" s="17">
        <f>Tax_data!E92</f>
        <v>18111.99999999996</v>
      </c>
      <c r="AC92" s="17">
        <f>Tax_data!G92</f>
        <v>4952.0000000000045</v>
      </c>
      <c r="AD92" s="17">
        <f>Tax_data!I92</f>
        <v>3416.0000000000045</v>
      </c>
      <c r="AE92" s="17">
        <f>Tax_data!K92</f>
        <v>4824</v>
      </c>
      <c r="AF92" s="17">
        <f>Tax_data!L92</f>
        <v>82742</v>
      </c>
      <c r="AG92" s="68">
        <f>Data!F92</f>
        <v>11.832213900350201</v>
      </c>
      <c r="AH92" s="68">
        <f>Data!G92</f>
        <v>16457.190652565594</v>
      </c>
      <c r="AI92" s="68">
        <f>Data!H92</f>
        <v>96856.96182700136</v>
      </c>
      <c r="AJ92" s="64">
        <f>(Data!K92/(AK92/100))</f>
        <v>613437.76523313043</v>
      </c>
      <c r="AK92" s="64">
        <f t="shared" si="62"/>
        <v>18.90862826526261</v>
      </c>
      <c r="AL92" s="64">
        <f>'Historical CPI'!I47</f>
        <v>16.991231546122819</v>
      </c>
      <c r="AM92" s="17">
        <v>495503</v>
      </c>
      <c r="AN92" s="17">
        <v>70518</v>
      </c>
      <c r="AO92" s="17">
        <v>338845</v>
      </c>
      <c r="AP92" s="17">
        <v>60642</v>
      </c>
      <c r="AQ92" s="64">
        <f t="shared" si="57"/>
        <v>22.560992665775295</v>
      </c>
      <c r="AR92" s="64">
        <f t="shared" si="58"/>
        <v>22.297363882729737</v>
      </c>
      <c r="AS92" s="64">
        <f t="shared" si="59"/>
        <v>22.987154960371686</v>
      </c>
      <c r="AT92" s="64">
        <f t="shared" si="60"/>
        <v>24.053461733619788</v>
      </c>
      <c r="AU92" s="64">
        <v>427.52666666666698</v>
      </c>
      <c r="AV92" s="64">
        <v>135.10711556666701</v>
      </c>
      <c r="AW92" s="64">
        <f t="shared" si="61"/>
        <v>16.352234372023638</v>
      </c>
      <c r="AX92" s="64">
        <f t="shared" si="63"/>
        <v>17.896678422287476</v>
      </c>
      <c r="AY92" s="64">
        <f t="shared" si="64"/>
        <v>14.231599001418759</v>
      </c>
      <c r="AZ92" s="17"/>
      <c r="BA92" s="17"/>
      <c r="BB92" s="17"/>
      <c r="BC92" s="17"/>
    </row>
    <row r="93" spans="1:55" x14ac:dyDescent="0.2">
      <c r="A93" s="18">
        <v>33603</v>
      </c>
      <c r="B93" s="17">
        <v>2332095</v>
      </c>
      <c r="C93" s="17">
        <v>392198</v>
      </c>
      <c r="D93" s="41" t="e">
        <v>#N/A</v>
      </c>
      <c r="E93" s="63">
        <v>16.263870967741902</v>
      </c>
      <c r="F93" s="41" t="e">
        <v>#N/A</v>
      </c>
      <c r="G93" s="41" t="e">
        <v>#N/A</v>
      </c>
      <c r="H93" s="41" t="e">
        <v>#N/A</v>
      </c>
      <c r="I93" s="41">
        <v>16.899999999999999</v>
      </c>
      <c r="J93" s="41">
        <f>'Historical PPI'!H92</f>
        <v>17.558686949559629</v>
      </c>
      <c r="K93" s="17">
        <v>2356895300000</v>
      </c>
      <c r="L93" s="41">
        <v>4</v>
      </c>
      <c r="M93" s="41"/>
      <c r="N93" s="17">
        <v>1294330</v>
      </c>
      <c r="O93" s="17">
        <v>250131</v>
      </c>
      <c r="P93" s="17">
        <v>487279</v>
      </c>
      <c r="Q93" s="17">
        <v>69238</v>
      </c>
      <c r="R93" s="17">
        <v>176814</v>
      </c>
      <c r="S93" s="17">
        <v>40208</v>
      </c>
      <c r="T93" s="17">
        <v>81644</v>
      </c>
      <c r="U93" s="17">
        <v>18587</v>
      </c>
      <c r="V93" s="17">
        <v>34686</v>
      </c>
      <c r="W93" s="17">
        <v>8155</v>
      </c>
      <c r="X93" s="17">
        <v>274237</v>
      </c>
      <c r="Y93" s="17">
        <v>66950</v>
      </c>
      <c r="Z93" s="17">
        <v>46433</v>
      </c>
      <c r="AA93" s="17">
        <v>36173</v>
      </c>
      <c r="AB93" s="17">
        <f>Tax_data!E93</f>
        <v>18980.00000000004</v>
      </c>
      <c r="AC93" s="17">
        <f>Tax_data!G93</f>
        <v>6231.9999999999964</v>
      </c>
      <c r="AD93" s="17">
        <f>Tax_data!I93</f>
        <v>3060</v>
      </c>
      <c r="AE93" s="17">
        <f>Tax_data!K93</f>
        <v>4119.9999999999955</v>
      </c>
      <c r="AF93" s="17">
        <f>Tax_data!L93</f>
        <v>82606</v>
      </c>
      <c r="AG93" s="68">
        <f>Data!F93</f>
        <v>11.838756630000001</v>
      </c>
      <c r="AH93" s="68">
        <f>Data!G93</f>
        <v>17068.937753812072</v>
      </c>
      <c r="AI93" s="68">
        <f>Data!H93</f>
        <v>95933.929077245426</v>
      </c>
      <c r="AJ93" s="64">
        <f>(Data!K93/(AK93/100))</f>
        <v>633482.47267764842</v>
      </c>
      <c r="AK93" s="64">
        <f t="shared" si="62"/>
        <v>19.325133466735686</v>
      </c>
      <c r="AL93" s="64">
        <f>'Historical CPI'!I48</f>
        <v>17.792388905564646</v>
      </c>
      <c r="AM93" s="17">
        <v>540361</v>
      </c>
      <c r="AN93" s="17">
        <v>79453</v>
      </c>
      <c r="AO93" s="17">
        <v>321725</v>
      </c>
      <c r="AP93" s="17">
        <v>56999</v>
      </c>
      <c r="AQ93" s="64">
        <f t="shared" si="57"/>
        <v>22.740280746999673</v>
      </c>
      <c r="AR93" s="64">
        <f t="shared" si="58"/>
        <v>22.765910538435158</v>
      </c>
      <c r="AS93" s="64">
        <f t="shared" si="59"/>
        <v>23.510926598627687</v>
      </c>
      <c r="AT93" s="64">
        <f t="shared" si="60"/>
        <v>24.413190050941338</v>
      </c>
      <c r="AU93" s="64">
        <v>419.51</v>
      </c>
      <c r="AV93" s="64">
        <v>136.162490166667</v>
      </c>
      <c r="AW93" s="64">
        <f t="shared" si="61"/>
        <v>16.817410954528011</v>
      </c>
      <c r="AX93" s="64">
        <f t="shared" si="63"/>
        <v>17.716683502991685</v>
      </c>
      <c r="AY93" s="64">
        <f t="shared" si="64"/>
        <v>14.703688830244966</v>
      </c>
      <c r="AZ93" s="17"/>
      <c r="BA93" s="17"/>
      <c r="BB93" s="17"/>
      <c r="BC93" s="17"/>
    </row>
    <row r="94" spans="1:55" x14ac:dyDescent="0.2">
      <c r="A94" s="18">
        <v>33694</v>
      </c>
      <c r="B94" s="17">
        <v>2315753</v>
      </c>
      <c r="C94" s="17">
        <v>403287</v>
      </c>
      <c r="D94" s="41" t="e">
        <v>#N/A</v>
      </c>
      <c r="E94" s="63">
        <v>15.798125000000001</v>
      </c>
      <c r="F94" s="41" t="e">
        <v>#N/A</v>
      </c>
      <c r="G94" s="41" t="e">
        <v>#N/A</v>
      </c>
      <c r="H94" s="41" t="e">
        <v>#N/A</v>
      </c>
      <c r="I94" s="41">
        <v>16.64</v>
      </c>
      <c r="J94" s="41">
        <f>'Historical PPI'!H93</f>
        <v>17.367846027846031</v>
      </c>
      <c r="K94" s="17">
        <v>2385111000000</v>
      </c>
      <c r="L94" s="41">
        <v>4</v>
      </c>
      <c r="M94" s="41"/>
      <c r="N94" s="17">
        <v>1291022</v>
      </c>
      <c r="O94" s="17">
        <v>260632</v>
      </c>
      <c r="P94" s="17">
        <v>492455</v>
      </c>
      <c r="Q94" s="17">
        <v>72768</v>
      </c>
      <c r="R94" s="17">
        <v>175880</v>
      </c>
      <c r="S94" s="17">
        <v>41378</v>
      </c>
      <c r="T94" s="17">
        <v>76195</v>
      </c>
      <c r="U94" s="17">
        <v>17061</v>
      </c>
      <c r="V94" s="17">
        <v>35964</v>
      </c>
      <c r="W94" s="17">
        <v>8740</v>
      </c>
      <c r="X94" s="17">
        <v>269993</v>
      </c>
      <c r="Y94" s="17">
        <v>67179</v>
      </c>
      <c r="Z94" s="17">
        <v>46086</v>
      </c>
      <c r="AA94" s="17">
        <v>40170</v>
      </c>
      <c r="AB94" s="17">
        <f>Tax_data!E94</f>
        <v>19647.99999999996</v>
      </c>
      <c r="AC94" s="17">
        <f>Tax_data!G94</f>
        <v>6099.9999999999955</v>
      </c>
      <c r="AD94" s="17">
        <f>Tax_data!I94</f>
        <v>5748</v>
      </c>
      <c r="AE94" s="17">
        <f>Tax_data!K94</f>
        <v>3912</v>
      </c>
      <c r="AF94" s="17">
        <f>Tax_data!L94</f>
        <v>86256</v>
      </c>
      <c r="AG94" s="68">
        <f>Data!F94</f>
        <v>11.8484551197777</v>
      </c>
      <c r="AH94" s="68">
        <f>Data!G94</f>
        <v>17573.767879023424</v>
      </c>
      <c r="AI94" s="68">
        <f>Data!H94</f>
        <v>95018.013850964518</v>
      </c>
      <c r="AJ94" s="64">
        <f>(Data!K94/(AK94/100))</f>
        <v>628855.92194102716</v>
      </c>
      <c r="AK94" s="64">
        <f t="shared" si="62"/>
        <v>20.188037074503765</v>
      </c>
      <c r="AL94" s="64">
        <f>'Historical CPI'!I49</f>
        <v>18.495195981035582</v>
      </c>
      <c r="AM94" s="17">
        <v>557463</v>
      </c>
      <c r="AN94" s="17">
        <v>80964</v>
      </c>
      <c r="AO94" s="17">
        <v>342665</v>
      </c>
      <c r="AP94" s="17">
        <v>61380</v>
      </c>
      <c r="AQ94" s="64">
        <f t="shared" si="57"/>
        <v>23.526267909938596</v>
      </c>
      <c r="AR94" s="64">
        <f t="shared" si="58"/>
        <v>22.391233020539406</v>
      </c>
      <c r="AS94" s="64">
        <f t="shared" si="59"/>
        <v>24.302079857635412</v>
      </c>
      <c r="AT94" s="64">
        <f t="shared" si="60"/>
        <v>24.881756193679095</v>
      </c>
      <c r="AU94" s="64">
        <v>415.43666666666701</v>
      </c>
      <c r="AV94" s="64">
        <v>135.85311150000001</v>
      </c>
      <c r="AW94" s="64">
        <f t="shared" si="61"/>
        <v>17.414940194398969</v>
      </c>
      <c r="AX94" s="64">
        <f t="shared" si="63"/>
        <v>17.912538485109366</v>
      </c>
      <c r="AY94" s="64">
        <f t="shared" si="64"/>
        <v>14.523654484692258</v>
      </c>
      <c r="AZ94" s="17"/>
      <c r="BA94" s="17"/>
      <c r="BB94" s="17"/>
      <c r="BC94" s="17"/>
    </row>
    <row r="95" spans="1:55" x14ac:dyDescent="0.2">
      <c r="A95" s="18">
        <v>33785</v>
      </c>
      <c r="B95" s="17">
        <v>2301549</v>
      </c>
      <c r="C95" s="17">
        <v>412666</v>
      </c>
      <c r="D95" s="41" t="e">
        <v>#N/A</v>
      </c>
      <c r="E95" s="63">
        <v>14.4606666666667</v>
      </c>
      <c r="F95" s="41" t="e">
        <v>#N/A</v>
      </c>
      <c r="G95" s="41" t="e">
        <v>#N/A</v>
      </c>
      <c r="H95" s="41" t="e">
        <v>#N/A</v>
      </c>
      <c r="I95" s="41">
        <v>16.07</v>
      </c>
      <c r="J95" s="41">
        <f>'Historical PPI'!H94</f>
        <v>17.952732017615379</v>
      </c>
      <c r="K95" s="17">
        <v>2410973300000</v>
      </c>
      <c r="L95" s="41">
        <v>3.75</v>
      </c>
      <c r="M95" s="41"/>
      <c r="N95" s="17">
        <v>1289482</v>
      </c>
      <c r="O95" s="17">
        <v>269779</v>
      </c>
      <c r="P95" s="17">
        <v>495913</v>
      </c>
      <c r="Q95" s="17">
        <v>74046</v>
      </c>
      <c r="R95" s="17">
        <v>175735</v>
      </c>
      <c r="S95" s="17">
        <v>41661</v>
      </c>
      <c r="T95" s="17">
        <v>80356</v>
      </c>
      <c r="U95" s="17">
        <v>19293</v>
      </c>
      <c r="V95" s="17">
        <v>34720</v>
      </c>
      <c r="W95" s="17">
        <v>8358</v>
      </c>
      <c r="X95" s="17">
        <v>269044</v>
      </c>
      <c r="Y95" s="17">
        <v>69312</v>
      </c>
      <c r="Z95" s="17">
        <v>46665</v>
      </c>
      <c r="AA95" s="17">
        <v>38808</v>
      </c>
      <c r="AB95" s="17">
        <f>Tax_data!E95</f>
        <v>14664</v>
      </c>
      <c r="AC95" s="17">
        <f>Tax_data!G95</f>
        <v>6684</v>
      </c>
      <c r="AD95" s="17">
        <f>Tax_data!I95</f>
        <v>3992.0000000000045</v>
      </c>
      <c r="AE95" s="17">
        <f>Tax_data!K95</f>
        <v>4311.9999999999955</v>
      </c>
      <c r="AF95" s="17">
        <f>Tax_data!L95</f>
        <v>85473</v>
      </c>
      <c r="AG95" s="68">
        <f>Data!F95</f>
        <v>11.8593982386107</v>
      </c>
      <c r="AH95" s="68">
        <f>Data!G95</f>
        <v>18088.523185062582</v>
      </c>
      <c r="AI95" s="68">
        <f>Data!H95</f>
        <v>95400.978863099212</v>
      </c>
      <c r="AJ95" s="64">
        <f>(Data!K95/(AK95/100))</f>
        <v>658352.99286205706</v>
      </c>
      <c r="AK95" s="64">
        <f t="shared" si="62"/>
        <v>20.921501812355658</v>
      </c>
      <c r="AL95" s="64">
        <f>'Historical CPI'!I50</f>
        <v>18.960521580202741</v>
      </c>
      <c r="AM95" s="17">
        <v>518936</v>
      </c>
      <c r="AN95" s="17">
        <v>76030</v>
      </c>
      <c r="AO95" s="17">
        <v>340261</v>
      </c>
      <c r="AP95" s="17">
        <v>61328</v>
      </c>
      <c r="AQ95" s="64">
        <f t="shared" si="57"/>
        <v>23.706717500782428</v>
      </c>
      <c r="AR95" s="64">
        <f t="shared" si="58"/>
        <v>24.00940813380457</v>
      </c>
      <c r="AS95" s="64">
        <f t="shared" si="59"/>
        <v>24.072580645161288</v>
      </c>
      <c r="AT95" s="64">
        <f t="shared" si="60"/>
        <v>25.762328838405612</v>
      </c>
      <c r="AU95" s="64">
        <v>412.58666666666699</v>
      </c>
      <c r="AV95" s="64">
        <v>137.39299826666701</v>
      </c>
      <c r="AW95" s="64">
        <f t="shared" si="61"/>
        <v>17.929924585572586</v>
      </c>
      <c r="AX95" s="64">
        <f t="shared" si="63"/>
        <v>18.023811133218324</v>
      </c>
      <c r="AY95" s="64">
        <f t="shared" si="64"/>
        <v>14.65113231689457</v>
      </c>
      <c r="AZ95" s="17"/>
      <c r="BA95" s="17"/>
      <c r="BB95" s="17"/>
      <c r="BC95" s="17"/>
    </row>
    <row r="96" spans="1:55" x14ac:dyDescent="0.2">
      <c r="A96" s="18">
        <v>33877</v>
      </c>
      <c r="B96" s="17">
        <v>2274903</v>
      </c>
      <c r="C96" s="17">
        <v>422427</v>
      </c>
      <c r="D96" s="41" t="e">
        <v>#N/A</v>
      </c>
      <c r="E96" s="41">
        <v>12.765000000000001</v>
      </c>
      <c r="F96" s="41" t="e">
        <v>#N/A</v>
      </c>
      <c r="G96" s="41" t="e">
        <v>#N/A</v>
      </c>
      <c r="H96" s="41" t="e">
        <v>#N/A</v>
      </c>
      <c r="I96" s="41">
        <v>14.616666666666699</v>
      </c>
      <c r="J96" s="41">
        <f>'Historical PPI'!H95</f>
        <v>18.307930587090521</v>
      </c>
      <c r="K96" s="17">
        <v>2434796300000</v>
      </c>
      <c r="L96" s="41">
        <v>3</v>
      </c>
      <c r="M96" s="41"/>
      <c r="N96" s="17">
        <v>1281846</v>
      </c>
      <c r="O96" s="17">
        <v>278248</v>
      </c>
      <c r="P96" s="17">
        <v>490903</v>
      </c>
      <c r="Q96" s="17">
        <v>74372</v>
      </c>
      <c r="R96" s="17">
        <v>175467</v>
      </c>
      <c r="S96" s="17">
        <v>42163</v>
      </c>
      <c r="T96" s="17">
        <v>79840</v>
      </c>
      <c r="U96" s="17">
        <v>20745</v>
      </c>
      <c r="V96" s="17">
        <v>31802</v>
      </c>
      <c r="W96" s="17">
        <v>7785</v>
      </c>
      <c r="X96" s="17">
        <v>262586</v>
      </c>
      <c r="Y96" s="17">
        <v>70692</v>
      </c>
      <c r="Z96" s="17">
        <v>44469</v>
      </c>
      <c r="AA96" s="17">
        <v>40896</v>
      </c>
      <c r="AB96" s="17">
        <f>Tax_data!E96</f>
        <v>17760</v>
      </c>
      <c r="AC96" s="17">
        <f>Tax_data!G96</f>
        <v>7124.0000000000036</v>
      </c>
      <c r="AD96" s="17">
        <f>Tax_data!I96</f>
        <v>3960</v>
      </c>
      <c r="AE96" s="17">
        <f>Tax_data!K96</f>
        <v>4644</v>
      </c>
      <c r="AF96" s="17">
        <f>Tax_data!L96</f>
        <v>85365</v>
      </c>
      <c r="AG96" s="68">
        <f>Data!F96</f>
        <v>11.870659553138401</v>
      </c>
      <c r="AH96" s="68">
        <f>Data!G96</f>
        <v>18645.299278377803</v>
      </c>
      <c r="AI96" s="68">
        <f>Data!H96</f>
        <v>96114.802266728526</v>
      </c>
      <c r="AJ96" s="64">
        <f>(Data!K96/(AK96/100))</f>
        <v>668551.79784939904</v>
      </c>
      <c r="AK96" s="64">
        <f t="shared" si="62"/>
        <v>21.706819695969717</v>
      </c>
      <c r="AL96" s="64">
        <f>'Historical CPI'!I51</f>
        <v>19.398988333384036</v>
      </c>
      <c r="AM96" s="17">
        <v>565331</v>
      </c>
      <c r="AN96" s="17">
        <v>82395</v>
      </c>
      <c r="AO96" s="17">
        <v>361556</v>
      </c>
      <c r="AP96" s="17">
        <v>68075</v>
      </c>
      <c r="AQ96" s="64">
        <f t="shared" si="57"/>
        <v>24.029019701710293</v>
      </c>
      <c r="AR96" s="64">
        <f t="shared" si="58"/>
        <v>25.983216432865731</v>
      </c>
      <c r="AS96" s="64">
        <f t="shared" si="59"/>
        <v>24.479592478460475</v>
      </c>
      <c r="AT96" s="64">
        <f t="shared" si="60"/>
        <v>26.921465729322964</v>
      </c>
      <c r="AU96" s="64">
        <v>400.98666666666702</v>
      </c>
      <c r="AV96" s="64">
        <v>136.8864221</v>
      </c>
      <c r="AW96" s="64">
        <f t="shared" si="61"/>
        <v>18.569011513897514</v>
      </c>
      <c r="AX96" s="64">
        <f t="shared" si="63"/>
        <v>18.82834194426313</v>
      </c>
      <c r="AY96" s="64">
        <f t="shared" si="64"/>
        <v>14.574647418945716</v>
      </c>
      <c r="AZ96" s="17"/>
      <c r="BA96" s="17"/>
      <c r="BB96" s="17"/>
      <c r="BC96" s="17"/>
    </row>
    <row r="97" spans="1:55" x14ac:dyDescent="0.2">
      <c r="A97" s="18">
        <v>33969</v>
      </c>
      <c r="B97" s="17">
        <v>2255573</v>
      </c>
      <c r="C97" s="17">
        <v>438103</v>
      </c>
      <c r="D97" s="41" t="e">
        <v>#N/A</v>
      </c>
      <c r="E97" s="63">
        <v>12.053906250000001</v>
      </c>
      <c r="F97" s="41" t="e">
        <v>#N/A</v>
      </c>
      <c r="G97" s="41" t="e">
        <v>#N/A</v>
      </c>
      <c r="H97" s="41" t="e">
        <v>#N/A</v>
      </c>
      <c r="I97" s="41">
        <v>14.4333333333333</v>
      </c>
      <c r="J97" s="41">
        <f>'Historical PPI'!H96</f>
        <v>18.686309047237771</v>
      </c>
      <c r="K97" s="17">
        <v>2460188300000</v>
      </c>
      <c r="L97" s="41">
        <v>3</v>
      </c>
      <c r="M97" s="41"/>
      <c r="N97" s="17">
        <v>1280298</v>
      </c>
      <c r="O97" s="17">
        <v>282417</v>
      </c>
      <c r="P97" s="17">
        <v>492129</v>
      </c>
      <c r="Q97" s="17">
        <v>78914</v>
      </c>
      <c r="R97" s="17">
        <v>175150</v>
      </c>
      <c r="S97" s="17">
        <v>42607</v>
      </c>
      <c r="T97" s="17">
        <v>71280</v>
      </c>
      <c r="U97" s="17">
        <v>16926</v>
      </c>
      <c r="V97" s="17">
        <v>30648</v>
      </c>
      <c r="W97" s="17">
        <v>7704</v>
      </c>
      <c r="X97" s="17">
        <v>259294</v>
      </c>
      <c r="Y97" s="17">
        <v>67237</v>
      </c>
      <c r="Z97" s="17">
        <v>46832</v>
      </c>
      <c r="AA97" s="17">
        <v>42698</v>
      </c>
      <c r="AB97" s="17">
        <f>Tax_data!E97</f>
        <v>19448.00000000004</v>
      </c>
      <c r="AC97" s="17">
        <f>Tax_data!G97</f>
        <v>7452</v>
      </c>
      <c r="AD97" s="17">
        <f>Tax_data!I97</f>
        <v>4500</v>
      </c>
      <c r="AE97" s="17">
        <f>Tax_data!K97</f>
        <v>5228.0000000000045</v>
      </c>
      <c r="AF97" s="17">
        <f>Tax_data!L97</f>
        <v>89530</v>
      </c>
      <c r="AG97" s="68">
        <f>Data!F97</f>
        <v>11.88131263</v>
      </c>
      <c r="AH97" s="68">
        <f>Data!G97</f>
        <v>19017.679867245442</v>
      </c>
      <c r="AI97" s="68">
        <f>Data!H97</f>
        <v>96365.048575130655</v>
      </c>
      <c r="AJ97" s="64">
        <f>(Data!K97/(AK97/100))</f>
        <v>669900.68772063847</v>
      </c>
      <c r="AK97" s="64">
        <f t="shared" si="62"/>
        <v>22.058692585632407</v>
      </c>
      <c r="AL97" s="64">
        <f>'Historical CPI'!I52</f>
        <v>19.73503894663466</v>
      </c>
      <c r="AM97" s="17">
        <v>535992</v>
      </c>
      <c r="AN97" s="17">
        <v>78391</v>
      </c>
      <c r="AO97" s="17">
        <v>357272</v>
      </c>
      <c r="AP97" s="17">
        <v>66829</v>
      </c>
      <c r="AQ97" s="64">
        <f t="shared" si="57"/>
        <v>24.326006280331143</v>
      </c>
      <c r="AR97" s="64">
        <f t="shared" si="58"/>
        <v>23.745791245791246</v>
      </c>
      <c r="AS97" s="64">
        <f t="shared" si="59"/>
        <v>25.137039937353173</v>
      </c>
      <c r="AT97" s="64">
        <f t="shared" si="60"/>
        <v>25.930796701813385</v>
      </c>
      <c r="AU97" s="64">
        <v>401.04666666666702</v>
      </c>
      <c r="AV97" s="64">
        <v>138.61330839999999</v>
      </c>
      <c r="AW97" s="64">
        <f t="shared" si="61"/>
        <v>19.42313549594715</v>
      </c>
      <c r="AX97" s="64">
        <f t="shared" si="63"/>
        <v>18.705356143218612</v>
      </c>
      <c r="AY97" s="64">
        <f t="shared" si="64"/>
        <v>14.625404856788906</v>
      </c>
      <c r="AZ97" s="17"/>
      <c r="BA97" s="17"/>
      <c r="BB97" s="17"/>
      <c r="BC97" s="17"/>
    </row>
    <row r="98" spans="1:55" x14ac:dyDescent="0.2">
      <c r="A98" s="18">
        <v>34059</v>
      </c>
      <c r="B98" s="17">
        <v>2283749</v>
      </c>
      <c r="C98" s="17">
        <v>456139</v>
      </c>
      <c r="D98" s="41" t="e">
        <v>#N/A</v>
      </c>
      <c r="E98" s="63">
        <v>11.5260317460317</v>
      </c>
      <c r="F98" s="41" t="e">
        <v>#N/A</v>
      </c>
      <c r="G98" s="41" t="e">
        <v>#N/A</v>
      </c>
      <c r="H98" s="41" t="e">
        <v>#N/A</v>
      </c>
      <c r="I98" s="41">
        <v>14.5766666666667</v>
      </c>
      <c r="J98" s="41">
        <f>'Historical PPI'!H97</f>
        <v>18.74758394758393</v>
      </c>
      <c r="K98" s="17">
        <v>2464296300000</v>
      </c>
      <c r="L98" s="41">
        <v>3</v>
      </c>
      <c r="M98" s="41"/>
      <c r="N98" s="17">
        <v>1284576</v>
      </c>
      <c r="O98" s="17">
        <v>289924</v>
      </c>
      <c r="P98" s="17">
        <v>493909</v>
      </c>
      <c r="Q98" s="17">
        <v>82033</v>
      </c>
      <c r="R98" s="17">
        <v>179536</v>
      </c>
      <c r="S98" s="17">
        <v>45257</v>
      </c>
      <c r="T98" s="17">
        <v>67613</v>
      </c>
      <c r="U98" s="17">
        <v>15544</v>
      </c>
      <c r="V98" s="17">
        <v>28806</v>
      </c>
      <c r="W98" s="17">
        <v>7583</v>
      </c>
      <c r="X98" s="17">
        <v>257885</v>
      </c>
      <c r="Y98" s="17">
        <v>68384</v>
      </c>
      <c r="Z98" s="17">
        <v>49630</v>
      </c>
      <c r="AA98" s="17">
        <v>42861</v>
      </c>
      <c r="AB98" s="17">
        <f>Tax_data!E98</f>
        <v>18192</v>
      </c>
      <c r="AC98" s="17">
        <f>Tax_data!G98</f>
        <v>7076.0000000000036</v>
      </c>
      <c r="AD98" s="17">
        <f>Tax_data!I98</f>
        <v>5292</v>
      </c>
      <c r="AE98" s="17">
        <f>Tax_data!K98</f>
        <v>4052.0000000000045</v>
      </c>
      <c r="AF98" s="17">
        <f>Tax_data!L98</f>
        <v>92491</v>
      </c>
      <c r="AG98" s="68">
        <f>Data!F98</f>
        <v>11.8935291230093</v>
      </c>
      <c r="AH98" s="68">
        <f>Data!G98</f>
        <v>19630.086039670554</v>
      </c>
      <c r="AI98" s="68">
        <f>Data!H98</f>
        <v>97030.136385317659</v>
      </c>
      <c r="AJ98" s="64">
        <f>(Data!K98/(AK98/100))</f>
        <v>672356.43492777564</v>
      </c>
      <c r="AK98" s="64">
        <f t="shared" si="62"/>
        <v>22.569626086739905</v>
      </c>
      <c r="AL98" s="64">
        <f>'Historical CPI'!I53</f>
        <v>20.230916672854359</v>
      </c>
      <c r="AM98" s="17">
        <v>592111</v>
      </c>
      <c r="AN98" s="17">
        <v>90596</v>
      </c>
      <c r="AO98" s="17">
        <v>364468</v>
      </c>
      <c r="AP98" s="17">
        <v>70687</v>
      </c>
      <c r="AQ98" s="64">
        <f t="shared" si="57"/>
        <v>25.207757775599323</v>
      </c>
      <c r="AR98" s="64">
        <f t="shared" si="58"/>
        <v>22.989661751438334</v>
      </c>
      <c r="AS98" s="64">
        <f t="shared" si="59"/>
        <v>26.324376865930709</v>
      </c>
      <c r="AT98" s="64">
        <f t="shared" si="60"/>
        <v>26.517246059289995</v>
      </c>
      <c r="AU98" s="64">
        <v>398.2</v>
      </c>
      <c r="AV98" s="64">
        <v>139.01636740000001</v>
      </c>
      <c r="AW98" s="64">
        <f t="shared" si="61"/>
        <v>19.973254503888125</v>
      </c>
      <c r="AX98" s="64">
        <f t="shared" si="63"/>
        <v>19.394569619280706</v>
      </c>
      <c r="AY98" s="64">
        <f t="shared" si="64"/>
        <v>15.300509532840969</v>
      </c>
      <c r="AZ98" s="17"/>
      <c r="BA98" s="17"/>
      <c r="BB98" s="17"/>
      <c r="BC98" s="17"/>
    </row>
    <row r="99" spans="1:55" x14ac:dyDescent="0.2">
      <c r="A99" s="18">
        <v>34150</v>
      </c>
      <c r="B99" s="17">
        <v>2299342</v>
      </c>
      <c r="C99" s="17">
        <v>471729</v>
      </c>
      <c r="D99" s="41" t="e">
        <v>#N/A</v>
      </c>
      <c r="E99" s="63">
        <v>11.513833333333301</v>
      </c>
      <c r="F99" s="41" t="e">
        <v>#N/A</v>
      </c>
      <c r="G99" s="41" t="e">
        <v>#N/A</v>
      </c>
      <c r="H99" s="41" t="e">
        <v>#N/A</v>
      </c>
      <c r="I99" s="41">
        <v>14.956666666666701</v>
      </c>
      <c r="J99" s="41">
        <f>'Historical PPI'!H98</f>
        <v>19.499461751753355</v>
      </c>
      <c r="K99" s="17">
        <v>2478641300000</v>
      </c>
      <c r="L99" s="41">
        <v>3</v>
      </c>
      <c r="M99" s="41"/>
      <c r="N99" s="17">
        <v>1319058</v>
      </c>
      <c r="O99" s="17">
        <v>305839</v>
      </c>
      <c r="P99" s="17">
        <v>497422</v>
      </c>
      <c r="Q99" s="17">
        <v>85646</v>
      </c>
      <c r="R99" s="17">
        <v>181582</v>
      </c>
      <c r="S99" s="17">
        <v>46723</v>
      </c>
      <c r="T99" s="17">
        <v>71363</v>
      </c>
      <c r="U99" s="17">
        <v>16021</v>
      </c>
      <c r="V99" s="17">
        <v>27072</v>
      </c>
      <c r="W99" s="17">
        <v>7201</v>
      </c>
      <c r="X99" s="17">
        <v>260519</v>
      </c>
      <c r="Y99" s="17">
        <v>69945</v>
      </c>
      <c r="Z99" s="17">
        <v>48850</v>
      </c>
      <c r="AA99" s="17">
        <v>50047</v>
      </c>
      <c r="AB99" s="17">
        <f>Tax_data!E99</f>
        <v>21636</v>
      </c>
      <c r="AC99" s="17">
        <f>Tax_data!G99</f>
        <v>7496.0000000000036</v>
      </c>
      <c r="AD99" s="17">
        <f>Tax_data!I99</f>
        <v>4632</v>
      </c>
      <c r="AE99" s="17">
        <f>Tax_data!K99</f>
        <v>4980</v>
      </c>
      <c r="AF99" s="17">
        <f>Tax_data!L99</f>
        <v>98897</v>
      </c>
      <c r="AG99" s="68">
        <f>Data!F99</f>
        <v>11.9077798504042</v>
      </c>
      <c r="AH99" s="68">
        <f>Data!G99</f>
        <v>20116.512314583051</v>
      </c>
      <c r="AI99" s="68">
        <f>Data!H99</f>
        <v>95945.410895548659</v>
      </c>
      <c r="AJ99" s="64">
        <f>(Data!K99/(AK99/100))</f>
        <v>717437.80797739828</v>
      </c>
      <c r="AK99" s="64">
        <f t="shared" si="62"/>
        <v>23.186167704528536</v>
      </c>
      <c r="AL99" s="64">
        <f>'Historical CPI'!I54</f>
        <v>20.966622714746585</v>
      </c>
      <c r="AM99" s="17">
        <v>575100</v>
      </c>
      <c r="AN99" s="17">
        <v>90872</v>
      </c>
      <c r="AO99" s="17">
        <v>358082</v>
      </c>
      <c r="AP99" s="17">
        <v>71383</v>
      </c>
      <c r="AQ99" s="64">
        <f t="shared" si="57"/>
        <v>25.731074665991123</v>
      </c>
      <c r="AR99" s="64">
        <f t="shared" si="58"/>
        <v>22.450009108361478</v>
      </c>
      <c r="AS99" s="64">
        <f t="shared" si="59"/>
        <v>26.599438534278956</v>
      </c>
      <c r="AT99" s="64">
        <f t="shared" si="60"/>
        <v>26.848329680368803</v>
      </c>
      <c r="AU99" s="64">
        <v>381.06333333333299</v>
      </c>
      <c r="AV99" s="64">
        <v>134.94568443333301</v>
      </c>
      <c r="AW99" s="64">
        <f t="shared" si="61"/>
        <v>20.515825831911911</v>
      </c>
      <c r="AX99" s="64">
        <f t="shared" si="63"/>
        <v>19.93481939890863</v>
      </c>
      <c r="AY99" s="64">
        <f t="shared" si="64"/>
        <v>15.801078073378545</v>
      </c>
      <c r="AZ99" s="17"/>
      <c r="BA99" s="17"/>
      <c r="BB99" s="17"/>
      <c r="BC99" s="17"/>
    </row>
    <row r="100" spans="1:55" x14ac:dyDescent="0.2">
      <c r="A100" s="18">
        <v>34242</v>
      </c>
      <c r="B100" s="17">
        <v>2328828</v>
      </c>
      <c r="C100" s="17">
        <v>490135</v>
      </c>
      <c r="D100" s="41" t="e">
        <v>#N/A</v>
      </c>
      <c r="E100" s="41">
        <v>11.6904545454545</v>
      </c>
      <c r="F100" s="41" t="e">
        <v>#N/A</v>
      </c>
      <c r="G100" s="41" t="e">
        <v>#N/A</v>
      </c>
      <c r="H100" s="41" t="e">
        <v>#N/A</v>
      </c>
      <c r="I100" s="41">
        <v>13.98</v>
      </c>
      <c r="J100" s="41">
        <f>'Historical PPI'!H99</f>
        <v>19.836263379824885</v>
      </c>
      <c r="K100" s="17">
        <v>2490468300000</v>
      </c>
      <c r="L100" s="41">
        <v>3</v>
      </c>
      <c r="M100" s="41"/>
      <c r="N100" s="17">
        <v>1312836</v>
      </c>
      <c r="O100" s="17">
        <v>310324</v>
      </c>
      <c r="P100" s="17">
        <v>500255</v>
      </c>
      <c r="Q100" s="17">
        <v>89054</v>
      </c>
      <c r="R100" s="17">
        <v>183454</v>
      </c>
      <c r="S100" s="17">
        <v>47933</v>
      </c>
      <c r="T100" s="17">
        <v>72621</v>
      </c>
      <c r="U100" s="17">
        <v>16055</v>
      </c>
      <c r="V100" s="17">
        <v>28475</v>
      </c>
      <c r="W100" s="17">
        <v>7659</v>
      </c>
      <c r="X100" s="17">
        <v>264912</v>
      </c>
      <c r="Y100" s="17">
        <v>71648</v>
      </c>
      <c r="Z100" s="17">
        <v>49034</v>
      </c>
      <c r="AA100" s="17">
        <v>53593</v>
      </c>
      <c r="AB100" s="17">
        <f>Tax_data!E100</f>
        <v>26943.999999999956</v>
      </c>
      <c r="AC100" s="17">
        <f>Tax_data!G100</f>
        <v>7944</v>
      </c>
      <c r="AD100" s="17">
        <f>Tax_data!I100</f>
        <v>4527.9999999999955</v>
      </c>
      <c r="AE100" s="17">
        <f>Tax_data!K100</f>
        <v>5384.0000000000045</v>
      </c>
      <c r="AF100" s="17">
        <f>Tax_data!L100</f>
        <v>102627</v>
      </c>
      <c r="AG100" s="68">
        <f>Data!F100</f>
        <v>11.927633717596901</v>
      </c>
      <c r="AH100" s="68">
        <f>Data!G100</f>
        <v>20570.635031994701</v>
      </c>
      <c r="AI100" s="68">
        <f>Data!H100</f>
        <v>96970.168145324555</v>
      </c>
      <c r="AJ100" s="64">
        <f>(Data!K100/(AK100/100))</f>
        <v>754522.65586935077</v>
      </c>
      <c r="AK100" s="64">
        <f t="shared" si="62"/>
        <v>23.637682086719135</v>
      </c>
      <c r="AL100" s="64">
        <f>'Historical CPI'!I55</f>
        <v>21.213364301035835</v>
      </c>
      <c r="AM100" s="17">
        <v>574047</v>
      </c>
      <c r="AN100" s="17">
        <v>94140</v>
      </c>
      <c r="AO100" s="17">
        <v>377268</v>
      </c>
      <c r="AP100" s="17">
        <v>78487</v>
      </c>
      <c r="AQ100" s="64">
        <f t="shared" si="57"/>
        <v>26.128075702901</v>
      </c>
      <c r="AR100" s="64">
        <f t="shared" si="58"/>
        <v>22.107930213023781</v>
      </c>
      <c r="AS100" s="64">
        <f t="shared" si="59"/>
        <v>26.897278314310796</v>
      </c>
      <c r="AT100" s="64">
        <f t="shared" si="60"/>
        <v>27.045962432807872</v>
      </c>
      <c r="AU100" s="64">
        <v>368.993333333333</v>
      </c>
      <c r="AV100" s="64">
        <v>132.58867763333299</v>
      </c>
      <c r="AW100" s="64">
        <f t="shared" si="61"/>
        <v>21.04642335114487</v>
      </c>
      <c r="AX100" s="64">
        <f t="shared" si="63"/>
        <v>20.804043809705565</v>
      </c>
      <c r="AY100" s="64">
        <f t="shared" si="64"/>
        <v>16.39935405985921</v>
      </c>
      <c r="AZ100" s="17"/>
      <c r="BA100" s="17"/>
      <c r="BB100" s="17"/>
      <c r="BC100" s="17"/>
    </row>
    <row r="101" spans="1:55" x14ac:dyDescent="0.2">
      <c r="A101" s="18">
        <v>34334</v>
      </c>
      <c r="B101" s="17">
        <v>2348704</v>
      </c>
      <c r="C101" s="17">
        <v>505974</v>
      </c>
      <c r="D101" s="41" t="e">
        <v>#N/A</v>
      </c>
      <c r="E101" s="63">
        <v>10.567384615384601</v>
      </c>
      <c r="F101" s="41" t="e">
        <v>#N/A</v>
      </c>
      <c r="G101" s="41" t="e">
        <v>#N/A</v>
      </c>
      <c r="H101" s="41" t="e">
        <v>#N/A</v>
      </c>
      <c r="I101" s="41">
        <v>12.76</v>
      </c>
      <c r="J101" s="41">
        <f>'Historical PPI'!H100</f>
        <v>20.211283693621528</v>
      </c>
      <c r="K101" s="17">
        <v>2524340500000</v>
      </c>
      <c r="L101" s="41">
        <v>3</v>
      </c>
      <c r="M101" s="41"/>
      <c r="N101" s="17">
        <v>1323413</v>
      </c>
      <c r="O101" s="17">
        <v>321721</v>
      </c>
      <c r="P101" s="17">
        <v>502923</v>
      </c>
      <c r="Q101" s="17">
        <v>91902</v>
      </c>
      <c r="R101" s="17">
        <v>187531</v>
      </c>
      <c r="S101" s="17">
        <v>49387</v>
      </c>
      <c r="T101" s="17">
        <v>75747</v>
      </c>
      <c r="U101" s="17">
        <v>16552</v>
      </c>
      <c r="V101" s="17">
        <v>28788</v>
      </c>
      <c r="W101" s="17">
        <v>7834</v>
      </c>
      <c r="X101" s="17">
        <v>271716</v>
      </c>
      <c r="Y101" s="17">
        <v>73773</v>
      </c>
      <c r="Z101" s="17">
        <v>53198</v>
      </c>
      <c r="AA101" s="17">
        <v>54495</v>
      </c>
      <c r="AB101" s="17">
        <f>Tax_data!E101</f>
        <v>26244</v>
      </c>
      <c r="AC101" s="17">
        <f>Tax_data!G101</f>
        <v>8156.0000000000036</v>
      </c>
      <c r="AD101" s="17">
        <f>Tax_data!I101</f>
        <v>4416</v>
      </c>
      <c r="AE101" s="17">
        <f>Tax_data!K101</f>
        <v>5736</v>
      </c>
      <c r="AF101" s="17">
        <f>Tax_data!L101</f>
        <v>107693</v>
      </c>
      <c r="AG101" s="68">
        <f>Data!F101</f>
        <v>11.956659630000001</v>
      </c>
      <c r="AH101" s="68">
        <f>Data!G101</f>
        <v>21103.552982882728</v>
      </c>
      <c r="AI101" s="68">
        <f>Data!H101</f>
        <v>97712.049943334729</v>
      </c>
      <c r="AJ101" s="64">
        <f>(Data!K101/(AK101/100))</f>
        <v>753381.59328528063</v>
      </c>
      <c r="AK101" s="64">
        <f t="shared" si="62"/>
        <v>24.309947083790171</v>
      </c>
      <c r="AL101" s="64">
        <f>'Historical CPI'!I56</f>
        <v>21.597697515425295</v>
      </c>
      <c r="AM101" s="17">
        <v>662493</v>
      </c>
      <c r="AN101" s="17">
        <v>107540</v>
      </c>
      <c r="AO101" s="17">
        <v>400301</v>
      </c>
      <c r="AP101" s="17">
        <v>83119</v>
      </c>
      <c r="AQ101" s="64">
        <f t="shared" si="57"/>
        <v>26.335379217302741</v>
      </c>
      <c r="AR101" s="64">
        <f t="shared" si="58"/>
        <v>21.851690495993239</v>
      </c>
      <c r="AS101" s="64">
        <f t="shared" si="59"/>
        <v>27.212727525357788</v>
      </c>
      <c r="AT101" s="64">
        <f t="shared" si="60"/>
        <v>27.150775073974298</v>
      </c>
      <c r="AU101" s="64">
        <v>371.72333333333302</v>
      </c>
      <c r="AV101" s="64">
        <v>135.14557943333301</v>
      </c>
      <c r="AW101" s="64">
        <f t="shared" si="61"/>
        <v>21.542689074485331</v>
      </c>
      <c r="AX101" s="64">
        <f t="shared" si="63"/>
        <v>20.764124995940556</v>
      </c>
      <c r="AY101" s="64">
        <f t="shared" si="64"/>
        <v>16.232624344710057</v>
      </c>
      <c r="AZ101" s="17"/>
      <c r="BA101" s="17"/>
      <c r="BB101" s="17"/>
      <c r="BC101" s="17"/>
    </row>
    <row r="102" spans="1:55" x14ac:dyDescent="0.2">
      <c r="A102" s="18">
        <v>34424</v>
      </c>
      <c r="B102" s="17">
        <v>2347597</v>
      </c>
      <c r="C102" s="17">
        <v>526746</v>
      </c>
      <c r="D102" s="41" t="e">
        <v>#N/A</v>
      </c>
      <c r="E102" s="41">
        <v>10.147812500000001</v>
      </c>
      <c r="F102" s="41" t="e">
        <v>#N/A</v>
      </c>
      <c r="G102" s="41" t="e">
        <v>#N/A</v>
      </c>
      <c r="H102" s="41" t="e">
        <v>#N/A</v>
      </c>
      <c r="I102" s="41">
        <v>12.6666666666667</v>
      </c>
      <c r="J102" s="41">
        <f>'Historical PPI'!H101</f>
        <v>20.327436527436511</v>
      </c>
      <c r="K102" s="17">
        <v>2548834500000</v>
      </c>
      <c r="L102" s="41">
        <v>3.5</v>
      </c>
      <c r="M102" s="41"/>
      <c r="N102" s="17">
        <v>1341416</v>
      </c>
      <c r="O102" s="17">
        <v>334510</v>
      </c>
      <c r="P102" s="17">
        <v>505201</v>
      </c>
      <c r="Q102" s="17">
        <v>95418</v>
      </c>
      <c r="R102" s="17">
        <v>192892</v>
      </c>
      <c r="S102" s="17">
        <v>52655</v>
      </c>
      <c r="T102" s="17">
        <v>72886</v>
      </c>
      <c r="U102" s="17">
        <v>16645</v>
      </c>
      <c r="V102" s="17">
        <v>27347</v>
      </c>
      <c r="W102" s="17">
        <v>7753</v>
      </c>
      <c r="X102" s="17">
        <v>274432</v>
      </c>
      <c r="Y102" s="17">
        <v>77054</v>
      </c>
      <c r="Z102" s="17">
        <v>54072</v>
      </c>
      <c r="AA102" s="17">
        <v>55404</v>
      </c>
      <c r="AB102" s="17">
        <f>Tax_data!E102</f>
        <v>27036</v>
      </c>
      <c r="AC102" s="17">
        <f>Tax_data!G102</f>
        <v>7839.9999999999964</v>
      </c>
      <c r="AD102" s="17">
        <f>Tax_data!I102</f>
        <v>6296.0000000000036</v>
      </c>
      <c r="AE102" s="17">
        <f>Tax_data!K102</f>
        <v>4820.0000000000045</v>
      </c>
      <c r="AF102" s="17">
        <f>Tax_data!L102</f>
        <v>109476</v>
      </c>
      <c r="AG102" s="68">
        <f>Data!F102</f>
        <v>11.996137488114201</v>
      </c>
      <c r="AH102" s="68">
        <f>Data!G102</f>
        <v>21563.69083434578</v>
      </c>
      <c r="AI102" s="68">
        <f>Data!H102</f>
        <v>97199.245567650782</v>
      </c>
      <c r="AJ102" s="64">
        <f>(Data!K102/(AK102/100))</f>
        <v>756096.23361533647</v>
      </c>
      <c r="AK102" s="64">
        <f t="shared" si="62"/>
        <v>24.937081412477561</v>
      </c>
      <c r="AL102" s="64">
        <f>'Historical CPI'!I57</f>
        <v>22.185039306027768</v>
      </c>
      <c r="AM102" s="17">
        <v>645872</v>
      </c>
      <c r="AN102" s="17">
        <v>102226</v>
      </c>
      <c r="AO102" s="17">
        <v>414393</v>
      </c>
      <c r="AP102" s="17">
        <v>86372</v>
      </c>
      <c r="AQ102" s="64">
        <f t="shared" si="57"/>
        <v>27.297658793521762</v>
      </c>
      <c r="AR102" s="64">
        <f t="shared" si="58"/>
        <v>22.837033175095353</v>
      </c>
      <c r="AS102" s="64">
        <f t="shared" si="59"/>
        <v>28.350458916883021</v>
      </c>
      <c r="AT102" s="64">
        <f t="shared" si="60"/>
        <v>28.077629430970148</v>
      </c>
      <c r="AU102" s="64">
        <v>372.71</v>
      </c>
      <c r="AV102" s="64">
        <v>137.586289133333</v>
      </c>
      <c r="AW102" s="64">
        <f t="shared" si="61"/>
        <v>22.437667112370647</v>
      </c>
      <c r="AX102" s="64">
        <f t="shared" si="63"/>
        <v>20.843016170639945</v>
      </c>
      <c r="AY102" s="64">
        <f t="shared" si="64"/>
        <v>15.827594322094779</v>
      </c>
      <c r="AZ102" s="17"/>
      <c r="BA102" s="17"/>
      <c r="BB102" s="17"/>
      <c r="BC102" s="17"/>
    </row>
    <row r="103" spans="1:55" x14ac:dyDescent="0.2">
      <c r="A103" s="18">
        <v>34515</v>
      </c>
      <c r="B103" s="17">
        <v>2370502</v>
      </c>
      <c r="C103" s="17">
        <v>535589</v>
      </c>
      <c r="D103" s="41" t="e">
        <v>#N/A</v>
      </c>
      <c r="E103" s="63">
        <v>10.6417543859649</v>
      </c>
      <c r="F103" s="41" t="e">
        <v>#N/A</v>
      </c>
      <c r="G103" s="41" t="e">
        <v>#N/A</v>
      </c>
      <c r="H103" s="41" t="e">
        <v>#N/A</v>
      </c>
      <c r="I103" s="41">
        <v>13.82</v>
      </c>
      <c r="J103" s="41">
        <f>'Historical PPI'!H102</f>
        <v>21.067525689120831</v>
      </c>
      <c r="K103" s="17">
        <v>2583373800000</v>
      </c>
      <c r="L103" s="41">
        <v>4.25</v>
      </c>
      <c r="M103" s="41"/>
      <c r="N103" s="17">
        <v>1354509</v>
      </c>
      <c r="O103" s="17">
        <v>345811</v>
      </c>
      <c r="P103" s="17">
        <v>505206</v>
      </c>
      <c r="Q103" s="17">
        <v>98295</v>
      </c>
      <c r="R103" s="17">
        <v>199562</v>
      </c>
      <c r="S103" s="17">
        <v>55422</v>
      </c>
      <c r="T103" s="17">
        <v>71968</v>
      </c>
      <c r="U103" s="17">
        <v>16734</v>
      </c>
      <c r="V103" s="17">
        <v>27142</v>
      </c>
      <c r="W103" s="17">
        <v>7717</v>
      </c>
      <c r="X103" s="17">
        <v>280433</v>
      </c>
      <c r="Y103" s="17">
        <v>79873</v>
      </c>
      <c r="Z103" s="17">
        <v>60199</v>
      </c>
      <c r="AA103" s="17">
        <v>56402</v>
      </c>
      <c r="AB103" s="17">
        <f>Tax_data!E103</f>
        <v>26271.999999999956</v>
      </c>
      <c r="AC103" s="17">
        <f>Tax_data!G103</f>
        <v>6531.9999999999964</v>
      </c>
      <c r="AD103" s="17">
        <f>Tax_data!I103</f>
        <v>4800</v>
      </c>
      <c r="AE103" s="17">
        <f>Tax_data!K103</f>
        <v>5187.9999999999955</v>
      </c>
      <c r="AF103" s="17">
        <f>Tax_data!L103</f>
        <v>116601</v>
      </c>
      <c r="AG103" s="68">
        <f>Data!F103</f>
        <v>12.0437458832319</v>
      </c>
      <c r="AH103" s="68">
        <f>Data!G103</f>
        <v>22023.214585529196</v>
      </c>
      <c r="AI103" s="68">
        <f>Data!H103</f>
        <v>97968.92483573631</v>
      </c>
      <c r="AJ103" s="64">
        <f>(Data!K103/(AK103/100))</f>
        <v>845436.62893025379</v>
      </c>
      <c r="AK103" s="64">
        <f t="shared" si="62"/>
        <v>25.530358233130972</v>
      </c>
      <c r="AL103" s="64">
        <f>'Historical CPI'!I58</f>
        <v>22.479796141945354</v>
      </c>
      <c r="AM103" s="17">
        <v>558762</v>
      </c>
      <c r="AN103" s="17">
        <v>100529</v>
      </c>
      <c r="AO103" s="17">
        <v>409039</v>
      </c>
      <c r="AP103" s="17">
        <v>88848</v>
      </c>
      <c r="AQ103" s="64">
        <f t="shared" si="57"/>
        <v>27.771820286427275</v>
      </c>
      <c r="AR103" s="64">
        <f t="shared" si="58"/>
        <v>23.252000889284126</v>
      </c>
      <c r="AS103" s="64">
        <f t="shared" si="59"/>
        <v>28.431950482646823</v>
      </c>
      <c r="AT103" s="64">
        <f t="shared" si="60"/>
        <v>28.482026009777741</v>
      </c>
      <c r="AU103" s="64">
        <v>347.04666666666702</v>
      </c>
      <c r="AV103" s="64">
        <v>130.79716186666701</v>
      </c>
      <c r="AW103" s="64">
        <f t="shared" si="61"/>
        <v>22.593906269642464</v>
      </c>
      <c r="AX103" s="64">
        <f t="shared" si="63"/>
        <v>21.721156173372222</v>
      </c>
      <c r="AY103" s="64">
        <f t="shared" si="64"/>
        <v>17.991380945733603</v>
      </c>
      <c r="AZ103" s="17"/>
      <c r="BA103" s="17"/>
      <c r="BB103" s="17"/>
      <c r="BC103" s="17"/>
    </row>
    <row r="104" spans="1:55" x14ac:dyDescent="0.2">
      <c r="A104" s="18">
        <v>34607</v>
      </c>
      <c r="B104" s="17">
        <v>2397159</v>
      </c>
      <c r="C104" s="17">
        <v>545107</v>
      </c>
      <c r="D104" s="41" t="e">
        <v>#N/A</v>
      </c>
      <c r="E104" s="41">
        <v>10.7793939393939</v>
      </c>
      <c r="F104" s="41" t="e">
        <v>#N/A</v>
      </c>
      <c r="G104" s="41" t="e">
        <v>#N/A</v>
      </c>
      <c r="H104" s="41" t="e">
        <v>#N/A</v>
      </c>
      <c r="I104" s="41">
        <v>15.956666666666701</v>
      </c>
      <c r="J104" s="41">
        <f>'Historical PPI'!H103</f>
        <v>21.78141420694131</v>
      </c>
      <c r="K104" s="17">
        <v>2598474500000</v>
      </c>
      <c r="L104" s="41">
        <v>4.75</v>
      </c>
      <c r="M104" s="41"/>
      <c r="N104" s="17">
        <v>1368367</v>
      </c>
      <c r="O104" s="17">
        <v>356031</v>
      </c>
      <c r="P104" s="17">
        <v>502942</v>
      </c>
      <c r="Q104" s="17">
        <v>100865</v>
      </c>
      <c r="R104" s="17">
        <v>211835</v>
      </c>
      <c r="S104" s="17">
        <v>59744</v>
      </c>
      <c r="T104" s="17">
        <v>64184</v>
      </c>
      <c r="U104" s="17">
        <v>15571</v>
      </c>
      <c r="V104" s="17">
        <v>27391</v>
      </c>
      <c r="W104" s="17">
        <v>8016</v>
      </c>
      <c r="X104" s="17">
        <v>288152</v>
      </c>
      <c r="Y104" s="17">
        <v>83331</v>
      </c>
      <c r="Z104" s="17">
        <v>60647</v>
      </c>
      <c r="AA104" s="17">
        <v>55106</v>
      </c>
      <c r="AB104" s="17">
        <f>Tax_data!E104</f>
        <v>28611.999999999956</v>
      </c>
      <c r="AC104" s="17">
        <f>Tax_data!G104</f>
        <v>6099.9999999999955</v>
      </c>
      <c r="AD104" s="17">
        <f>Tax_data!I104</f>
        <v>4959.9999999999955</v>
      </c>
      <c r="AE104" s="17">
        <f>Tax_data!K104</f>
        <v>5396.0000000000045</v>
      </c>
      <c r="AF104" s="17">
        <f>Tax_data!L104</f>
        <v>115753</v>
      </c>
      <c r="AG104" s="68">
        <f>Data!F104</f>
        <v>12.0948744017336</v>
      </c>
      <c r="AH104" s="68">
        <f>Data!G104</f>
        <v>22669.52023583644</v>
      </c>
      <c r="AI104" s="68">
        <f>Data!H104</f>
        <v>97958.971781303233</v>
      </c>
      <c r="AJ104" s="64">
        <f>(Data!K104/(AK104/100))</f>
        <v>861937.21651391918</v>
      </c>
      <c r="AK104" s="64">
        <f t="shared" si="62"/>
        <v>26.018677737770641</v>
      </c>
      <c r="AL104" s="64">
        <f>'Historical CPI'!I59</f>
        <v>23.141851964766353</v>
      </c>
      <c r="AM104" s="17">
        <v>595967</v>
      </c>
      <c r="AN104" s="17">
        <v>108364</v>
      </c>
      <c r="AO104" s="17">
        <v>450337</v>
      </c>
      <c r="AP104" s="17">
        <v>102070</v>
      </c>
      <c r="AQ104" s="64">
        <f t="shared" si="57"/>
        <v>28.203082587863193</v>
      </c>
      <c r="AR104" s="64">
        <f t="shared" si="58"/>
        <v>24.259940172005486</v>
      </c>
      <c r="AS104" s="64">
        <f t="shared" si="59"/>
        <v>29.265087072396039</v>
      </c>
      <c r="AT104" s="64">
        <f t="shared" si="60"/>
        <v>28.919112135261944</v>
      </c>
      <c r="AU104" s="64">
        <v>335.28</v>
      </c>
      <c r="AV104" s="64">
        <v>130.4231341</v>
      </c>
      <c r="AW104" s="64">
        <f t="shared" si="61"/>
        <v>22.739709798140215</v>
      </c>
      <c r="AX104" s="64">
        <f t="shared" si="63"/>
        <v>22.665248469479522</v>
      </c>
      <c r="AY104" s="64">
        <f t="shared" si="64"/>
        <v>18.182885965162502</v>
      </c>
      <c r="AZ104" s="17"/>
      <c r="BA104" s="17"/>
      <c r="BB104" s="17"/>
      <c r="BC104" s="17"/>
    </row>
    <row r="105" spans="1:55" x14ac:dyDescent="0.2">
      <c r="A105" s="18">
        <v>34699</v>
      </c>
      <c r="B105" s="17">
        <v>2441705</v>
      </c>
      <c r="C105" s="17">
        <v>572928</v>
      </c>
      <c r="D105" s="41" t="e">
        <v>#N/A</v>
      </c>
      <c r="E105" s="63">
        <v>12.1379032258065</v>
      </c>
      <c r="F105" s="41" t="e">
        <v>#N/A</v>
      </c>
      <c r="G105" s="41" t="e">
        <v>#N/A</v>
      </c>
      <c r="H105" s="41" t="e">
        <v>#N/A</v>
      </c>
      <c r="I105" s="41">
        <v>16.883333333333301</v>
      </c>
      <c r="J105" s="41">
        <f>'Historical PPI'!H104</f>
        <v>22.18730717907658</v>
      </c>
      <c r="K105" s="17">
        <v>2628240500000</v>
      </c>
      <c r="L105" s="41">
        <v>5.5</v>
      </c>
      <c r="M105" s="41"/>
      <c r="N105" s="17">
        <v>1385567</v>
      </c>
      <c r="O105" s="17">
        <v>369236</v>
      </c>
      <c r="P105" s="17">
        <v>497292</v>
      </c>
      <c r="Q105" s="17">
        <v>102006</v>
      </c>
      <c r="R105" s="17">
        <v>220853</v>
      </c>
      <c r="S105" s="17">
        <v>62485</v>
      </c>
      <c r="T105" s="17">
        <v>66497</v>
      </c>
      <c r="U105" s="17">
        <v>15900</v>
      </c>
      <c r="V105" s="17">
        <v>27953</v>
      </c>
      <c r="W105" s="17">
        <v>8171</v>
      </c>
      <c r="X105" s="17">
        <v>299025</v>
      </c>
      <c r="Y105" s="17">
        <v>86557</v>
      </c>
      <c r="Z105" s="17">
        <v>64462</v>
      </c>
      <c r="AA105" s="17">
        <v>65048</v>
      </c>
      <c r="AB105" s="17">
        <f>Tax_data!E105</f>
        <v>31200</v>
      </c>
      <c r="AC105" s="17">
        <f>Tax_data!G105</f>
        <v>12255.99999999996</v>
      </c>
      <c r="AD105" s="17">
        <f>Tax_data!I105</f>
        <v>6228</v>
      </c>
      <c r="AE105" s="17">
        <f>Tax_data!K105</f>
        <v>6152.0000000000036</v>
      </c>
      <c r="AF105" s="17">
        <f>Tax_data!L105</f>
        <v>129510</v>
      </c>
      <c r="AG105" s="68">
        <f>Data!F105</f>
        <v>12.14491263</v>
      </c>
      <c r="AH105" s="68">
        <f>Data!G105</f>
        <v>23254.098946943184</v>
      </c>
      <c r="AI105" s="68">
        <f>Data!H105</f>
        <v>97975.473109442202</v>
      </c>
      <c r="AJ105" s="64">
        <f>(Data!K105/(AK105/100))</f>
        <v>883454.25445694942</v>
      </c>
      <c r="AK105" s="64">
        <f t="shared" si="62"/>
        <v>26.648729364945904</v>
      </c>
      <c r="AL105" s="64">
        <f>'Historical CPI'!I60</f>
        <v>23.734612560602287</v>
      </c>
      <c r="AM105" s="17">
        <v>662903</v>
      </c>
      <c r="AN105" s="17">
        <v>115129</v>
      </c>
      <c r="AO105" s="17">
        <v>467762</v>
      </c>
      <c r="AP105" s="17">
        <v>105698</v>
      </c>
      <c r="AQ105" s="64">
        <f t="shared" si="57"/>
        <v>28.29257469900794</v>
      </c>
      <c r="AR105" s="64">
        <f t="shared" si="58"/>
        <v>23.910853121193437</v>
      </c>
      <c r="AS105" s="64">
        <f t="shared" si="59"/>
        <v>29.231209530282975</v>
      </c>
      <c r="AT105" s="64">
        <f t="shared" si="60"/>
        <v>28.946409163113451</v>
      </c>
      <c r="AU105" s="64">
        <v>338.28666666666697</v>
      </c>
      <c r="AV105" s="64">
        <v>132.10135080000001</v>
      </c>
      <c r="AW105" s="64">
        <f t="shared" si="61"/>
        <v>23.464259605480599</v>
      </c>
      <c r="AX105" s="64">
        <f t="shared" si="63"/>
        <v>22.596534134880557</v>
      </c>
      <c r="AY105" s="64">
        <f t="shared" si="64"/>
        <v>17.36739764339579</v>
      </c>
      <c r="AZ105" s="17"/>
      <c r="BA105" s="17"/>
      <c r="BB105" s="17"/>
      <c r="BC105" s="17"/>
    </row>
    <row r="106" spans="1:55" x14ac:dyDescent="0.2">
      <c r="A106" s="18">
        <v>34789</v>
      </c>
      <c r="B106" s="17">
        <v>2447808</v>
      </c>
      <c r="C106" s="17">
        <v>594253</v>
      </c>
      <c r="D106" s="41" t="e">
        <v>#N/A</v>
      </c>
      <c r="E106" s="63">
        <v>12.864920634920599</v>
      </c>
      <c r="F106" s="41" t="e">
        <v>#N/A</v>
      </c>
      <c r="G106" s="41" t="e">
        <v>#N/A</v>
      </c>
      <c r="H106" s="41" t="e">
        <v>#N/A</v>
      </c>
      <c r="I106" s="41">
        <v>16.8533333333333</v>
      </c>
      <c r="J106" s="41">
        <f>'Historical PPI'!H105</f>
        <v>22.476036036036017</v>
      </c>
      <c r="K106" s="17">
        <v>2637562800000</v>
      </c>
      <c r="L106" s="41">
        <v>6</v>
      </c>
      <c r="M106" s="41"/>
      <c r="N106" s="17">
        <v>1415147</v>
      </c>
      <c r="O106" s="17">
        <v>384653</v>
      </c>
      <c r="P106" s="17">
        <v>484801</v>
      </c>
      <c r="Q106" s="17">
        <v>101730</v>
      </c>
      <c r="R106" s="17">
        <v>224923</v>
      </c>
      <c r="S106" s="17">
        <v>66667</v>
      </c>
      <c r="T106" s="17">
        <v>68773</v>
      </c>
      <c r="U106" s="17">
        <v>17123</v>
      </c>
      <c r="V106" s="17">
        <v>29441</v>
      </c>
      <c r="W106" s="17">
        <v>8998</v>
      </c>
      <c r="X106" s="17">
        <v>305911</v>
      </c>
      <c r="Y106" s="17">
        <v>92787</v>
      </c>
      <c r="Z106" s="17">
        <v>69716</v>
      </c>
      <c r="AA106" s="17">
        <v>63675</v>
      </c>
      <c r="AB106" s="17">
        <f>Tax_data!E106</f>
        <v>31004.000000000044</v>
      </c>
      <c r="AC106" s="17">
        <f>Tax_data!G106</f>
        <v>8520</v>
      </c>
      <c r="AD106" s="17">
        <f>Tax_data!I106</f>
        <v>7368</v>
      </c>
      <c r="AE106" s="17">
        <f>Tax_data!K106</f>
        <v>5139.9999999999955</v>
      </c>
      <c r="AF106" s="17">
        <f>Tax_data!L106</f>
        <v>133391</v>
      </c>
      <c r="AG106" s="68">
        <f>Data!F106</f>
        <v>12.1893905161837</v>
      </c>
      <c r="AH106" s="68">
        <f>Data!G106</f>
        <v>24035.163990440877</v>
      </c>
      <c r="AI106" s="68">
        <f>Data!H106</f>
        <v>98583.339925722845</v>
      </c>
      <c r="AJ106" s="64">
        <f>(Data!K106/(AK106/100))</f>
        <v>895337.9262894101</v>
      </c>
      <c r="AK106" s="64">
        <f t="shared" si="62"/>
        <v>27.18113383273964</v>
      </c>
      <c r="AL106" s="64">
        <f>'Historical CPI'!I61</f>
        <v>24.380553558593228</v>
      </c>
      <c r="AM106" s="17">
        <v>699032</v>
      </c>
      <c r="AN106" s="17">
        <v>120106</v>
      </c>
      <c r="AO106" s="17">
        <v>499468</v>
      </c>
      <c r="AP106" s="17">
        <v>115907</v>
      </c>
      <c r="AQ106" s="64">
        <f t="shared" si="57"/>
        <v>29.639921217483316</v>
      </c>
      <c r="AR106" s="64">
        <f t="shared" si="58"/>
        <v>24.89785235484856</v>
      </c>
      <c r="AS106" s="64">
        <f t="shared" si="59"/>
        <v>30.562820556366972</v>
      </c>
      <c r="AT106" s="64">
        <f t="shared" si="60"/>
        <v>30.331370888918674</v>
      </c>
      <c r="AU106" s="64">
        <v>330.96333333333303</v>
      </c>
      <c r="AV106" s="64">
        <v>131.24307153333299</v>
      </c>
      <c r="AW106" s="64">
        <f t="shared" si="61"/>
        <v>24.276944923784871</v>
      </c>
      <c r="AX106" s="64">
        <f t="shared" si="63"/>
        <v>23.206091281123115</v>
      </c>
      <c r="AY106" s="64">
        <f t="shared" si="64"/>
        <v>17.181759919431443</v>
      </c>
      <c r="AZ106" s="17"/>
      <c r="BA106" s="17"/>
      <c r="BB106" s="17"/>
      <c r="BC106" s="17"/>
    </row>
    <row r="107" spans="1:55" x14ac:dyDescent="0.2">
      <c r="A107" s="18">
        <v>34880</v>
      </c>
      <c r="B107" s="17">
        <v>2454845</v>
      </c>
      <c r="C107" s="17">
        <v>609886</v>
      </c>
      <c r="D107" s="41" t="e">
        <v>#N/A</v>
      </c>
      <c r="E107" s="63">
        <v>13.529500000000001</v>
      </c>
      <c r="F107" s="41" t="e">
        <v>#N/A</v>
      </c>
      <c r="G107" s="41" t="e">
        <v>#N/A</v>
      </c>
      <c r="H107" s="41" t="e">
        <v>#N/A</v>
      </c>
      <c r="I107" s="41">
        <v>16.850000000000001</v>
      </c>
      <c r="J107" s="41">
        <f>'Historical PPI'!H106</f>
        <v>23.392953841135192</v>
      </c>
      <c r="K107" s="17">
        <v>2645430800000</v>
      </c>
      <c r="L107" s="41">
        <v>6</v>
      </c>
      <c r="M107" s="41"/>
      <c r="N107" s="17">
        <v>1433385</v>
      </c>
      <c r="O107" s="17">
        <v>399393</v>
      </c>
      <c r="P107" s="17">
        <v>474173</v>
      </c>
      <c r="Q107" s="17">
        <v>102210</v>
      </c>
      <c r="R107" s="17">
        <v>228657</v>
      </c>
      <c r="S107" s="17">
        <v>69314</v>
      </c>
      <c r="T107" s="17">
        <v>77601</v>
      </c>
      <c r="U107" s="17">
        <v>19455</v>
      </c>
      <c r="V107" s="17">
        <v>31155</v>
      </c>
      <c r="W107" s="17">
        <v>9436</v>
      </c>
      <c r="X107" s="17">
        <v>317932</v>
      </c>
      <c r="Y107" s="17">
        <v>98206</v>
      </c>
      <c r="Z107" s="17">
        <v>53500</v>
      </c>
      <c r="AA107" s="17">
        <v>64603</v>
      </c>
      <c r="AB107" s="17">
        <f>Tax_data!E107</f>
        <v>30132</v>
      </c>
      <c r="AC107" s="17">
        <f>Tax_data!G107</f>
        <v>8564.0000000000036</v>
      </c>
      <c r="AD107" s="17">
        <f>Tax_data!I107</f>
        <v>6288</v>
      </c>
      <c r="AE107" s="17">
        <f>Tax_data!K107</f>
        <v>5588.0000000000045</v>
      </c>
      <c r="AF107" s="17">
        <f>Tax_data!L107</f>
        <v>118103</v>
      </c>
      <c r="AG107" s="68">
        <f>Data!F107</f>
        <v>12.231455166352101</v>
      </c>
      <c r="AH107" s="68">
        <f>Data!G107</f>
        <v>24832.613607215379</v>
      </c>
      <c r="AI107" s="68">
        <f>Data!H107</f>
        <v>99826.977570078147</v>
      </c>
      <c r="AJ107" s="64">
        <f>(Data!K107/(AK107/100))</f>
        <v>920874.48644568131</v>
      </c>
      <c r="AK107" s="64">
        <f t="shared" si="62"/>
        <v>27.863623520547513</v>
      </c>
      <c r="AL107" s="64">
        <f>'Historical CPI'!I62</f>
        <v>24.87565406834338</v>
      </c>
      <c r="AM107" s="17">
        <v>606987</v>
      </c>
      <c r="AN107" s="17">
        <v>115098</v>
      </c>
      <c r="AO107" s="17">
        <v>497522</v>
      </c>
      <c r="AP107" s="17">
        <v>119658</v>
      </c>
      <c r="AQ107" s="64">
        <f t="shared" si="57"/>
        <v>30.313526373563899</v>
      </c>
      <c r="AR107" s="64">
        <f t="shared" si="58"/>
        <v>25.07055321452043</v>
      </c>
      <c r="AS107" s="64">
        <f t="shared" si="59"/>
        <v>30.287273310865032</v>
      </c>
      <c r="AT107" s="64">
        <f t="shared" si="60"/>
        <v>30.888995131034306</v>
      </c>
      <c r="AU107" s="64">
        <v>312.2</v>
      </c>
      <c r="AV107" s="64">
        <v>126.44333133333301</v>
      </c>
      <c r="AW107" s="64">
        <f t="shared" si="61"/>
        <v>24.844175497842024</v>
      </c>
      <c r="AX107" s="64">
        <f t="shared" si="63"/>
        <v>24.050795743705805</v>
      </c>
      <c r="AY107" s="64">
        <f t="shared" si="64"/>
        <v>18.962185351580839</v>
      </c>
      <c r="AZ107" s="17"/>
      <c r="BA107" s="17"/>
      <c r="BB107" s="17"/>
      <c r="BC107" s="17"/>
    </row>
    <row r="108" spans="1:55" x14ac:dyDescent="0.2">
      <c r="A108" s="18">
        <v>34972</v>
      </c>
      <c r="B108" s="17">
        <v>2471132</v>
      </c>
      <c r="C108" s="17">
        <v>632936</v>
      </c>
      <c r="D108" s="41" t="e">
        <v>#N/A</v>
      </c>
      <c r="E108" s="63">
        <v>13.9455555555556</v>
      </c>
      <c r="F108" s="41" t="e">
        <v>#N/A</v>
      </c>
      <c r="G108" s="41" t="e">
        <v>#N/A</v>
      </c>
      <c r="H108" s="41" t="e">
        <v>#N/A</v>
      </c>
      <c r="I108" s="41">
        <v>16.023333333333301</v>
      </c>
      <c r="J108" s="41">
        <f>'Historical PPI'!H107</f>
        <v>23.747940317872249</v>
      </c>
      <c r="K108" s="17">
        <v>2667934500000</v>
      </c>
      <c r="L108" s="41">
        <v>5.75</v>
      </c>
      <c r="M108" s="41"/>
      <c r="N108" s="17">
        <v>1453491</v>
      </c>
      <c r="O108" s="17">
        <v>408269</v>
      </c>
      <c r="P108" s="17">
        <v>465912</v>
      </c>
      <c r="Q108" s="17">
        <v>102943</v>
      </c>
      <c r="R108" s="17">
        <v>230703</v>
      </c>
      <c r="S108" s="17">
        <v>70454</v>
      </c>
      <c r="T108" s="17">
        <v>72941</v>
      </c>
      <c r="U108" s="17">
        <v>19045</v>
      </c>
      <c r="V108" s="17">
        <v>32844</v>
      </c>
      <c r="W108" s="17">
        <v>10088</v>
      </c>
      <c r="X108" s="17">
        <v>319480</v>
      </c>
      <c r="Y108" s="17">
        <v>99586</v>
      </c>
      <c r="Z108" s="17">
        <v>69200</v>
      </c>
      <c r="AA108" s="17">
        <v>63929</v>
      </c>
      <c r="AB108" s="17">
        <f>Tax_data!E108</f>
        <v>32156.000000000044</v>
      </c>
      <c r="AC108" s="17">
        <f>Tax_data!G108</f>
        <v>9056.0000000000036</v>
      </c>
      <c r="AD108" s="17">
        <f>Tax_data!I108</f>
        <v>6368.0000000000036</v>
      </c>
      <c r="AE108" s="17">
        <f>Tax_data!K108</f>
        <v>5883.9999999999955</v>
      </c>
      <c r="AF108" s="17">
        <f>Tax_data!L108</f>
        <v>133129</v>
      </c>
      <c r="AG108" s="68">
        <f>Data!F108</f>
        <v>12.2743940483444</v>
      </c>
      <c r="AH108" s="68">
        <f>Data!G108</f>
        <v>25524.844547601839</v>
      </c>
      <c r="AI108" s="68">
        <f>Data!H108</f>
        <v>102418.9481538306</v>
      </c>
      <c r="AJ108" s="64">
        <f>(Data!K108/(AK108/100))</f>
        <v>957244.3819858965</v>
      </c>
      <c r="AK108" s="64">
        <f t="shared" si="62"/>
        <v>28.088856415347603</v>
      </c>
      <c r="AL108" s="64">
        <f>'Historical CPI'!I63</f>
        <v>24.921994423594533</v>
      </c>
      <c r="AM108" s="17">
        <v>718779</v>
      </c>
      <c r="AN108" s="17">
        <v>131305</v>
      </c>
      <c r="AO108" s="17">
        <v>516045</v>
      </c>
      <c r="AP108" s="17">
        <v>123769</v>
      </c>
      <c r="AQ108" s="64">
        <f t="shared" si="57"/>
        <v>30.538831311252995</v>
      </c>
      <c r="AR108" s="64">
        <f t="shared" si="58"/>
        <v>26.110143814864067</v>
      </c>
      <c r="AS108" s="64">
        <f t="shared" si="59"/>
        <v>30.714894653513582</v>
      </c>
      <c r="AT108" s="64">
        <f t="shared" si="60"/>
        <v>31.171278327281833</v>
      </c>
      <c r="AU108" s="64">
        <v>322.23</v>
      </c>
      <c r="AV108" s="64">
        <v>131.47993919999999</v>
      </c>
      <c r="AW108" s="64">
        <f t="shared" si="61"/>
        <v>25.613200751720267</v>
      </c>
      <c r="AX108" s="64">
        <f t="shared" si="63"/>
        <v>23.984148669205204</v>
      </c>
      <c r="AY108" s="64">
        <f t="shared" si="64"/>
        <v>18.267784673731423</v>
      </c>
      <c r="AZ108" s="17"/>
      <c r="BA108" s="17"/>
      <c r="BB108" s="17"/>
      <c r="BC108" s="17"/>
    </row>
    <row r="109" spans="1:55" x14ac:dyDescent="0.2">
      <c r="A109" s="18">
        <v>35064</v>
      </c>
      <c r="B109" s="17">
        <v>2479444</v>
      </c>
      <c r="C109" s="17">
        <v>654529</v>
      </c>
      <c r="D109" s="41" t="e">
        <v>#N/A</v>
      </c>
      <c r="E109" s="63">
        <v>13.7930158730159</v>
      </c>
      <c r="F109" s="41" t="e">
        <v>#N/A</v>
      </c>
      <c r="G109" s="41" t="e">
        <v>#N/A</v>
      </c>
      <c r="H109" s="41" t="e">
        <v>#N/A</v>
      </c>
      <c r="I109" s="41">
        <v>14.7</v>
      </c>
      <c r="J109" s="41">
        <f>'Historical PPI'!H108</f>
        <v>24.270723245262836</v>
      </c>
      <c r="K109" s="17">
        <v>2686050800000</v>
      </c>
      <c r="L109" s="41">
        <v>5.5</v>
      </c>
      <c r="M109" s="41"/>
      <c r="N109" s="17">
        <v>1470829</v>
      </c>
      <c r="O109" s="17">
        <v>419762</v>
      </c>
      <c r="P109" s="17">
        <v>464938</v>
      </c>
      <c r="Q109" s="17">
        <v>104903</v>
      </c>
      <c r="R109" s="17">
        <v>230923</v>
      </c>
      <c r="S109" s="17">
        <v>70995</v>
      </c>
      <c r="T109" s="17">
        <v>71580</v>
      </c>
      <c r="U109" s="17">
        <v>19414</v>
      </c>
      <c r="V109" s="17">
        <v>33327</v>
      </c>
      <c r="W109" s="17">
        <v>10254</v>
      </c>
      <c r="X109" s="17">
        <v>320818</v>
      </c>
      <c r="Y109" s="17">
        <v>100663</v>
      </c>
      <c r="Z109" s="17">
        <v>70536</v>
      </c>
      <c r="AA109" s="17">
        <v>64437</v>
      </c>
      <c r="AB109" s="17">
        <f>Tax_data!E109</f>
        <v>33536.000000000044</v>
      </c>
      <c r="AC109" s="17">
        <f>Tax_data!G109</f>
        <v>8823.9999999999964</v>
      </c>
      <c r="AD109" s="17">
        <f>Tax_data!I109</f>
        <v>6051.9999999999955</v>
      </c>
      <c r="AE109" s="17">
        <f>Tax_data!K109</f>
        <v>6680.0000000000036</v>
      </c>
      <c r="AF109" s="17">
        <f>Tax_data!L109</f>
        <v>134973</v>
      </c>
      <c r="AG109" s="68">
        <f>Data!F109</f>
        <v>12.32149463</v>
      </c>
      <c r="AH109" s="68">
        <f>Data!G109</f>
        <v>26230.66516728255</v>
      </c>
      <c r="AI109" s="68">
        <f>Data!H109</f>
        <v>103771.60428275398</v>
      </c>
      <c r="AJ109" s="64">
        <f>(Data!K109/(AK109/100))</f>
        <v>964216.04002029717</v>
      </c>
      <c r="AK109" s="64">
        <f t="shared" si="62"/>
        <v>28.539143571414488</v>
      </c>
      <c r="AL109" s="64">
        <f>'Historical CPI'!I64</f>
        <v>25.277305240275521</v>
      </c>
      <c r="AM109" s="17">
        <v>708149</v>
      </c>
      <c r="AN109" s="17">
        <v>132755</v>
      </c>
      <c r="AO109" s="17">
        <v>520912</v>
      </c>
      <c r="AP109" s="17">
        <v>125038</v>
      </c>
      <c r="AQ109" s="64">
        <f t="shared" si="57"/>
        <v>30.744014238512406</v>
      </c>
      <c r="AR109" s="64">
        <f t="shared" si="58"/>
        <v>27.122101145571385</v>
      </c>
      <c r="AS109" s="64">
        <f t="shared" si="59"/>
        <v>30.767845890719236</v>
      </c>
      <c r="AT109" s="64">
        <f t="shared" si="60"/>
        <v>31.376980094633094</v>
      </c>
      <c r="AU109" s="64">
        <v>324.51333333333298</v>
      </c>
      <c r="AV109" s="64">
        <v>133.88145486666701</v>
      </c>
      <c r="AW109" s="64">
        <f t="shared" si="61"/>
        <v>26.398216696969158</v>
      </c>
      <c r="AX109" s="64">
        <f t="shared" si="63"/>
        <v>24.003670485609856</v>
      </c>
      <c r="AY109" s="64">
        <f t="shared" si="64"/>
        <v>18.746760921783409</v>
      </c>
      <c r="AZ109" s="17"/>
      <c r="BA109" s="17"/>
      <c r="BB109" s="17"/>
      <c r="BC109" s="17"/>
    </row>
    <row r="110" spans="1:55" x14ac:dyDescent="0.2">
      <c r="A110" s="18">
        <v>35155</v>
      </c>
      <c r="B110" s="17">
        <v>2525376</v>
      </c>
      <c r="C110" s="17">
        <v>668712</v>
      </c>
      <c r="D110" s="41" t="e">
        <v>#N/A</v>
      </c>
      <c r="E110" s="63">
        <v>14.0279365079365</v>
      </c>
      <c r="F110" s="41" t="e">
        <v>#N/A</v>
      </c>
      <c r="G110" s="41" t="e">
        <v>#N/A</v>
      </c>
      <c r="H110" s="41" t="e">
        <v>#N/A</v>
      </c>
      <c r="I110" s="41">
        <v>14.303333333333301</v>
      </c>
      <c r="J110" s="41">
        <f>'Historical PPI'!H109</f>
        <v>24.192809172809181</v>
      </c>
      <c r="K110" s="17">
        <v>2706168500000</v>
      </c>
      <c r="L110" s="41">
        <v>5.25</v>
      </c>
      <c r="M110" s="41"/>
      <c r="N110" s="17">
        <v>1485789</v>
      </c>
      <c r="O110" s="17">
        <v>428113</v>
      </c>
      <c r="P110" s="17">
        <v>476574</v>
      </c>
      <c r="Q110" s="17">
        <v>112042</v>
      </c>
      <c r="R110" s="17">
        <v>238798</v>
      </c>
      <c r="S110" s="17">
        <v>75619</v>
      </c>
      <c r="T110" s="17">
        <v>74581</v>
      </c>
      <c r="U110" s="17">
        <v>19065</v>
      </c>
      <c r="V110" s="17">
        <v>33896</v>
      </c>
      <c r="W110" s="17">
        <v>10770</v>
      </c>
      <c r="X110" s="17">
        <v>332590</v>
      </c>
      <c r="Y110" s="17">
        <v>105454</v>
      </c>
      <c r="Z110" s="17">
        <v>81816</v>
      </c>
      <c r="AA110" s="17">
        <v>68388</v>
      </c>
      <c r="AB110" s="17">
        <f>Tax_data!E110</f>
        <v>35244</v>
      </c>
      <c r="AC110" s="17">
        <f>Tax_data!G110</f>
        <v>9272.0000000000036</v>
      </c>
      <c r="AD110" s="17">
        <f>Tax_data!I110</f>
        <v>7196.0000000000036</v>
      </c>
      <c r="AE110" s="17">
        <f>Tax_data!K110</f>
        <v>5204.0000000000045</v>
      </c>
      <c r="AF110" s="17">
        <f>Tax_data!L110</f>
        <v>150204</v>
      </c>
      <c r="AG110" s="68">
        <f>Data!F110</f>
        <v>12.374640694735401</v>
      </c>
      <c r="AH110" s="68">
        <f>Data!G110</f>
        <v>26754.392969231918</v>
      </c>
      <c r="AI110" s="68">
        <f>Data!H110</f>
        <v>103078.54285418031</v>
      </c>
      <c r="AJ110" s="64">
        <f>(Data!K110/(AK110/100))</f>
        <v>970898.86403823399</v>
      </c>
      <c r="AK110" s="64">
        <f t="shared" si="62"/>
        <v>28.813849072782205</v>
      </c>
      <c r="AL110" s="64">
        <f>'Historical CPI'!I65</f>
        <v>25.955346504150651</v>
      </c>
      <c r="AM110" s="17">
        <v>694458</v>
      </c>
      <c r="AN110" s="17">
        <v>135597</v>
      </c>
      <c r="AO110" s="17">
        <v>530465</v>
      </c>
      <c r="AP110" s="17">
        <v>128657</v>
      </c>
      <c r="AQ110" s="64">
        <f t="shared" si="57"/>
        <v>31.666513119875379</v>
      </c>
      <c r="AR110" s="64">
        <f t="shared" si="58"/>
        <v>25.56281090358134</v>
      </c>
      <c r="AS110" s="64">
        <f t="shared" si="59"/>
        <v>31.773660608921407</v>
      </c>
      <c r="AT110" s="64">
        <f t="shared" si="60"/>
        <v>31.706906401274843</v>
      </c>
      <c r="AU110" s="64">
        <v>320.90333333333302</v>
      </c>
      <c r="AV110" s="64">
        <v>133.62261003333299</v>
      </c>
      <c r="AW110" s="64">
        <f t="shared" si="61"/>
        <v>26.479700448566867</v>
      </c>
      <c r="AX110" s="64">
        <f t="shared" si="63"/>
        <v>24.253626535209673</v>
      </c>
      <c r="AY110" s="64">
        <f t="shared" si="64"/>
        <v>19.525586860544482</v>
      </c>
      <c r="AZ110" s="17"/>
      <c r="BA110" s="17"/>
      <c r="BB110" s="17"/>
      <c r="BC110" s="17"/>
    </row>
    <row r="111" spans="1:55" x14ac:dyDescent="0.2">
      <c r="A111" s="18">
        <v>35246</v>
      </c>
      <c r="B111" s="17">
        <v>2555462</v>
      </c>
      <c r="C111" s="17">
        <v>695273</v>
      </c>
      <c r="D111" s="41" t="e">
        <v>#N/A</v>
      </c>
      <c r="E111" s="63">
        <v>15.3431147540984</v>
      </c>
      <c r="F111" s="41" t="e">
        <v>#N/A</v>
      </c>
      <c r="G111" s="41" t="e">
        <v>#N/A</v>
      </c>
      <c r="H111" s="41" t="e">
        <v>#N/A</v>
      </c>
      <c r="I111" s="41">
        <v>16.03</v>
      </c>
      <c r="J111" s="41">
        <f>'Historical PPI'!H110</f>
        <v>25.025020388191137</v>
      </c>
      <c r="K111" s="17">
        <v>2751304300000</v>
      </c>
      <c r="L111" s="41">
        <v>5.25</v>
      </c>
      <c r="M111" s="41"/>
      <c r="N111" s="17">
        <v>1501611</v>
      </c>
      <c r="O111" s="17">
        <v>444383</v>
      </c>
      <c r="P111" s="17">
        <v>486270</v>
      </c>
      <c r="Q111" s="17">
        <v>121115</v>
      </c>
      <c r="R111" s="17">
        <v>245287</v>
      </c>
      <c r="S111" s="17">
        <v>78969</v>
      </c>
      <c r="T111" s="17">
        <v>76683</v>
      </c>
      <c r="U111" s="17">
        <v>19941</v>
      </c>
      <c r="V111" s="17">
        <v>34626</v>
      </c>
      <c r="W111" s="17">
        <v>10908</v>
      </c>
      <c r="X111" s="17">
        <v>343133</v>
      </c>
      <c r="Y111" s="17">
        <v>109819</v>
      </c>
      <c r="Z111" s="17">
        <v>66545</v>
      </c>
      <c r="AA111" s="17">
        <v>70891</v>
      </c>
      <c r="AB111" s="17">
        <f>Tax_data!E111</f>
        <v>32624.000000000044</v>
      </c>
      <c r="AC111" s="17">
        <f>Tax_data!G111</f>
        <v>10080</v>
      </c>
      <c r="AD111" s="17">
        <f>Tax_data!I111</f>
        <v>5384.0000000000045</v>
      </c>
      <c r="AE111" s="17">
        <f>Tax_data!K111</f>
        <v>6224.0000000000036</v>
      </c>
      <c r="AF111" s="17">
        <f>Tax_data!L111</f>
        <v>137436</v>
      </c>
      <c r="AG111" s="68">
        <f>Data!F111</f>
        <v>12.431656800577601</v>
      </c>
      <c r="AH111" s="68">
        <f>Data!G111</f>
        <v>27405.357585496618</v>
      </c>
      <c r="AI111" s="68">
        <f>Data!H111</f>
        <v>103716.9575340844</v>
      </c>
      <c r="AJ111" s="64">
        <f>(Data!K111/(AK111/100))</f>
        <v>970850.27559785137</v>
      </c>
      <c r="AK111" s="64">
        <f t="shared" si="62"/>
        <v>29.593749646213301</v>
      </c>
      <c r="AL111" s="64">
        <f>'Historical CPI'!I66</f>
        <v>26.423217800705757</v>
      </c>
      <c r="AM111" s="17">
        <v>693609</v>
      </c>
      <c r="AN111" s="17">
        <v>144626</v>
      </c>
      <c r="AO111" s="17">
        <v>548380</v>
      </c>
      <c r="AP111" s="17">
        <v>139362</v>
      </c>
      <c r="AQ111" s="64">
        <f t="shared" si="57"/>
        <v>32.194531304145755</v>
      </c>
      <c r="AR111" s="64">
        <f t="shared" si="58"/>
        <v>26.004459919408475</v>
      </c>
      <c r="AS111" s="64">
        <f t="shared" si="59"/>
        <v>31.502339282619996</v>
      </c>
      <c r="AT111" s="64">
        <f t="shared" si="60"/>
        <v>32.004791145124486</v>
      </c>
      <c r="AU111" s="64">
        <v>284.85666666666702</v>
      </c>
      <c r="AV111" s="64">
        <v>120.8437559</v>
      </c>
      <c r="AW111" s="64">
        <f t="shared" si="61"/>
        <v>27.207330807501734</v>
      </c>
      <c r="AX111" s="64">
        <f t="shared" si="63"/>
        <v>25.413399467522517</v>
      </c>
      <c r="AY111" s="64">
        <f t="shared" si="64"/>
        <v>20.851228862370586</v>
      </c>
      <c r="AZ111" s="17"/>
      <c r="BA111" s="17"/>
      <c r="BB111" s="17"/>
      <c r="BC111" s="17"/>
    </row>
    <row r="112" spans="1:55" x14ac:dyDescent="0.2">
      <c r="A112" s="18">
        <v>35338</v>
      </c>
      <c r="B112" s="17">
        <v>2585910</v>
      </c>
      <c r="C112" s="17">
        <v>712354</v>
      </c>
      <c r="D112" s="41" t="e">
        <v>#N/A</v>
      </c>
      <c r="E112" s="63">
        <v>15.391562499999999</v>
      </c>
      <c r="F112" s="41" t="e">
        <v>#N/A</v>
      </c>
      <c r="G112" s="41" t="e">
        <v>#N/A</v>
      </c>
      <c r="H112" s="41" t="e">
        <v>#N/A</v>
      </c>
      <c r="I112" s="41">
        <v>15.543333333333299</v>
      </c>
      <c r="J112" s="41">
        <f>'Historical PPI'!H111</f>
        <v>25.725154070710374</v>
      </c>
      <c r="K112" s="17">
        <v>2775983800000</v>
      </c>
      <c r="L112" s="41">
        <v>5.25</v>
      </c>
      <c r="M112" s="41"/>
      <c r="N112" s="17">
        <v>1516081</v>
      </c>
      <c r="O112" s="17">
        <v>459052</v>
      </c>
      <c r="P112" s="17">
        <v>494635</v>
      </c>
      <c r="Q112" s="17">
        <v>125219</v>
      </c>
      <c r="R112" s="17">
        <v>248682</v>
      </c>
      <c r="S112" s="17">
        <v>81074</v>
      </c>
      <c r="T112" s="17">
        <v>80950</v>
      </c>
      <c r="U112" s="17">
        <v>20836</v>
      </c>
      <c r="V112" s="17">
        <v>34584</v>
      </c>
      <c r="W112" s="17">
        <v>11069</v>
      </c>
      <c r="X112" s="17">
        <v>349397</v>
      </c>
      <c r="Y112" s="17">
        <v>112979</v>
      </c>
      <c r="Z112" s="17">
        <v>87097</v>
      </c>
      <c r="AA112" s="17">
        <v>70215</v>
      </c>
      <c r="AB112" s="17">
        <f>Tax_data!E112</f>
        <v>36435.999999999956</v>
      </c>
      <c r="AC112" s="17">
        <f>Tax_data!G112</f>
        <v>8424</v>
      </c>
      <c r="AD112" s="17">
        <f>Tax_data!I112</f>
        <v>8952</v>
      </c>
      <c r="AE112" s="17">
        <f>Tax_data!K112</f>
        <v>6204</v>
      </c>
      <c r="AF112" s="17">
        <f>Tax_data!L112</f>
        <v>157312</v>
      </c>
      <c r="AG112" s="68">
        <f>Data!F112</f>
        <v>12.488963821131</v>
      </c>
      <c r="AH112" s="68">
        <f>Data!G112</f>
        <v>28072.545090313983</v>
      </c>
      <c r="AI112" s="68">
        <f>Data!H112</f>
        <v>104595.81546760077</v>
      </c>
      <c r="AJ112" s="64">
        <f>(Data!K112/(AK112/100))</f>
        <v>976296.20577044191</v>
      </c>
      <c r="AK112" s="64">
        <f t="shared" si="62"/>
        <v>30.278857132303617</v>
      </c>
      <c r="AL112" s="64">
        <f>'Historical CPI'!I67</f>
        <v>26.839070917717194</v>
      </c>
      <c r="AM112" s="17">
        <v>790002</v>
      </c>
      <c r="AN112" s="17">
        <v>167821</v>
      </c>
      <c r="AO112" s="17">
        <v>578193</v>
      </c>
      <c r="AP112" s="17">
        <v>152776</v>
      </c>
      <c r="AQ112" s="64">
        <f t="shared" si="57"/>
        <v>32.60147497607386</v>
      </c>
      <c r="AR112" s="64">
        <f t="shared" si="58"/>
        <v>25.739345274861027</v>
      </c>
      <c r="AS112" s="64">
        <f t="shared" si="59"/>
        <v>32.006130002313213</v>
      </c>
      <c r="AT112" s="64">
        <f t="shared" si="60"/>
        <v>32.335423601232982</v>
      </c>
      <c r="AU112" s="64">
        <v>272.62</v>
      </c>
      <c r="AV112" s="64">
        <v>118.560139833333</v>
      </c>
      <c r="AW112" s="64">
        <f t="shared" si="61"/>
        <v>27.547517121632232</v>
      </c>
      <c r="AX112" s="64">
        <f t="shared" si="63"/>
        <v>26.423011001516794</v>
      </c>
      <c r="AY112" s="64">
        <f t="shared" si="64"/>
        <v>21.243110776934742</v>
      </c>
      <c r="AZ112" s="17"/>
      <c r="BA112" s="17"/>
      <c r="BB112" s="17"/>
      <c r="BC112" s="17"/>
    </row>
    <row r="113" spans="1:55" x14ac:dyDescent="0.2">
      <c r="A113" s="18">
        <v>35430</v>
      </c>
      <c r="B113" s="17">
        <v>2610170</v>
      </c>
      <c r="C113" s="17">
        <v>730876</v>
      </c>
      <c r="D113" s="41" t="e">
        <v>#N/A</v>
      </c>
      <c r="E113" s="63">
        <v>15.3639682539683</v>
      </c>
      <c r="F113" s="41" t="e">
        <v>#N/A</v>
      </c>
      <c r="G113" s="41" t="e">
        <v>#N/A</v>
      </c>
      <c r="H113" s="41" t="e">
        <v>#N/A</v>
      </c>
      <c r="I113" s="41">
        <v>16.0566666666667</v>
      </c>
      <c r="J113" s="41">
        <f>'Historical PPI'!H112</f>
        <v>26.429314117960992</v>
      </c>
      <c r="K113" s="17">
        <v>2804809500000</v>
      </c>
      <c r="L113" s="41">
        <v>5.25</v>
      </c>
      <c r="M113" s="41"/>
      <c r="N113" s="17">
        <v>1527520</v>
      </c>
      <c r="O113" s="17">
        <v>480222</v>
      </c>
      <c r="P113" s="17">
        <v>504256</v>
      </c>
      <c r="Q113" s="17">
        <v>130773</v>
      </c>
      <c r="R113" s="17">
        <v>252846</v>
      </c>
      <c r="S113" s="17">
        <v>83207</v>
      </c>
      <c r="T113" s="17">
        <v>81181</v>
      </c>
      <c r="U113" s="17">
        <v>21153</v>
      </c>
      <c r="V113" s="17">
        <v>33917</v>
      </c>
      <c r="W113" s="17">
        <v>11067</v>
      </c>
      <c r="X113" s="17">
        <v>352897</v>
      </c>
      <c r="Y113" s="17">
        <v>115427</v>
      </c>
      <c r="Z113" s="17">
        <v>88158</v>
      </c>
      <c r="AA113" s="17">
        <v>69490</v>
      </c>
      <c r="AB113" s="17">
        <f>Tax_data!E113</f>
        <v>34203.999999999956</v>
      </c>
      <c r="AC113" s="17">
        <f>Tax_data!G113</f>
        <v>12860.00000000004</v>
      </c>
      <c r="AD113" s="17">
        <f>Tax_data!I113</f>
        <v>4743.9999999999955</v>
      </c>
      <c r="AE113" s="17">
        <f>Tax_data!K113</f>
        <v>6668.0000000000036</v>
      </c>
      <c r="AF113" s="17">
        <f>Tax_data!L113</f>
        <v>157648</v>
      </c>
      <c r="AG113" s="68">
        <f>Data!F113</f>
        <v>12.542982630000001</v>
      </c>
      <c r="AH113" s="68">
        <f>Data!G113</f>
        <v>28517.619018659199</v>
      </c>
      <c r="AI113" s="68">
        <f>Data!H113</f>
        <v>103378.52866061719</v>
      </c>
      <c r="AJ113" s="64">
        <f>(Data!K113/(AK113/100))</f>
        <v>964900.75995407789</v>
      </c>
      <c r="AK113" s="64">
        <f t="shared" si="62"/>
        <v>31.438017178171151</v>
      </c>
      <c r="AL113" s="64">
        <f>'Historical CPI'!I68</f>
        <v>27.585630583194011</v>
      </c>
      <c r="AM113" s="17">
        <v>751754</v>
      </c>
      <c r="AN113" s="17">
        <v>163220</v>
      </c>
      <c r="AO113" s="17">
        <v>554079</v>
      </c>
      <c r="AP113" s="17">
        <v>152565</v>
      </c>
      <c r="AQ113" s="64">
        <f t="shared" si="57"/>
        <v>32.908173354532003</v>
      </c>
      <c r="AR113" s="64">
        <f t="shared" si="58"/>
        <v>26.056589596087754</v>
      </c>
      <c r="AS113" s="64">
        <f t="shared" si="59"/>
        <v>32.629654745407912</v>
      </c>
      <c r="AT113" s="64">
        <f t="shared" si="60"/>
        <v>32.70841066940212</v>
      </c>
      <c r="AU113" s="64">
        <v>264.46333333333303</v>
      </c>
      <c r="AV113" s="64">
        <v>117.5512401</v>
      </c>
      <c r="AW113" s="64">
        <f t="shared" si="61"/>
        <v>28.001088051736094</v>
      </c>
      <c r="AX113" s="64">
        <f t="shared" si="63"/>
        <v>27.534882209937571</v>
      </c>
      <c r="AY113" s="64">
        <f t="shared" si="64"/>
        <v>21.711889793735718</v>
      </c>
      <c r="AZ113" s="17"/>
      <c r="BA113" s="17"/>
      <c r="BB113" s="17"/>
      <c r="BC113" s="17"/>
    </row>
    <row r="114" spans="1:55" x14ac:dyDescent="0.2">
      <c r="A114" s="18">
        <v>35520</v>
      </c>
      <c r="B114" s="17">
        <v>2622287</v>
      </c>
      <c r="C114" s="17">
        <v>750333</v>
      </c>
      <c r="D114" s="41" t="e">
        <v>#N/A</v>
      </c>
      <c r="E114" s="63">
        <v>15.956666666666701</v>
      </c>
      <c r="F114" s="41" t="e">
        <v>#N/A</v>
      </c>
      <c r="G114" s="41" t="e">
        <v>#N/A</v>
      </c>
      <c r="H114" s="41" t="e">
        <v>#N/A</v>
      </c>
      <c r="I114" s="41">
        <v>15.3366666666667</v>
      </c>
      <c r="J114" s="41">
        <f>'Historical PPI'!H113</f>
        <v>26.373005733005737</v>
      </c>
      <c r="K114" s="17">
        <v>2822916300000</v>
      </c>
      <c r="L114" s="41">
        <v>5.5</v>
      </c>
      <c r="M114" s="41"/>
      <c r="N114" s="17">
        <v>1543191</v>
      </c>
      <c r="O114" s="17">
        <v>491017</v>
      </c>
      <c r="P114" s="17">
        <v>501583</v>
      </c>
      <c r="Q114" s="17">
        <v>133553</v>
      </c>
      <c r="R114" s="17">
        <v>256858</v>
      </c>
      <c r="S114" s="17">
        <v>87656</v>
      </c>
      <c r="T114" s="17">
        <v>84134</v>
      </c>
      <c r="U114" s="17">
        <v>22598</v>
      </c>
      <c r="V114" s="17">
        <v>35941</v>
      </c>
      <c r="W114" s="17">
        <v>12098</v>
      </c>
      <c r="X114" s="17">
        <v>360493</v>
      </c>
      <c r="Y114" s="17">
        <v>122351</v>
      </c>
      <c r="Z114" s="17">
        <v>88931</v>
      </c>
      <c r="AA114" s="17">
        <v>72677</v>
      </c>
      <c r="AB114" s="17">
        <f>Tax_data!E114</f>
        <v>40347.999999999956</v>
      </c>
      <c r="AC114" s="17">
        <f>Tax_data!G114</f>
        <v>10200</v>
      </c>
      <c r="AD114" s="17">
        <f>Tax_data!I114</f>
        <v>7736.0000000000036</v>
      </c>
      <c r="AE114" s="17">
        <f>Tax_data!K114</f>
        <v>6999.9999999999964</v>
      </c>
      <c r="AF114" s="17">
        <f>Tax_data!L114</f>
        <v>161608</v>
      </c>
      <c r="AG114" s="68">
        <f>Data!F114</f>
        <v>12.5862440278581</v>
      </c>
      <c r="AH114" s="68">
        <f>Data!G114</f>
        <v>29437.217265129697</v>
      </c>
      <c r="AI114" s="68">
        <f>Data!H114</f>
        <v>103262.39151454854</v>
      </c>
      <c r="AJ114" s="64">
        <f>(Data!K114/(AK114/100))</f>
        <v>967197.35383703711</v>
      </c>
      <c r="AK114" s="64">
        <f t="shared" si="62"/>
        <v>31.818290801333081</v>
      </c>
      <c r="AL114" s="64">
        <f>'Historical CPI'!I69</f>
        <v>28.507200766294783</v>
      </c>
      <c r="AM114" s="17">
        <v>719026</v>
      </c>
      <c r="AN114" s="17">
        <v>156556</v>
      </c>
      <c r="AO114" s="17">
        <v>556336</v>
      </c>
      <c r="AP114" s="17">
        <v>151521</v>
      </c>
      <c r="AQ114" s="64">
        <f t="shared" si="57"/>
        <v>34.126248744442456</v>
      </c>
      <c r="AR114" s="64">
        <f t="shared" si="58"/>
        <v>26.859533601160052</v>
      </c>
      <c r="AS114" s="64">
        <f t="shared" si="59"/>
        <v>33.660721738404611</v>
      </c>
      <c r="AT114" s="64">
        <f t="shared" si="60"/>
        <v>33.939910067601872</v>
      </c>
      <c r="AU114" s="64">
        <v>285.67666666666702</v>
      </c>
      <c r="AV114" s="64">
        <v>129.21029490000001</v>
      </c>
      <c r="AW114" s="64">
        <f t="shared" si="61"/>
        <v>28.613687212726909</v>
      </c>
      <c r="AX114" s="64">
        <f t="shared" si="63"/>
        <v>27.235519542147191</v>
      </c>
      <c r="AY114" s="64">
        <f t="shared" si="64"/>
        <v>21.773343383966644</v>
      </c>
      <c r="AZ114" s="17"/>
      <c r="BA114" s="17"/>
      <c r="BB114" s="17"/>
      <c r="BC114" s="17"/>
    </row>
    <row r="115" spans="1:55" x14ac:dyDescent="0.2">
      <c r="A115" s="18">
        <v>35611</v>
      </c>
      <c r="B115" s="17">
        <v>2638740</v>
      </c>
      <c r="C115" s="17">
        <v>770664</v>
      </c>
      <c r="D115" s="41" t="e">
        <v>#N/A</v>
      </c>
      <c r="E115" s="63">
        <v>15.6454838709677</v>
      </c>
      <c r="F115" s="41" t="e">
        <v>#N/A</v>
      </c>
      <c r="G115" s="41" t="e">
        <v>#N/A</v>
      </c>
      <c r="H115" s="41" t="e">
        <v>#N/A</v>
      </c>
      <c r="I115" s="41">
        <v>15.0133333333333</v>
      </c>
      <c r="J115" s="41">
        <f>'Historical PPI'!H114</f>
        <v>27.126439406295855</v>
      </c>
      <c r="K115" s="17">
        <v>2869832500000</v>
      </c>
      <c r="L115" s="41">
        <v>5.5</v>
      </c>
      <c r="M115" s="41"/>
      <c r="N115" s="17">
        <v>1551912</v>
      </c>
      <c r="O115" s="17">
        <v>502976</v>
      </c>
      <c r="P115" s="17">
        <v>501786</v>
      </c>
      <c r="Q115" s="17">
        <v>134419</v>
      </c>
      <c r="R115" s="17">
        <v>258450</v>
      </c>
      <c r="S115" s="17">
        <v>89367</v>
      </c>
      <c r="T115" s="17">
        <v>84229</v>
      </c>
      <c r="U115" s="17">
        <v>23130</v>
      </c>
      <c r="V115" s="17">
        <v>37610</v>
      </c>
      <c r="W115" s="17">
        <v>12546</v>
      </c>
      <c r="X115" s="17">
        <v>363776</v>
      </c>
      <c r="Y115" s="17">
        <v>125043</v>
      </c>
      <c r="Z115" s="17">
        <v>81705</v>
      </c>
      <c r="AA115" s="17">
        <v>75135</v>
      </c>
      <c r="AB115" s="17">
        <f>Tax_data!E115</f>
        <v>34148.000000000044</v>
      </c>
      <c r="AC115" s="17">
        <f>Tax_data!G115</f>
        <v>10899.999999999996</v>
      </c>
      <c r="AD115" s="17">
        <f>Tax_data!I115</f>
        <v>5187.9999999999955</v>
      </c>
      <c r="AE115" s="17">
        <f>Tax_data!K115</f>
        <v>5616</v>
      </c>
      <c r="AF115" s="17">
        <f>Tax_data!L115</f>
        <v>156840</v>
      </c>
      <c r="AG115" s="68">
        <f>Data!F115</f>
        <v>12.621401631341</v>
      </c>
      <c r="AH115" s="68">
        <f>Data!G115</f>
        <v>29945.564766869953</v>
      </c>
      <c r="AI115" s="68">
        <f>Data!H115</f>
        <v>103497.14808956503</v>
      </c>
      <c r="AJ115" s="64">
        <f>(Data!K115/(AK115/100))</f>
        <v>990619.63459091587</v>
      </c>
      <c r="AK115" s="64">
        <f t="shared" si="62"/>
        <v>32.410085107918491</v>
      </c>
      <c r="AL115" s="64">
        <f>'Historical CPI'!I70</f>
        <v>28.933710077649163</v>
      </c>
      <c r="AM115" s="17">
        <v>738929</v>
      </c>
      <c r="AN115" s="17">
        <v>160232</v>
      </c>
      <c r="AO115" s="17">
        <v>562921</v>
      </c>
      <c r="AP115" s="17">
        <v>153279</v>
      </c>
      <c r="AQ115" s="64">
        <f t="shared" si="57"/>
        <v>34.578061520603598</v>
      </c>
      <c r="AR115" s="64">
        <f t="shared" si="58"/>
        <v>27.460850775861047</v>
      </c>
      <c r="AS115" s="64">
        <f t="shared" si="59"/>
        <v>33.358149428343523</v>
      </c>
      <c r="AT115" s="64">
        <f t="shared" si="60"/>
        <v>34.373625527797323</v>
      </c>
      <c r="AU115" s="64">
        <v>292.35666666666702</v>
      </c>
      <c r="AV115" s="64">
        <v>133.33986200000001</v>
      </c>
      <c r="AW115" s="64">
        <f t="shared" si="61"/>
        <v>29.205757293253598</v>
      </c>
      <c r="AX115" s="64">
        <f t="shared" si="63"/>
        <v>27.229220441234204</v>
      </c>
      <c r="AY115" s="64">
        <f t="shared" si="64"/>
        <v>21.684356683795063</v>
      </c>
      <c r="AZ115" s="17"/>
      <c r="BA115" s="17"/>
      <c r="BB115" s="17"/>
      <c r="BC115" s="17"/>
    </row>
    <row r="116" spans="1:55" x14ac:dyDescent="0.2">
      <c r="A116" s="18">
        <v>35703</v>
      </c>
      <c r="B116" s="17">
        <v>2641363</v>
      </c>
      <c r="C116" s="17">
        <v>787798</v>
      </c>
      <c r="D116" s="41" t="e">
        <v>#N/A</v>
      </c>
      <c r="E116" s="63">
        <v>14.8706153846154</v>
      </c>
      <c r="F116" s="41" t="e">
        <v>#N/A</v>
      </c>
      <c r="G116" s="41" t="e">
        <v>#N/A</v>
      </c>
      <c r="H116" s="41" t="e">
        <v>#N/A</v>
      </c>
      <c r="I116" s="41">
        <v>14.21</v>
      </c>
      <c r="J116" s="41">
        <f>'Historical PPI'!H115</f>
        <v>27.392426208238756</v>
      </c>
      <c r="K116" s="17">
        <v>2905727800000</v>
      </c>
      <c r="L116" s="41">
        <v>5.5</v>
      </c>
      <c r="M116" s="41"/>
      <c r="N116" s="17">
        <v>1564673</v>
      </c>
      <c r="O116" s="17">
        <v>512419</v>
      </c>
      <c r="P116" s="17">
        <v>500609</v>
      </c>
      <c r="Q116" s="17">
        <v>137185</v>
      </c>
      <c r="R116" s="17">
        <v>258903</v>
      </c>
      <c r="S116" s="17">
        <v>90256</v>
      </c>
      <c r="T116" s="17">
        <v>82077</v>
      </c>
      <c r="U116" s="17">
        <v>23135</v>
      </c>
      <c r="V116" s="17">
        <v>39539</v>
      </c>
      <c r="W116" s="17">
        <v>13587</v>
      </c>
      <c r="X116" s="17">
        <v>365343</v>
      </c>
      <c r="Y116" s="17">
        <v>126978</v>
      </c>
      <c r="Z116" s="17">
        <v>96046</v>
      </c>
      <c r="AA116" s="17">
        <v>82135</v>
      </c>
      <c r="AB116" s="17">
        <f>Tax_data!E116</f>
        <v>41660.000000000044</v>
      </c>
      <c r="AC116" s="17">
        <f>Tax_data!G116</f>
        <v>13076.00000000004</v>
      </c>
      <c r="AD116" s="17">
        <f>Tax_data!I116</f>
        <v>8928</v>
      </c>
      <c r="AE116" s="17">
        <f>Tax_data!K116</f>
        <v>5523.9999999999955</v>
      </c>
      <c r="AF116" s="17">
        <f>Tax_data!L116</f>
        <v>178181</v>
      </c>
      <c r="AG116" s="68">
        <f>Data!F116</f>
        <v>12.6472189841533</v>
      </c>
      <c r="AH116" s="68">
        <f>Data!G116</f>
        <v>30691.885740759695</v>
      </c>
      <c r="AI116" s="68">
        <f>Data!H116</f>
        <v>105434.55118396168</v>
      </c>
      <c r="AJ116" s="64">
        <f>(Data!K116/(AK116/100))</f>
        <v>1006850.9127992252</v>
      </c>
      <c r="AK116" s="64">
        <f t="shared" si="62"/>
        <v>32.749270933926773</v>
      </c>
      <c r="AL116" s="64">
        <f>'Historical CPI'!I71</f>
        <v>29.109893669683903</v>
      </c>
      <c r="AM116" s="17">
        <v>812406</v>
      </c>
      <c r="AN116" s="17">
        <v>177766</v>
      </c>
      <c r="AO116" s="17">
        <v>602858</v>
      </c>
      <c r="AP116" s="17">
        <v>166605</v>
      </c>
      <c r="AQ116" s="64">
        <f t="shared" si="57"/>
        <v>34.860932472779382</v>
      </c>
      <c r="AR116" s="64">
        <f t="shared" si="58"/>
        <v>28.1869464039865</v>
      </c>
      <c r="AS116" s="64">
        <f t="shared" si="59"/>
        <v>34.36353979615064</v>
      </c>
      <c r="AT116" s="64">
        <f t="shared" si="60"/>
        <v>34.755832190571603</v>
      </c>
      <c r="AU116" s="64">
        <v>288.33333333333297</v>
      </c>
      <c r="AV116" s="64">
        <v>132.02591870000001</v>
      </c>
      <c r="AW116" s="64">
        <f t="shared" si="61"/>
        <v>29.825434822854714</v>
      </c>
      <c r="AX116" s="64">
        <f t="shared" si="63"/>
        <v>27.635861181240028</v>
      </c>
      <c r="AY116" s="64">
        <f t="shared" si="64"/>
        <v>21.881423820109649</v>
      </c>
      <c r="AZ116" s="17"/>
      <c r="BA116" s="17"/>
      <c r="BB116" s="17"/>
      <c r="BC116" s="17"/>
    </row>
    <row r="117" spans="1:55" x14ac:dyDescent="0.2">
      <c r="A117" s="18">
        <v>35795</v>
      </c>
      <c r="B117" s="17">
        <v>2641728</v>
      </c>
      <c r="C117" s="17">
        <v>805783</v>
      </c>
      <c r="D117" s="41" t="e">
        <v>#N/A</v>
      </c>
      <c r="E117" s="63">
        <v>14.5825396825397</v>
      </c>
      <c r="F117" s="41" t="e">
        <v>#N/A</v>
      </c>
      <c r="G117" s="41" t="e">
        <v>#N/A</v>
      </c>
      <c r="H117" s="41" t="e">
        <v>#N/A</v>
      </c>
      <c r="I117" s="41">
        <v>14.23</v>
      </c>
      <c r="J117" s="41">
        <f>'Historical PPI'!H116</f>
        <v>27.782460635174765</v>
      </c>
      <c r="K117" s="17">
        <v>2930680500000</v>
      </c>
      <c r="L117" s="41">
        <v>5.5</v>
      </c>
      <c r="M117" s="41"/>
      <c r="N117" s="17">
        <v>1567682</v>
      </c>
      <c r="O117" s="17">
        <v>527443</v>
      </c>
      <c r="P117" s="17">
        <v>499664</v>
      </c>
      <c r="Q117" s="17">
        <v>139641</v>
      </c>
      <c r="R117" s="17">
        <v>258997</v>
      </c>
      <c r="S117" s="17">
        <v>90714</v>
      </c>
      <c r="T117" s="17">
        <v>83742</v>
      </c>
      <c r="U117" s="17">
        <v>24089</v>
      </c>
      <c r="V117" s="17">
        <v>39870</v>
      </c>
      <c r="W117" s="17">
        <v>13833</v>
      </c>
      <c r="X117" s="17">
        <v>367530</v>
      </c>
      <c r="Y117" s="17">
        <v>128636</v>
      </c>
      <c r="Z117" s="17">
        <v>102046</v>
      </c>
      <c r="AA117" s="17">
        <v>81753</v>
      </c>
      <c r="AB117" s="17">
        <f>Tax_data!E117</f>
        <v>41691.999999999956</v>
      </c>
      <c r="AC117" s="17">
        <f>Tax_data!G117</f>
        <v>12471.99999999996</v>
      </c>
      <c r="AD117" s="17">
        <f>Tax_data!I117</f>
        <v>8151.9999999999964</v>
      </c>
      <c r="AE117" s="17">
        <f>Tax_data!K117</f>
        <v>6968.0000000000036</v>
      </c>
      <c r="AF117" s="17">
        <f>Tax_data!L117</f>
        <v>183799</v>
      </c>
      <c r="AG117" s="68">
        <f>Data!F117</f>
        <v>12.662459630000001</v>
      </c>
      <c r="AH117" s="68">
        <f>Data!G117</f>
        <v>31432.360823250259</v>
      </c>
      <c r="AI117" s="68">
        <f>Data!H117</f>
        <v>106820.37976819045</v>
      </c>
      <c r="AJ117" s="64">
        <f>(Data!K117/(AK117/100))</f>
        <v>990952.43840061163</v>
      </c>
      <c r="AK117" s="64">
        <f t="shared" si="62"/>
        <v>33.644769793874012</v>
      </c>
      <c r="AL117" s="64">
        <f>'Historical CPI'!I72</f>
        <v>29.425434445619107</v>
      </c>
      <c r="AM117" s="17">
        <v>814618</v>
      </c>
      <c r="AN117" s="17">
        <v>180082</v>
      </c>
      <c r="AO117" s="17">
        <v>608074</v>
      </c>
      <c r="AP117" s="17">
        <v>171467</v>
      </c>
      <c r="AQ117" s="64">
        <f t="shared" si="57"/>
        <v>35.025116121036149</v>
      </c>
      <c r="AR117" s="64">
        <f t="shared" si="58"/>
        <v>28.765732846122617</v>
      </c>
      <c r="AS117" s="64">
        <f t="shared" si="59"/>
        <v>34.695259593679459</v>
      </c>
      <c r="AT117" s="64">
        <f t="shared" si="60"/>
        <v>35.000136043316196</v>
      </c>
      <c r="AU117" s="64">
        <v>278.32</v>
      </c>
      <c r="AV117" s="64">
        <v>128.26578523333299</v>
      </c>
      <c r="AW117" s="64">
        <f t="shared" si="61"/>
        <v>30.502118310439229</v>
      </c>
      <c r="AX117" s="64">
        <f t="shared" si="63"/>
        <v>28.198377171199557</v>
      </c>
      <c r="AY117" s="64">
        <f t="shared" si="64"/>
        <v>22.106312406551293</v>
      </c>
      <c r="AZ117" s="17"/>
      <c r="BA117" s="17"/>
      <c r="BB117" s="17"/>
      <c r="BC117" s="17"/>
    </row>
    <row r="118" spans="1:55" x14ac:dyDescent="0.2">
      <c r="A118" s="18">
        <v>35885</v>
      </c>
      <c r="B118" s="17">
        <v>2648668</v>
      </c>
      <c r="C118" s="17">
        <v>816685</v>
      </c>
      <c r="D118" s="63">
        <v>15</v>
      </c>
      <c r="E118" s="63">
        <v>13.885873015873001</v>
      </c>
      <c r="F118" s="41" t="e">
        <v>#N/A</v>
      </c>
      <c r="G118" s="41" t="e">
        <v>#N/A</v>
      </c>
      <c r="H118" s="41" t="e">
        <v>#N/A</v>
      </c>
      <c r="I118" s="41">
        <v>13.4766666666667</v>
      </c>
      <c r="J118" s="41">
        <f>'Historical PPI'!H117</f>
        <v>27.331449631449626</v>
      </c>
      <c r="K118" s="17">
        <v>2959969000000</v>
      </c>
      <c r="L118" s="41">
        <v>5.5</v>
      </c>
      <c r="M118" s="41"/>
      <c r="N118" s="17">
        <v>1581872</v>
      </c>
      <c r="O118" s="17">
        <v>535415</v>
      </c>
      <c r="P118" s="17">
        <v>493239</v>
      </c>
      <c r="Q118" s="17">
        <v>140851</v>
      </c>
      <c r="R118" s="17">
        <v>259406</v>
      </c>
      <c r="S118" s="17">
        <v>92930</v>
      </c>
      <c r="T118" s="17">
        <v>85692</v>
      </c>
      <c r="U118" s="17">
        <v>24526</v>
      </c>
      <c r="V118" s="17">
        <v>45170</v>
      </c>
      <c r="W118" s="17">
        <v>16175</v>
      </c>
      <c r="X118" s="17">
        <v>375681</v>
      </c>
      <c r="Y118" s="17">
        <v>133631</v>
      </c>
      <c r="Z118" s="17">
        <v>104755</v>
      </c>
      <c r="AA118" s="17">
        <v>78713</v>
      </c>
      <c r="AB118" s="17">
        <f>Tax_data!E118</f>
        <v>42884.000000000044</v>
      </c>
      <c r="AC118" s="17">
        <f>Tax_data!G118</f>
        <v>11907.999999999996</v>
      </c>
      <c r="AD118" s="17">
        <f>Tax_data!I118</f>
        <v>9759.9999999999964</v>
      </c>
      <c r="AE118" s="17">
        <f>Tax_data!K118</f>
        <v>6108</v>
      </c>
      <c r="AF118" s="17">
        <f>Tax_data!L118</f>
        <v>183468</v>
      </c>
      <c r="AG118" s="68">
        <f>Data!F118</f>
        <v>12.6708355056202</v>
      </c>
      <c r="AH118" s="68">
        <f>Data!G118</f>
        <v>32307.972100057865</v>
      </c>
      <c r="AI118" s="68">
        <f>Data!H118</f>
        <v>107522.96268754675</v>
      </c>
      <c r="AJ118" s="64">
        <f>(Data!K118/(AK118/100))</f>
        <v>996660.75587721763</v>
      </c>
      <c r="AK118" s="64">
        <f t="shared" si="62"/>
        <v>33.846923139166755</v>
      </c>
      <c r="AL118" s="64">
        <f>'Historical CPI'!I73</f>
        <v>30.047509194796167</v>
      </c>
      <c r="AM118" s="17">
        <v>822490</v>
      </c>
      <c r="AN118" s="17">
        <v>186080</v>
      </c>
      <c r="AO118" s="17">
        <v>590774</v>
      </c>
      <c r="AP118" s="17">
        <v>168851</v>
      </c>
      <c r="AQ118" s="64">
        <f t="shared" si="57"/>
        <v>35.824152101339216</v>
      </c>
      <c r="AR118" s="64">
        <f t="shared" si="58"/>
        <v>28.62110815478691</v>
      </c>
      <c r="AS118" s="64">
        <f t="shared" si="59"/>
        <v>35.809165375249059</v>
      </c>
      <c r="AT118" s="64">
        <f t="shared" si="60"/>
        <v>35.570337600251278</v>
      </c>
      <c r="AU118" s="64">
        <v>279.53333333333302</v>
      </c>
      <c r="AV118" s="64">
        <v>129.62429853333299</v>
      </c>
      <c r="AW118" s="64">
        <f t="shared" si="61"/>
        <v>30.833800234683999</v>
      </c>
      <c r="AX118" s="64">
        <f t="shared" si="63"/>
        <v>28.581318744562218</v>
      </c>
      <c r="AY118" s="64">
        <f t="shared" si="64"/>
        <v>22.623983270313317</v>
      </c>
      <c r="AZ118" s="17"/>
      <c r="BA118" s="17"/>
      <c r="BB118" s="17"/>
      <c r="BC118" s="17"/>
    </row>
    <row r="119" spans="1:55" x14ac:dyDescent="0.2">
      <c r="A119" s="18">
        <v>35976</v>
      </c>
      <c r="B119" s="17">
        <v>2652414</v>
      </c>
      <c r="C119" s="17">
        <v>845456</v>
      </c>
      <c r="D119" s="41">
        <v>18.309999999999999</v>
      </c>
      <c r="E119" s="63">
        <v>13.9943333333333</v>
      </c>
      <c r="F119" s="41" t="e">
        <v>#N/A</v>
      </c>
      <c r="G119" s="41" t="e">
        <v>#N/A</v>
      </c>
      <c r="H119" s="41" t="e">
        <v>#N/A</v>
      </c>
      <c r="I119" s="41">
        <v>13.66</v>
      </c>
      <c r="J119" s="41">
        <f>'Historical PPI'!H118</f>
        <v>27.969140433860684</v>
      </c>
      <c r="K119" s="17">
        <v>2987373000000</v>
      </c>
      <c r="L119" s="41">
        <v>5.5</v>
      </c>
      <c r="M119" s="41"/>
      <c r="N119" s="17">
        <v>1584351</v>
      </c>
      <c r="O119" s="17">
        <v>548719</v>
      </c>
      <c r="P119" s="17">
        <v>492184</v>
      </c>
      <c r="Q119" s="17">
        <v>144049</v>
      </c>
      <c r="R119" s="17">
        <v>253611</v>
      </c>
      <c r="S119" s="17">
        <v>93408</v>
      </c>
      <c r="T119" s="17">
        <v>82907</v>
      </c>
      <c r="U119" s="17">
        <v>24980</v>
      </c>
      <c r="V119" s="17">
        <v>51130</v>
      </c>
      <c r="W119" s="17">
        <v>18190</v>
      </c>
      <c r="X119" s="17">
        <v>375406</v>
      </c>
      <c r="Y119" s="17">
        <v>136578</v>
      </c>
      <c r="Z119" s="17">
        <v>92770</v>
      </c>
      <c r="AA119" s="17">
        <v>89502</v>
      </c>
      <c r="AB119" s="17">
        <f>Tax_data!E119</f>
        <v>40239.999999999956</v>
      </c>
      <c r="AC119" s="17">
        <f>Tax_data!G119</f>
        <v>13119.99999999996</v>
      </c>
      <c r="AD119" s="17">
        <f>Tax_data!I119</f>
        <v>6948</v>
      </c>
      <c r="AE119" s="17">
        <f>Tax_data!K119</f>
        <v>5336.0000000000045</v>
      </c>
      <c r="AF119" s="17">
        <f>Tax_data!L119</f>
        <v>182272</v>
      </c>
      <c r="AG119" s="68">
        <f>Data!F119</f>
        <v>12.672932165688</v>
      </c>
      <c r="AH119" s="68">
        <f>Data!G119</f>
        <v>32831.233889699601</v>
      </c>
      <c r="AI119" s="68">
        <f>Data!H119</f>
        <v>107953.11543231315</v>
      </c>
      <c r="AJ119" s="64">
        <f>(Data!K119/(AK119/100))</f>
        <v>998721.57660660555</v>
      </c>
      <c r="AK119" s="64">
        <f t="shared" si="62"/>
        <v>34.633676502239716</v>
      </c>
      <c r="AL119" s="64">
        <f>'Historical CPI'!I74</f>
        <v>30.41249319968432</v>
      </c>
      <c r="AM119" s="17">
        <v>797605</v>
      </c>
      <c r="AN119" s="17">
        <v>183032</v>
      </c>
      <c r="AO119" s="17">
        <v>590567</v>
      </c>
      <c r="AP119" s="17">
        <v>169038</v>
      </c>
      <c r="AQ119" s="64">
        <f t="shared" si="57"/>
        <v>36.831210002720702</v>
      </c>
      <c r="AR119" s="64">
        <f t="shared" si="58"/>
        <v>30.13014582604605</v>
      </c>
      <c r="AS119" s="64">
        <f t="shared" si="59"/>
        <v>35.575982788969299</v>
      </c>
      <c r="AT119" s="64">
        <f t="shared" si="60"/>
        <v>36.381411058960168</v>
      </c>
      <c r="AU119" s="64">
        <v>267.43666666666701</v>
      </c>
      <c r="AV119" s="64">
        <v>125.6954367</v>
      </c>
      <c r="AW119" s="64">
        <f t="shared" si="61"/>
        <v>31.874963712301323</v>
      </c>
      <c r="AX119" s="64">
        <f t="shared" si="63"/>
        <v>28.623001285205575</v>
      </c>
      <c r="AY119" s="64">
        <f t="shared" si="64"/>
        <v>22.94769967590474</v>
      </c>
      <c r="AZ119" s="17"/>
      <c r="BA119" s="17"/>
      <c r="BB119" s="17"/>
      <c r="BC119" s="17"/>
    </row>
    <row r="120" spans="1:55" x14ac:dyDescent="0.2">
      <c r="A120" s="18">
        <v>36068</v>
      </c>
      <c r="B120" s="17">
        <v>2646604</v>
      </c>
      <c r="C120" s="17">
        <v>853011</v>
      </c>
      <c r="D120" s="41">
        <v>21.85</v>
      </c>
      <c r="E120" s="63">
        <v>20.074375</v>
      </c>
      <c r="F120" s="41" t="e">
        <v>#N/A</v>
      </c>
      <c r="G120" s="41" t="e">
        <v>#N/A</v>
      </c>
      <c r="H120" s="41" t="e">
        <v>#N/A</v>
      </c>
      <c r="I120" s="41">
        <v>17.046666666666699</v>
      </c>
      <c r="J120" s="41">
        <f>'Historical PPI'!H119</f>
        <v>28.503940966591028</v>
      </c>
      <c r="K120" s="17">
        <v>3024797800000</v>
      </c>
      <c r="L120" s="41">
        <v>5.25</v>
      </c>
      <c r="M120" s="41"/>
      <c r="N120" s="17">
        <v>1585276</v>
      </c>
      <c r="O120" s="17">
        <v>563404</v>
      </c>
      <c r="P120" s="17">
        <v>488539</v>
      </c>
      <c r="Q120" s="17">
        <v>146231</v>
      </c>
      <c r="R120" s="17">
        <v>251927</v>
      </c>
      <c r="S120" s="17">
        <v>94538</v>
      </c>
      <c r="T120" s="17">
        <v>78602</v>
      </c>
      <c r="U120" s="17">
        <v>24913</v>
      </c>
      <c r="V120" s="17">
        <v>63046</v>
      </c>
      <c r="W120" s="17">
        <v>22666</v>
      </c>
      <c r="X120" s="17">
        <v>384851</v>
      </c>
      <c r="Y120" s="17">
        <v>142116</v>
      </c>
      <c r="Z120" s="17">
        <v>99666</v>
      </c>
      <c r="AA120" s="17">
        <v>93138</v>
      </c>
      <c r="AB120" s="17">
        <f>Tax_data!E120</f>
        <v>42372</v>
      </c>
      <c r="AC120" s="17">
        <f>Tax_data!G120</f>
        <v>13500</v>
      </c>
      <c r="AD120" s="17">
        <f>Tax_data!I120</f>
        <v>7440</v>
      </c>
      <c r="AE120" s="17">
        <f>Tax_data!K120</f>
        <v>6392.0000000000036</v>
      </c>
      <c r="AF120" s="17">
        <f>Tax_data!L120</f>
        <v>192804</v>
      </c>
      <c r="AG120" s="68">
        <f>Data!F120</f>
        <v>12.674283557911801</v>
      </c>
      <c r="AH120" s="68">
        <f>Data!G120</f>
        <v>33869.527854458567</v>
      </c>
      <c r="AI120" s="68">
        <f>Data!H120</f>
        <v>108009.57412963065</v>
      </c>
      <c r="AJ120" s="64">
        <f>(Data!K120/(AK120/100))</f>
        <v>1003347.2780858268</v>
      </c>
      <c r="AK120" s="64">
        <f t="shared" si="62"/>
        <v>35.539805056028101</v>
      </c>
      <c r="AL120" s="64">
        <f>'Historical CPI'!I75</f>
        <v>31.357894082434882</v>
      </c>
      <c r="AM120" s="17">
        <v>792855</v>
      </c>
      <c r="AN120" s="17">
        <v>200832</v>
      </c>
      <c r="AO120" s="17">
        <v>600646</v>
      </c>
      <c r="AP120" s="17">
        <v>199062</v>
      </c>
      <c r="AQ120" s="64">
        <f t="shared" si="57"/>
        <v>37.525949977572871</v>
      </c>
      <c r="AR120" s="64">
        <f t="shared" si="58"/>
        <v>31.695122261520066</v>
      </c>
      <c r="AS120" s="64">
        <f t="shared" si="59"/>
        <v>35.951527456143133</v>
      </c>
      <c r="AT120" s="64">
        <f t="shared" si="60"/>
        <v>36.927538190104741</v>
      </c>
      <c r="AU120" s="64">
        <v>221.37</v>
      </c>
      <c r="AV120" s="64">
        <v>106.626824433333</v>
      </c>
      <c r="AW120" s="64">
        <f t="shared" si="61"/>
        <v>32.230397898590041</v>
      </c>
      <c r="AX120" s="64">
        <f t="shared" si="63"/>
        <v>33.141317847783888</v>
      </c>
      <c r="AY120" s="64">
        <f t="shared" si="64"/>
        <v>25.330230622244926</v>
      </c>
      <c r="AZ120" s="17"/>
      <c r="BA120" s="17"/>
      <c r="BB120" s="17"/>
      <c r="BC120" s="17"/>
    </row>
    <row r="121" spans="1:55" x14ac:dyDescent="0.2">
      <c r="A121" s="18">
        <v>36160</v>
      </c>
      <c r="B121" s="17">
        <v>2649152</v>
      </c>
      <c r="C121" s="17">
        <v>867782</v>
      </c>
      <c r="D121" s="41">
        <v>19.34</v>
      </c>
      <c r="E121" s="63">
        <v>18.154615384615401</v>
      </c>
      <c r="F121" s="41" t="e">
        <v>#N/A</v>
      </c>
      <c r="G121" s="41" t="e">
        <v>#N/A</v>
      </c>
      <c r="H121" s="41" t="e">
        <v>#N/A</v>
      </c>
      <c r="I121" s="41">
        <v>16.3066666666667</v>
      </c>
      <c r="J121" s="41">
        <f>'Historical PPI'!H120</f>
        <v>29.049693087803554</v>
      </c>
      <c r="K121" s="17">
        <v>3073684300000</v>
      </c>
      <c r="L121" s="41">
        <v>4.75</v>
      </c>
      <c r="M121" s="41"/>
      <c r="N121" s="17">
        <v>1584472</v>
      </c>
      <c r="O121" s="17">
        <v>570831</v>
      </c>
      <c r="P121" s="17">
        <v>485191</v>
      </c>
      <c r="Q121" s="17">
        <v>147351</v>
      </c>
      <c r="R121" s="17">
        <v>248363</v>
      </c>
      <c r="S121" s="17">
        <v>94903</v>
      </c>
      <c r="T121" s="17">
        <v>77585</v>
      </c>
      <c r="U121" s="17">
        <v>25503</v>
      </c>
      <c r="V121" s="17">
        <v>71308</v>
      </c>
      <c r="W121" s="17">
        <v>25925</v>
      </c>
      <c r="X121" s="17">
        <v>390641</v>
      </c>
      <c r="Y121" s="17">
        <v>146332</v>
      </c>
      <c r="Z121" s="17">
        <v>124237</v>
      </c>
      <c r="AA121" s="17">
        <v>95523</v>
      </c>
      <c r="AB121" s="17">
        <f>Tax_data!E121</f>
        <v>45132</v>
      </c>
      <c r="AC121" s="17">
        <f>Tax_data!G121</f>
        <v>13971.99999999996</v>
      </c>
      <c r="AD121" s="17">
        <f>Tax_data!I121</f>
        <v>9260.0000000000036</v>
      </c>
      <c r="AE121" s="17">
        <f>Tax_data!K121</f>
        <v>6888</v>
      </c>
      <c r="AF121" s="17">
        <f>Tax_data!L121</f>
        <v>219760</v>
      </c>
      <c r="AG121" s="68">
        <f>Data!F121</f>
        <v>12.68042363</v>
      </c>
      <c r="AH121" s="68">
        <f>Data!G121</f>
        <v>34737.482977924767</v>
      </c>
      <c r="AI121" s="68">
        <f>Data!H121</f>
        <v>108102.90890357121</v>
      </c>
      <c r="AJ121" s="64">
        <f>(Data!K121/(AK121/100))</f>
        <v>1003140.9568529614</v>
      </c>
      <c r="AK121" s="64">
        <f t="shared" si="62"/>
        <v>36.026575414396724</v>
      </c>
      <c r="AL121" s="64">
        <f>'Historical CPI'!I76</f>
        <v>32.133717149934348</v>
      </c>
      <c r="AM121" s="17">
        <v>772173</v>
      </c>
      <c r="AN121" s="17">
        <v>191868</v>
      </c>
      <c r="AO121" s="17">
        <v>595124</v>
      </c>
      <c r="AP121" s="17">
        <v>190937</v>
      </c>
      <c r="AQ121" s="64">
        <f t="shared" si="57"/>
        <v>38.211408301558606</v>
      </c>
      <c r="AR121" s="64">
        <f t="shared" si="58"/>
        <v>32.871044660694722</v>
      </c>
      <c r="AS121" s="64">
        <f t="shared" si="59"/>
        <v>36.356369551803446</v>
      </c>
      <c r="AT121" s="64">
        <f t="shared" si="60"/>
        <v>37.45945766061422</v>
      </c>
      <c r="AU121" s="64">
        <v>228.16</v>
      </c>
      <c r="AV121" s="64">
        <v>111.90550140000001</v>
      </c>
      <c r="AW121" s="64">
        <f t="shared" si="61"/>
        <v>32.756972797332885</v>
      </c>
      <c r="AX121" s="64">
        <f t="shared" si="63"/>
        <v>32.083565777888303</v>
      </c>
      <c r="AY121" s="64">
        <f t="shared" si="64"/>
        <v>24.847799651114453</v>
      </c>
      <c r="AZ121" s="17"/>
      <c r="BA121" s="17"/>
      <c r="BB121" s="17"/>
      <c r="BC121" s="17"/>
    </row>
    <row r="122" spans="1:55" x14ac:dyDescent="0.2">
      <c r="A122" s="18">
        <v>36250</v>
      </c>
      <c r="B122" s="17">
        <v>2674613</v>
      </c>
      <c r="C122" s="17">
        <v>886889</v>
      </c>
      <c r="D122" s="41">
        <v>16.63</v>
      </c>
      <c r="E122" s="63">
        <v>15.507903225806499</v>
      </c>
      <c r="F122" s="41" t="e">
        <v>#N/A</v>
      </c>
      <c r="G122" s="41" t="e">
        <v>#N/A</v>
      </c>
      <c r="H122" s="41" t="e">
        <v>#N/A</v>
      </c>
      <c r="I122" s="41">
        <v>15.1033333333333</v>
      </c>
      <c r="J122" s="41">
        <f>'Historical PPI'!H121</f>
        <v>28.669058149058138</v>
      </c>
      <c r="K122" s="17">
        <v>3102694500000</v>
      </c>
      <c r="L122" s="41">
        <v>4.75</v>
      </c>
      <c r="M122" s="41"/>
      <c r="N122" s="17">
        <v>1587128</v>
      </c>
      <c r="O122" s="17">
        <v>585615</v>
      </c>
      <c r="P122" s="17">
        <v>486590</v>
      </c>
      <c r="Q122" s="17">
        <v>149849</v>
      </c>
      <c r="R122" s="17">
        <v>243413</v>
      </c>
      <c r="S122" s="17">
        <v>93262</v>
      </c>
      <c r="T122" s="17">
        <v>76038</v>
      </c>
      <c r="U122" s="17">
        <v>24341</v>
      </c>
      <c r="V122" s="17">
        <v>52468</v>
      </c>
      <c r="W122" s="17">
        <v>20029</v>
      </c>
      <c r="X122" s="17">
        <v>363049</v>
      </c>
      <c r="Y122" s="17">
        <v>137632</v>
      </c>
      <c r="Z122" s="17">
        <v>112846</v>
      </c>
      <c r="AA122" s="17">
        <v>92505</v>
      </c>
      <c r="AB122" s="17">
        <f>Tax_data!E122</f>
        <v>46964.000000000044</v>
      </c>
      <c r="AC122" s="17">
        <f>Tax_data!G122</f>
        <v>13964.00000000004</v>
      </c>
      <c r="AD122" s="17">
        <f>Tax_data!I122</f>
        <v>10635.999999999996</v>
      </c>
      <c r="AE122" s="17">
        <f>Tax_data!K122</f>
        <v>5403.9999999999955</v>
      </c>
      <c r="AF122" s="17">
        <f>Tax_data!L122</f>
        <v>205351</v>
      </c>
      <c r="AG122" s="68">
        <f>Data!F122</f>
        <v>12.695595019053801</v>
      </c>
      <c r="AH122" s="68">
        <f>Data!G122</f>
        <v>35170.38778646219</v>
      </c>
      <c r="AI122" s="68">
        <f>Data!H122</f>
        <v>107924.78697769235</v>
      </c>
      <c r="AJ122" s="64">
        <f>(Data!K122/(AK122/100))</f>
        <v>994390.44461634348</v>
      </c>
      <c r="AK122" s="64">
        <f t="shared" si="62"/>
        <v>36.897780141236247</v>
      </c>
      <c r="AL122" s="64">
        <f>'Historical CPI'!I77</f>
        <v>32.587868617921643</v>
      </c>
      <c r="AM122" s="17">
        <v>832102</v>
      </c>
      <c r="AN122" s="17">
        <v>211419</v>
      </c>
      <c r="AO122" s="17">
        <v>539590</v>
      </c>
      <c r="AP122" s="17">
        <v>174668</v>
      </c>
      <c r="AQ122" s="64">
        <f t="shared" si="57"/>
        <v>38.314305316478574</v>
      </c>
      <c r="AR122" s="64">
        <f t="shared" si="58"/>
        <v>32.011625766064341</v>
      </c>
      <c r="AS122" s="64">
        <f t="shared" si="59"/>
        <v>38.173743996340626</v>
      </c>
      <c r="AT122" s="64">
        <f t="shared" si="60"/>
        <v>37.910034182713623</v>
      </c>
      <c r="AU122" s="64">
        <v>220.54666666666699</v>
      </c>
      <c r="AV122" s="64">
        <v>107.94135850000001</v>
      </c>
      <c r="AW122" s="64">
        <f t="shared" si="61"/>
        <v>33.159526256695827</v>
      </c>
      <c r="AX122" s="64">
        <f t="shared" si="63"/>
        <v>32.370503530458308</v>
      </c>
      <c r="AY122" s="64">
        <f t="shared" si="64"/>
        <v>25.407822598671796</v>
      </c>
      <c r="AZ122" s="17"/>
      <c r="BA122" s="17"/>
      <c r="BB122" s="17"/>
      <c r="BC122" s="17"/>
    </row>
    <row r="123" spans="1:55" x14ac:dyDescent="0.2">
      <c r="A123" s="18">
        <v>36341</v>
      </c>
      <c r="B123" s="17">
        <v>2695900</v>
      </c>
      <c r="C123" s="17">
        <v>902091</v>
      </c>
      <c r="D123" s="41">
        <v>15.04</v>
      </c>
      <c r="E123" s="63">
        <v>13.503633333333299</v>
      </c>
      <c r="F123" s="41" t="e">
        <v>#N/A</v>
      </c>
      <c r="G123" s="41" t="e">
        <v>#N/A</v>
      </c>
      <c r="H123" s="41" t="e">
        <v>#N/A</v>
      </c>
      <c r="I123" s="41">
        <v>14.883333333333301</v>
      </c>
      <c r="J123" s="41">
        <f>'Historical PPI'!H122</f>
        <v>29.526537269613417</v>
      </c>
      <c r="K123" s="17">
        <v>3128602000000</v>
      </c>
      <c r="L123" s="41">
        <v>5</v>
      </c>
      <c r="M123" s="41"/>
      <c r="N123" s="17">
        <v>1604027</v>
      </c>
      <c r="O123" s="17">
        <v>603144</v>
      </c>
      <c r="P123" s="17">
        <v>489499</v>
      </c>
      <c r="Q123" s="17">
        <v>153321</v>
      </c>
      <c r="R123" s="17">
        <v>241393</v>
      </c>
      <c r="S123" s="17">
        <v>94616</v>
      </c>
      <c r="T123" s="17">
        <v>71430</v>
      </c>
      <c r="U123" s="17">
        <v>24007</v>
      </c>
      <c r="V123" s="17">
        <v>44529</v>
      </c>
      <c r="W123" s="17">
        <v>16558</v>
      </c>
      <c r="X123" s="17">
        <v>348592</v>
      </c>
      <c r="Y123" s="17">
        <v>135181</v>
      </c>
      <c r="Z123" s="17">
        <v>98437</v>
      </c>
      <c r="AA123" s="17">
        <v>90380</v>
      </c>
      <c r="AB123" s="17">
        <f>Tax_data!E123</f>
        <v>37784.000000000044</v>
      </c>
      <c r="AC123" s="17">
        <f>Tax_data!G123</f>
        <v>14028</v>
      </c>
      <c r="AD123" s="17">
        <f>Tax_data!I123</f>
        <v>7448.0000000000036</v>
      </c>
      <c r="AE123" s="17">
        <f>Tax_data!K123</f>
        <v>5067.9999999999955</v>
      </c>
      <c r="AF123" s="17">
        <f>Tax_data!L123</f>
        <v>188817</v>
      </c>
      <c r="AG123" s="68">
        <f>Data!F123</f>
        <v>12.716079303515201</v>
      </c>
      <c r="AH123" s="68">
        <f>Data!G123</f>
        <v>35798.29829105908</v>
      </c>
      <c r="AI123" s="68">
        <f>Data!H123</f>
        <v>109881.23552429439</v>
      </c>
      <c r="AJ123" s="64">
        <f>(Data!K123/(AK123/100))</f>
        <v>1032172.3222514027</v>
      </c>
      <c r="AK123" s="64">
        <f t="shared" si="62"/>
        <v>37.601860816557327</v>
      </c>
      <c r="AL123" s="64">
        <f>'Historical CPI'!I78</f>
        <v>32.579082424991654</v>
      </c>
      <c r="AM123" s="17">
        <v>752047</v>
      </c>
      <c r="AN123" s="17">
        <v>191206</v>
      </c>
      <c r="AO123" s="17">
        <v>537395</v>
      </c>
      <c r="AP123" s="17">
        <v>176036</v>
      </c>
      <c r="AQ123" s="64">
        <f t="shared" si="57"/>
        <v>39.195834179118698</v>
      </c>
      <c r="AR123" s="64">
        <f t="shared" si="58"/>
        <v>33.60912781744365</v>
      </c>
      <c r="AS123" s="64">
        <f t="shared" si="59"/>
        <v>37.184756001706752</v>
      </c>
      <c r="AT123" s="64">
        <f t="shared" si="60"/>
        <v>38.779145820902372</v>
      </c>
      <c r="AU123" s="64">
        <v>223.54666666666699</v>
      </c>
      <c r="AV123" s="64">
        <v>110.85858633333299</v>
      </c>
      <c r="AW123" s="64">
        <f t="shared" si="61"/>
        <v>33.461589821580915</v>
      </c>
      <c r="AX123" s="64">
        <f t="shared" si="63"/>
        <v>32.757282818038874</v>
      </c>
      <c r="AY123" s="64">
        <f t="shared" si="64"/>
        <v>25.424740740937736</v>
      </c>
      <c r="AZ123" s="17"/>
      <c r="BA123" s="17"/>
      <c r="BB123" s="17"/>
      <c r="BC123" s="17"/>
    </row>
    <row r="124" spans="1:55" x14ac:dyDescent="0.2">
      <c r="A124" s="18">
        <v>36433</v>
      </c>
      <c r="B124" s="17">
        <v>2725336</v>
      </c>
      <c r="C124" s="17">
        <v>944820</v>
      </c>
      <c r="D124" s="41">
        <v>12.6</v>
      </c>
      <c r="E124" s="63">
        <v>11.668078124999999</v>
      </c>
      <c r="F124" s="41" t="e">
        <v>#N/A</v>
      </c>
      <c r="G124" s="41" t="e">
        <v>#N/A</v>
      </c>
      <c r="H124" s="41" t="e">
        <v>#N/A</v>
      </c>
      <c r="I124" s="41">
        <v>15.2</v>
      </c>
      <c r="J124" s="41">
        <f>'Historical PPI'!H123</f>
        <v>30.000210833603688</v>
      </c>
      <c r="K124" s="17">
        <v>3169994300000</v>
      </c>
      <c r="L124" s="41">
        <v>5.25</v>
      </c>
      <c r="M124" s="41"/>
      <c r="N124" s="17">
        <v>1620259</v>
      </c>
      <c r="O124" s="17">
        <v>621678</v>
      </c>
      <c r="P124" s="17">
        <v>493335</v>
      </c>
      <c r="Q124" s="17">
        <v>157349</v>
      </c>
      <c r="R124" s="17">
        <v>244836</v>
      </c>
      <c r="S124" s="17">
        <v>97144</v>
      </c>
      <c r="T124" s="17">
        <v>72546</v>
      </c>
      <c r="U124" s="17">
        <v>25267</v>
      </c>
      <c r="V124" s="17">
        <v>37723</v>
      </c>
      <c r="W124" s="17">
        <v>14574</v>
      </c>
      <c r="X124" s="17">
        <v>346824</v>
      </c>
      <c r="Y124" s="17">
        <v>136985</v>
      </c>
      <c r="Z124" s="17">
        <v>109414</v>
      </c>
      <c r="AA124" s="17">
        <v>107313</v>
      </c>
      <c r="AB124" s="17">
        <f>Tax_data!E124</f>
        <v>53160</v>
      </c>
      <c r="AC124" s="17">
        <f>Tax_data!G124</f>
        <v>14108.00000000004</v>
      </c>
      <c r="AD124" s="17">
        <f>Tax_data!I124</f>
        <v>8556</v>
      </c>
      <c r="AE124" s="17">
        <f>Tax_data!K124</f>
        <v>6276</v>
      </c>
      <c r="AF124" s="17">
        <f>Tax_data!L124</f>
        <v>216727</v>
      </c>
      <c r="AG124" s="68">
        <f>Data!F124</f>
        <v>12.736866751219001</v>
      </c>
      <c r="AH124" s="68">
        <f>Data!G124</f>
        <v>36513.846700601593</v>
      </c>
      <c r="AI124" s="68">
        <f>Data!H124</f>
        <v>112630.54709953739</v>
      </c>
      <c r="AJ124" s="64">
        <f>(Data!K124/(AK124/100))</f>
        <v>1032751.6343878987</v>
      </c>
      <c r="AK124" s="64">
        <f t="shared" si="62"/>
        <v>38.369050873965207</v>
      </c>
      <c r="AL124" s="64">
        <f>'Historical CPI'!I79</f>
        <v>32.419132855967071</v>
      </c>
      <c r="AM124" s="17">
        <v>813641</v>
      </c>
      <c r="AN124" s="17">
        <v>205369</v>
      </c>
      <c r="AO124" s="17">
        <v>541556</v>
      </c>
      <c r="AP124" s="17">
        <v>187535</v>
      </c>
      <c r="AQ124" s="64">
        <f t="shared" si="57"/>
        <v>39.677171657762749</v>
      </c>
      <c r="AR124" s="64">
        <f t="shared" si="58"/>
        <v>34.828936123287299</v>
      </c>
      <c r="AS124" s="64">
        <f t="shared" si="59"/>
        <v>38.634254963815181</v>
      </c>
      <c r="AT124" s="64">
        <f t="shared" si="60"/>
        <v>39.496978294466359</v>
      </c>
      <c r="AU124" s="64">
        <v>223.01</v>
      </c>
      <c r="AV124" s="64">
        <v>112.10521103333301</v>
      </c>
      <c r="AW124" s="64">
        <f t="shared" si="61"/>
        <v>34.668018915832768</v>
      </c>
      <c r="AX124" s="64">
        <f t="shared" si="63"/>
        <v>34.628921108805002</v>
      </c>
      <c r="AY124" s="64">
        <f t="shared" si="64"/>
        <v>25.240738851655703</v>
      </c>
      <c r="AZ124" s="17"/>
      <c r="BA124" s="17"/>
      <c r="BB124" s="17"/>
      <c r="BC124" s="17"/>
    </row>
    <row r="125" spans="1:55" x14ac:dyDescent="0.2">
      <c r="A125" s="18">
        <v>36525</v>
      </c>
      <c r="B125" s="17">
        <v>2755314</v>
      </c>
      <c r="C125" s="17">
        <v>968961</v>
      </c>
      <c r="D125" s="41">
        <v>12</v>
      </c>
      <c r="E125" s="63">
        <v>10.7252698412698</v>
      </c>
      <c r="F125" s="41" t="e">
        <v>#N/A</v>
      </c>
      <c r="G125" s="41" t="e">
        <v>#N/A</v>
      </c>
      <c r="H125" s="41" t="e">
        <v>#N/A</v>
      </c>
      <c r="I125" s="41">
        <v>14.42</v>
      </c>
      <c r="J125" s="41">
        <f>'Historical PPI'!H124</f>
        <v>30.596146250333575</v>
      </c>
      <c r="K125" s="17">
        <v>3222070300000</v>
      </c>
      <c r="L125" s="41">
        <v>5.5</v>
      </c>
      <c r="M125" s="41"/>
      <c r="N125" s="17">
        <v>1634660</v>
      </c>
      <c r="O125" s="17">
        <v>635129</v>
      </c>
      <c r="P125" s="17">
        <v>498241</v>
      </c>
      <c r="Q125" s="17">
        <v>161935</v>
      </c>
      <c r="R125" s="17">
        <v>251578</v>
      </c>
      <c r="S125" s="17">
        <v>99972</v>
      </c>
      <c r="T125" s="17">
        <v>74628</v>
      </c>
      <c r="U125" s="17">
        <v>26326</v>
      </c>
      <c r="V125" s="17">
        <v>34629</v>
      </c>
      <c r="W125" s="17">
        <v>13440</v>
      </c>
      <c r="X125" s="17">
        <v>352169</v>
      </c>
      <c r="Y125" s="17">
        <v>139739</v>
      </c>
      <c r="Z125" s="17">
        <v>137523</v>
      </c>
      <c r="AA125" s="17">
        <v>103710</v>
      </c>
      <c r="AB125" s="17">
        <f>Tax_data!E125</f>
        <v>51108</v>
      </c>
      <c r="AC125" s="17">
        <f>Tax_data!G125</f>
        <v>14004</v>
      </c>
      <c r="AD125" s="17">
        <f>Tax_data!I125</f>
        <v>9860.0000000000036</v>
      </c>
      <c r="AE125" s="17">
        <f>Tax_data!K125</f>
        <v>7940.0000000000036</v>
      </c>
      <c r="AF125" s="17">
        <f>Tax_data!L125</f>
        <v>241233</v>
      </c>
      <c r="AG125" s="68">
        <f>Data!F125</f>
        <v>12.75294763</v>
      </c>
      <c r="AH125" s="68">
        <f>Data!G125</f>
        <v>37163.486728754018</v>
      </c>
      <c r="AI125" s="68">
        <f>Data!H125</f>
        <v>113315.39222254429</v>
      </c>
      <c r="AJ125" s="64">
        <f>(Data!K125/(AK125/100))</f>
        <v>1014849.0466766061</v>
      </c>
      <c r="AK125" s="64">
        <f t="shared" si="62"/>
        <v>38.853890105587709</v>
      </c>
      <c r="AL125" s="64">
        <f>'Historical CPI'!I80</f>
        <v>32.796503634534723</v>
      </c>
      <c r="AM125" s="17">
        <v>827499</v>
      </c>
      <c r="AN125" s="17">
        <v>216582</v>
      </c>
      <c r="AO125" s="17">
        <v>559801</v>
      </c>
      <c r="AP125" s="17">
        <v>201909</v>
      </c>
      <c r="AQ125" s="64">
        <f t="shared" si="57"/>
        <v>39.737973908688353</v>
      </c>
      <c r="AR125" s="64">
        <f t="shared" si="58"/>
        <v>35.276303800182234</v>
      </c>
      <c r="AS125" s="64">
        <f t="shared" si="59"/>
        <v>38.811400848999398</v>
      </c>
      <c r="AT125" s="64">
        <f t="shared" si="60"/>
        <v>39.679528862563146</v>
      </c>
      <c r="AU125" s="64">
        <v>220.32</v>
      </c>
      <c r="AV125" s="64">
        <v>111.764370633333</v>
      </c>
      <c r="AW125" s="64">
        <f t="shared" si="61"/>
        <v>35.166990041788345</v>
      </c>
      <c r="AX125" s="64">
        <f t="shared" si="63"/>
        <v>36.067995591290476</v>
      </c>
      <c r="AY125" s="64">
        <f t="shared" si="64"/>
        <v>26.173082988619928</v>
      </c>
      <c r="AZ125" s="17"/>
      <c r="BA125" s="17"/>
      <c r="BB125" s="17"/>
      <c r="BC125" s="17"/>
    </row>
    <row r="126" spans="1:55" x14ac:dyDescent="0.2">
      <c r="A126" s="18">
        <v>36616</v>
      </c>
      <c r="B126" s="17">
        <v>2787519</v>
      </c>
      <c r="C126" s="17">
        <v>990362</v>
      </c>
      <c r="D126" s="41">
        <v>11.75</v>
      </c>
      <c r="E126" s="63">
        <v>9.9354062499999998</v>
      </c>
      <c r="F126" s="41" t="e">
        <v>#N/A</v>
      </c>
      <c r="G126" s="41" t="e">
        <v>#N/A</v>
      </c>
      <c r="H126" s="41" t="e">
        <v>#N/A</v>
      </c>
      <c r="I126" s="41">
        <v>13.6366666666667</v>
      </c>
      <c r="J126" s="41">
        <f>'Historical PPI'!H125</f>
        <v>30.480622440622451</v>
      </c>
      <c r="K126" s="17">
        <v>3233813000000</v>
      </c>
      <c r="L126" s="41">
        <v>6</v>
      </c>
      <c r="M126" s="41"/>
      <c r="N126" s="17">
        <v>1652748</v>
      </c>
      <c r="O126" s="17">
        <v>660558</v>
      </c>
      <c r="P126" s="17">
        <v>501248</v>
      </c>
      <c r="Q126" s="17">
        <v>167086</v>
      </c>
      <c r="R126" s="17">
        <v>257854</v>
      </c>
      <c r="S126" s="17">
        <v>104366</v>
      </c>
      <c r="T126" s="17">
        <v>73215</v>
      </c>
      <c r="U126" s="17">
        <v>26675</v>
      </c>
      <c r="V126" s="17">
        <v>34230</v>
      </c>
      <c r="W126" s="17">
        <v>13409</v>
      </c>
      <c r="X126" s="17">
        <v>357181</v>
      </c>
      <c r="Y126" s="17">
        <v>144450</v>
      </c>
      <c r="Z126" s="17">
        <v>122193</v>
      </c>
      <c r="AA126" s="17">
        <v>99305</v>
      </c>
      <c r="AB126" s="17">
        <f>Tax_data!E126</f>
        <v>51452.000000000036</v>
      </c>
      <c r="AC126" s="17">
        <f>Tax_data!G126</f>
        <v>15024</v>
      </c>
      <c r="AD126" s="17">
        <f>Tax_data!I126</f>
        <v>12024</v>
      </c>
      <c r="AE126" s="17">
        <f>Tax_data!K126</f>
        <v>6843.9999999999964</v>
      </c>
      <c r="AF126" s="17">
        <f>Tax_data!L126</f>
        <v>221498</v>
      </c>
      <c r="AG126" s="68">
        <f>Data!F126</f>
        <v>12.756810692997201</v>
      </c>
      <c r="AH126" s="68">
        <f>Data!G126</f>
        <v>38205.082110965443</v>
      </c>
      <c r="AI126" s="68">
        <f>Data!H126</f>
        <v>114137.11037831468</v>
      </c>
      <c r="AJ126" s="64">
        <f>(Data!K126/(AK126/100))</f>
        <v>979923.86820839264</v>
      </c>
      <c r="AK126" s="64">
        <f t="shared" si="62"/>
        <v>39.967254536081725</v>
      </c>
      <c r="AL126" s="64">
        <f>'Historical CPI'!I81</f>
        <v>33.472971222359035</v>
      </c>
      <c r="AM126" s="17">
        <v>879963</v>
      </c>
      <c r="AN126" s="17">
        <v>240155</v>
      </c>
      <c r="AO126" s="17">
        <v>578103</v>
      </c>
      <c r="AP126" s="17">
        <v>216859</v>
      </c>
      <c r="AQ126" s="64">
        <f t="shared" si="57"/>
        <v>40.474842352649176</v>
      </c>
      <c r="AR126" s="64">
        <f t="shared" si="58"/>
        <v>36.433790889844971</v>
      </c>
      <c r="AS126" s="64">
        <f t="shared" si="59"/>
        <v>39.173239848086475</v>
      </c>
      <c r="AT126" s="64">
        <f t="shared" si="60"/>
        <v>40.44168082848752</v>
      </c>
      <c r="AU126" s="64">
        <v>220.006666666667</v>
      </c>
      <c r="AV126" s="64">
        <v>113.03035819999999</v>
      </c>
      <c r="AW126" s="64">
        <f t="shared" si="61"/>
        <v>35.528439447408253</v>
      </c>
      <c r="AX126" s="64">
        <f t="shared" si="63"/>
        <v>37.512173436221573</v>
      </c>
      <c r="AY126" s="64">
        <f t="shared" si="64"/>
        <v>27.291488392125579</v>
      </c>
      <c r="AZ126" s="17"/>
      <c r="BA126" s="17"/>
      <c r="BB126" s="17"/>
      <c r="BC126" s="17"/>
    </row>
    <row r="127" spans="1:55" x14ac:dyDescent="0.2">
      <c r="A127" s="18">
        <v>36707</v>
      </c>
      <c r="B127" s="17">
        <v>2813164</v>
      </c>
      <c r="C127" s="17">
        <v>1032595</v>
      </c>
      <c r="D127" s="41">
        <v>11.75</v>
      </c>
      <c r="E127" s="63">
        <v>10.1438333333333</v>
      </c>
      <c r="F127" s="41" t="e">
        <v>#N/A</v>
      </c>
      <c r="G127" s="41" t="e">
        <v>#N/A</v>
      </c>
      <c r="H127" s="41" t="e">
        <v>#N/A</v>
      </c>
      <c r="I127" s="41">
        <v>14.463333333333299</v>
      </c>
      <c r="J127" s="41">
        <f>'Historical PPI'!H126</f>
        <v>31.659957592562339</v>
      </c>
      <c r="K127" s="17">
        <v>3292687300000</v>
      </c>
      <c r="L127" s="41">
        <v>6.5</v>
      </c>
      <c r="M127" s="41"/>
      <c r="N127" s="17">
        <v>1671130</v>
      </c>
      <c r="O127" s="17">
        <v>685924</v>
      </c>
      <c r="P127" s="17">
        <v>504406</v>
      </c>
      <c r="Q127" s="17">
        <v>170771</v>
      </c>
      <c r="R127" s="17">
        <v>262912</v>
      </c>
      <c r="S127" s="17">
        <v>108029</v>
      </c>
      <c r="T127" s="17">
        <v>73730</v>
      </c>
      <c r="U127" s="17">
        <v>27690</v>
      </c>
      <c r="V127" s="17">
        <v>33886</v>
      </c>
      <c r="W127" s="17">
        <v>13457</v>
      </c>
      <c r="X127" s="17">
        <v>362299</v>
      </c>
      <c r="Y127" s="17">
        <v>149176</v>
      </c>
      <c r="Z127" s="17">
        <v>110293</v>
      </c>
      <c r="AA127" s="17">
        <v>103283</v>
      </c>
      <c r="AB127" s="17">
        <f>Tax_data!E127</f>
        <v>47283.999999999956</v>
      </c>
      <c r="AC127" s="17">
        <f>Tax_data!G127</f>
        <v>13880.00000000004</v>
      </c>
      <c r="AD127" s="17">
        <f>Tax_data!I127</f>
        <v>7848</v>
      </c>
      <c r="AE127" s="17">
        <f>Tax_data!K127</f>
        <v>7364.0000000000036</v>
      </c>
      <c r="AF127" s="17">
        <f>Tax_data!L127</f>
        <v>213576</v>
      </c>
      <c r="AG127" s="68">
        <f>Data!F127</f>
        <v>12.752015310360301</v>
      </c>
      <c r="AH127" s="68">
        <f>Data!G127</f>
        <v>39192.079670258725</v>
      </c>
      <c r="AI127" s="68">
        <f>Data!H127</f>
        <v>114804.48137929117</v>
      </c>
      <c r="AJ127" s="64">
        <f>(Data!K127/(AK127/100))</f>
        <v>976600.28601808241</v>
      </c>
      <c r="AK127" s="64">
        <f t="shared" si="62"/>
        <v>41.045520097179754</v>
      </c>
      <c r="AL127" s="64">
        <f>'Historical CPI'!I82</f>
        <v>34.138109592408583</v>
      </c>
      <c r="AM127" s="17">
        <v>849199</v>
      </c>
      <c r="AN127" s="17">
        <v>245130</v>
      </c>
      <c r="AO127" s="17">
        <v>560156</v>
      </c>
      <c r="AP127" s="17">
        <v>219041</v>
      </c>
      <c r="AQ127" s="64">
        <f t="shared" si="57"/>
        <v>41.089413948393378</v>
      </c>
      <c r="AR127" s="64">
        <f t="shared" si="58"/>
        <v>37.555947375559469</v>
      </c>
      <c r="AS127" s="64">
        <f t="shared" si="59"/>
        <v>39.712565661335063</v>
      </c>
      <c r="AT127" s="64">
        <f t="shared" si="60"/>
        <v>41.174830733730978</v>
      </c>
      <c r="AU127" s="64">
        <v>208.68</v>
      </c>
      <c r="AV127" s="64">
        <v>109.013707766667</v>
      </c>
      <c r="AW127" s="64">
        <f t="shared" si="61"/>
        <v>36.705823051908808</v>
      </c>
      <c r="AX127" s="64">
        <f t="shared" si="63"/>
        <v>39.103571148037332</v>
      </c>
      <c r="AY127" s="64">
        <f t="shared" si="64"/>
        <v>28.866025513454442</v>
      </c>
      <c r="AZ127" s="17"/>
      <c r="BA127" s="17"/>
      <c r="BB127" s="17"/>
      <c r="BC127" s="17"/>
    </row>
    <row r="128" spans="1:55" x14ac:dyDescent="0.2">
      <c r="A128" s="18">
        <v>36799</v>
      </c>
      <c r="B128" s="17">
        <v>2841026</v>
      </c>
      <c r="C128" s="17">
        <v>1081134</v>
      </c>
      <c r="D128" s="41">
        <v>11.75</v>
      </c>
      <c r="E128" s="63">
        <v>10.181428571428601</v>
      </c>
      <c r="F128" s="41" t="e">
        <v>#N/A</v>
      </c>
      <c r="G128" s="41" t="e">
        <v>#N/A</v>
      </c>
      <c r="H128" s="41" t="e">
        <v>#N/A</v>
      </c>
      <c r="I128" s="41">
        <v>13.713333333333299</v>
      </c>
      <c r="J128" s="41">
        <f>'Historical PPI'!H127</f>
        <v>32.426305546545514</v>
      </c>
      <c r="K128" s="17">
        <v>3295972500000</v>
      </c>
      <c r="L128" s="41">
        <v>6.5</v>
      </c>
      <c r="M128" s="41"/>
      <c r="N128" s="17">
        <v>1688068</v>
      </c>
      <c r="O128" s="17">
        <v>702993</v>
      </c>
      <c r="P128" s="17">
        <v>508044</v>
      </c>
      <c r="Q128" s="17">
        <v>178135</v>
      </c>
      <c r="R128" s="17">
        <v>268258</v>
      </c>
      <c r="S128" s="17">
        <v>111526</v>
      </c>
      <c r="T128" s="17">
        <v>74518</v>
      </c>
      <c r="U128" s="17">
        <v>27048</v>
      </c>
      <c r="V128" s="17">
        <v>34180</v>
      </c>
      <c r="W128" s="17">
        <v>14394</v>
      </c>
      <c r="X128" s="17">
        <v>368903</v>
      </c>
      <c r="Y128" s="17">
        <v>152969</v>
      </c>
      <c r="Z128" s="17">
        <v>118798</v>
      </c>
      <c r="AA128" s="17">
        <v>115563</v>
      </c>
      <c r="AB128" s="17">
        <f>Tax_data!E128</f>
        <v>55272</v>
      </c>
      <c r="AC128" s="17">
        <f>Tax_data!G128</f>
        <v>13704</v>
      </c>
      <c r="AD128" s="17">
        <f>Tax_data!I128</f>
        <v>9195.9999999999964</v>
      </c>
      <c r="AE128" s="17">
        <f>Tax_data!K128</f>
        <v>7964.0000000000036</v>
      </c>
      <c r="AF128" s="17">
        <f>Tax_data!L128</f>
        <v>234361</v>
      </c>
      <c r="AG128" s="68">
        <f>Data!F128</f>
        <v>12.7396193375432</v>
      </c>
      <c r="AH128" s="68">
        <f>Data!G128</f>
        <v>40016.344797497863</v>
      </c>
      <c r="AI128" s="68">
        <f>Data!H128</f>
        <v>115734.97641738663</v>
      </c>
      <c r="AJ128" s="64">
        <f>(Data!K128/(AK128/100))</f>
        <v>983323.40847395756</v>
      </c>
      <c r="AK128" s="64">
        <f t="shared" si="62"/>
        <v>41.644827104121397</v>
      </c>
      <c r="AL128" s="64">
        <f>'Historical CPI'!I83</f>
        <v>34.57584391185506</v>
      </c>
      <c r="AM128" s="17">
        <v>850861</v>
      </c>
      <c r="AN128" s="17">
        <v>253619</v>
      </c>
      <c r="AO128" s="17">
        <v>570675</v>
      </c>
      <c r="AP128" s="17">
        <v>231233</v>
      </c>
      <c r="AQ128" s="64">
        <f t="shared" si="57"/>
        <v>41.574156222740797</v>
      </c>
      <c r="AR128" s="64">
        <f t="shared" si="58"/>
        <v>36.297270458144339</v>
      </c>
      <c r="AS128" s="64">
        <f t="shared" si="59"/>
        <v>42.112346401404331</v>
      </c>
      <c r="AT128" s="64">
        <f t="shared" si="60"/>
        <v>41.465913803899667</v>
      </c>
      <c r="AU128" s="64">
        <v>208.79333333333301</v>
      </c>
      <c r="AV128" s="64">
        <v>110.342077433333</v>
      </c>
      <c r="AW128" s="64">
        <f t="shared" si="61"/>
        <v>38.054350787356398</v>
      </c>
      <c r="AX128" s="64">
        <f t="shared" si="63"/>
        <v>40.519209707802162</v>
      </c>
      <c r="AY128" s="64">
        <f t="shared" si="64"/>
        <v>29.807336333431667</v>
      </c>
      <c r="AZ128" s="17"/>
      <c r="BA128" s="17"/>
      <c r="BB128" s="17"/>
      <c r="BC128" s="17"/>
    </row>
    <row r="129" spans="1:55" x14ac:dyDescent="0.2">
      <c r="A129" s="18">
        <v>36891</v>
      </c>
      <c r="B129" s="17">
        <v>2865202</v>
      </c>
      <c r="C129" s="17">
        <v>1108461</v>
      </c>
      <c r="D129" s="41">
        <v>12</v>
      </c>
      <c r="E129" s="63">
        <v>10.201290322580601</v>
      </c>
      <c r="F129" s="41" t="e">
        <v>#N/A</v>
      </c>
      <c r="G129" s="41" t="e">
        <v>#N/A</v>
      </c>
      <c r="H129" s="41" t="e">
        <v>#N/A</v>
      </c>
      <c r="I129" s="41">
        <v>13.3333333333333</v>
      </c>
      <c r="J129" s="41">
        <f>'Historical PPI'!H128</f>
        <v>33.29170002668787</v>
      </c>
      <c r="K129" s="17">
        <v>3315562500000</v>
      </c>
      <c r="L129" s="41">
        <v>6.5</v>
      </c>
      <c r="M129" s="41"/>
      <c r="N129" s="17">
        <v>1700881</v>
      </c>
      <c r="O129" s="17">
        <v>714964</v>
      </c>
      <c r="P129" s="17">
        <v>511590</v>
      </c>
      <c r="Q129" s="17">
        <v>181911</v>
      </c>
      <c r="R129" s="17">
        <v>272105</v>
      </c>
      <c r="S129" s="17">
        <v>115149</v>
      </c>
      <c r="T129" s="17">
        <v>79522</v>
      </c>
      <c r="U129" s="17">
        <v>29967</v>
      </c>
      <c r="V129" s="17">
        <v>33953</v>
      </c>
      <c r="W129" s="17">
        <v>14351</v>
      </c>
      <c r="X129" s="17">
        <v>376781</v>
      </c>
      <c r="Y129" s="17">
        <v>159468</v>
      </c>
      <c r="Z129" s="17">
        <v>133040</v>
      </c>
      <c r="AA129" s="17">
        <v>113665</v>
      </c>
      <c r="AB129" s="17">
        <f>Tax_data!E129</f>
        <v>54216</v>
      </c>
      <c r="AC129" s="17">
        <f>Tax_data!G129</f>
        <v>15920.00000000004</v>
      </c>
      <c r="AD129" s="17">
        <f>Tax_data!I129</f>
        <v>9788.0000000000036</v>
      </c>
      <c r="AE129" s="17">
        <f>Tax_data!K129</f>
        <v>8732.0000000000036</v>
      </c>
      <c r="AF129" s="17">
        <f>Tax_data!L129</f>
        <v>246705</v>
      </c>
      <c r="AG129" s="68">
        <f>Data!F129</f>
        <v>12.72068063</v>
      </c>
      <c r="AH129" s="68">
        <f>Data!G129</f>
        <v>40830.126555893257</v>
      </c>
      <c r="AI129" s="68">
        <f>Data!H129</f>
        <v>116120.14770134221</v>
      </c>
      <c r="AJ129" s="64">
        <f>(Data!K129/(AK129/100))</f>
        <v>975810.06800482271</v>
      </c>
      <c r="AK129" s="64">
        <f t="shared" si="62"/>
        <v>42.03492190223772</v>
      </c>
      <c r="AL129" s="64">
        <f>'Historical CPI'!I84</f>
        <v>35.161965743367126</v>
      </c>
      <c r="AM129" s="17">
        <v>913402</v>
      </c>
      <c r="AN129" s="17">
        <v>289140</v>
      </c>
      <c r="AO129" s="17">
        <v>585677</v>
      </c>
      <c r="AP129" s="17">
        <v>251895</v>
      </c>
      <c r="AQ129" s="64">
        <f t="shared" si="57"/>
        <v>42.31785523970526</v>
      </c>
      <c r="AR129" s="64">
        <f t="shared" si="58"/>
        <v>37.683911370438366</v>
      </c>
      <c r="AS129" s="64">
        <f t="shared" si="59"/>
        <v>42.267251789238067</v>
      </c>
      <c r="AT129" s="64">
        <f t="shared" si="60"/>
        <v>42.323790212351469</v>
      </c>
      <c r="AU129" s="64">
        <v>197.56</v>
      </c>
      <c r="AV129" s="64">
        <v>106.163037233333</v>
      </c>
      <c r="AW129" s="64">
        <f t="shared" si="61"/>
        <v>38.687010549343462</v>
      </c>
      <c r="AX129" s="64">
        <f t="shared" si="63"/>
        <v>43.009201317449723</v>
      </c>
      <c r="AY129" s="64">
        <f t="shared" si="64"/>
        <v>31.6552843107416</v>
      </c>
      <c r="AZ129" s="17"/>
      <c r="BA129" s="17"/>
      <c r="BB129" s="17"/>
      <c r="BC129" s="17"/>
    </row>
    <row r="130" spans="1:55" x14ac:dyDescent="0.2">
      <c r="A130" s="18">
        <v>36981</v>
      </c>
      <c r="B130" s="17">
        <v>2882809</v>
      </c>
      <c r="C130" s="17">
        <v>1131274</v>
      </c>
      <c r="D130" s="41">
        <v>12</v>
      </c>
      <c r="E130" s="63">
        <v>10.144603174603199</v>
      </c>
      <c r="F130" s="63">
        <v>11.734450000000001</v>
      </c>
      <c r="G130" s="63">
        <v>11.9747733333333</v>
      </c>
      <c r="H130" s="63">
        <v>11.966756666666701</v>
      </c>
      <c r="I130" s="41">
        <v>12.123333333333299</v>
      </c>
      <c r="J130" s="41">
        <f>'Historical PPI'!H129</f>
        <v>32.945192465192576</v>
      </c>
      <c r="K130" s="17">
        <v>3304812800000</v>
      </c>
      <c r="L130" s="41">
        <v>5</v>
      </c>
      <c r="M130" s="41"/>
      <c r="N130" s="17">
        <v>1716099</v>
      </c>
      <c r="O130" s="17">
        <v>734759</v>
      </c>
      <c r="P130" s="17">
        <v>515285</v>
      </c>
      <c r="Q130" s="17">
        <v>184821</v>
      </c>
      <c r="R130" s="17">
        <v>278133</v>
      </c>
      <c r="S130" s="17">
        <v>118597</v>
      </c>
      <c r="T130" s="17">
        <v>76825</v>
      </c>
      <c r="U130" s="17">
        <v>30693</v>
      </c>
      <c r="V130" s="17">
        <v>33397</v>
      </c>
      <c r="W130" s="17">
        <v>14204</v>
      </c>
      <c r="X130" s="17">
        <v>377788</v>
      </c>
      <c r="Y130" s="17">
        <v>163495</v>
      </c>
      <c r="Z130" s="17">
        <v>143364</v>
      </c>
      <c r="AA130" s="17">
        <v>115908</v>
      </c>
      <c r="AB130" s="17">
        <f>Tax_data!E130</f>
        <v>61044</v>
      </c>
      <c r="AC130" s="17">
        <f>Tax_data!G130</f>
        <v>14472</v>
      </c>
      <c r="AD130" s="17">
        <f>Tax_data!I130</f>
        <v>12452.00000000004</v>
      </c>
      <c r="AE130" s="17">
        <f>Tax_data!K130</f>
        <v>7392</v>
      </c>
      <c r="AF130" s="17">
        <f>Tax_data!L130</f>
        <v>259272</v>
      </c>
      <c r="AG130" s="68">
        <f>Data!F130</f>
        <v>12.6978315628877</v>
      </c>
      <c r="AH130" s="68">
        <f>Data!G130</f>
        <v>41763.587536469044</v>
      </c>
      <c r="AI130" s="68">
        <f>Data!H130</f>
        <v>116189.53756367603</v>
      </c>
      <c r="AJ130" s="64">
        <f>(Data!K130/(AK130/100))</f>
        <v>966392.66339847399</v>
      </c>
      <c r="AK130" s="64">
        <f t="shared" si="62"/>
        <v>42.815653409273011</v>
      </c>
      <c r="AL130" s="64">
        <f>'Historical CPI'!I85</f>
        <v>35.944361611372365</v>
      </c>
      <c r="AM130" s="17">
        <v>902706</v>
      </c>
      <c r="AN130" s="17">
        <v>294187</v>
      </c>
      <c r="AO130" s="17">
        <v>576982</v>
      </c>
      <c r="AP130" s="17">
        <v>253694</v>
      </c>
      <c r="AQ130" s="64">
        <f t="shared" si="57"/>
        <v>42.640391467391495</v>
      </c>
      <c r="AR130" s="64">
        <f t="shared" si="58"/>
        <v>39.951838594207615</v>
      </c>
      <c r="AS130" s="64">
        <f t="shared" si="59"/>
        <v>42.530766236488311</v>
      </c>
      <c r="AT130" s="64">
        <f t="shared" si="60"/>
        <v>43.276917212828359</v>
      </c>
      <c r="AU130" s="64">
        <v>188.70666666666699</v>
      </c>
      <c r="AV130" s="64">
        <v>103.02010799999999</v>
      </c>
      <c r="AW130" s="64">
        <f t="shared" si="61"/>
        <v>39.242072575741233</v>
      </c>
      <c r="AX130" s="64">
        <f t="shared" si="63"/>
        <v>43.969135952248081</v>
      </c>
      <c r="AY130" s="64">
        <f t="shared" si="64"/>
        <v>32.589458804970832</v>
      </c>
      <c r="AZ130" s="17"/>
      <c r="BA130" s="17"/>
      <c r="BB130" s="17"/>
      <c r="BC130" s="17"/>
    </row>
    <row r="131" spans="1:55" x14ac:dyDescent="0.2">
      <c r="A131" s="18">
        <v>37072</v>
      </c>
      <c r="B131" s="17">
        <v>2897214</v>
      </c>
      <c r="C131" s="17">
        <v>1150495</v>
      </c>
      <c r="D131" s="41">
        <v>11</v>
      </c>
      <c r="E131" s="63">
        <v>10.2309836065574</v>
      </c>
      <c r="F131" s="63">
        <v>11.258815</v>
      </c>
      <c r="G131" s="63">
        <v>11.360709999999999</v>
      </c>
      <c r="H131" s="63">
        <v>11.375959999999999</v>
      </c>
      <c r="I131" s="41">
        <v>11.8066666666667</v>
      </c>
      <c r="J131" s="41">
        <f>'Historical PPI'!H130</f>
        <v>34.028054151035576</v>
      </c>
      <c r="K131" s="17">
        <v>3325348500000</v>
      </c>
      <c r="L131" s="41">
        <v>3.75</v>
      </c>
      <c r="M131" s="41"/>
      <c r="N131" s="17">
        <v>1728614</v>
      </c>
      <c r="O131" s="17">
        <v>755527</v>
      </c>
      <c r="P131" s="17">
        <v>519527</v>
      </c>
      <c r="Q131" s="17">
        <v>190335</v>
      </c>
      <c r="R131" s="17">
        <v>282286</v>
      </c>
      <c r="S131" s="17">
        <v>122016</v>
      </c>
      <c r="T131" s="17">
        <v>70328</v>
      </c>
      <c r="U131" s="17">
        <v>28903</v>
      </c>
      <c r="V131" s="17">
        <v>33628</v>
      </c>
      <c r="W131" s="17">
        <v>14352</v>
      </c>
      <c r="X131" s="17">
        <v>376839</v>
      </c>
      <c r="Y131" s="17">
        <v>165270</v>
      </c>
      <c r="Z131" s="17">
        <v>139489</v>
      </c>
      <c r="AA131" s="17">
        <v>112599</v>
      </c>
      <c r="AB131" s="17">
        <f>Tax_data!E131</f>
        <v>51164.000000000036</v>
      </c>
      <c r="AC131" s="17">
        <f>Tax_data!G131</f>
        <v>14955.99999999996</v>
      </c>
      <c r="AD131" s="17">
        <f>Tax_data!I131</f>
        <v>8720.0000000000036</v>
      </c>
      <c r="AE131" s="17">
        <f>Tax_data!K131</f>
        <v>8760</v>
      </c>
      <c r="AF131" s="17">
        <f>Tax_data!L131</f>
        <v>252088</v>
      </c>
      <c r="AG131" s="68">
        <f>Data!F131</f>
        <v>12.670265470911401</v>
      </c>
      <c r="AH131" s="68">
        <f>Data!G131</f>
        <v>42249.075303825826</v>
      </c>
      <c r="AI131" s="68">
        <f>Data!H131</f>
        <v>116483.91490578112</v>
      </c>
      <c r="AJ131" s="64">
        <f>(Data!K131/(AK131/100))</f>
        <v>986251.72636848188</v>
      </c>
      <c r="AK131" s="64">
        <f t="shared" si="62"/>
        <v>43.707097130996274</v>
      </c>
      <c r="AL131" s="64">
        <f>'Historical CPI'!I86</f>
        <v>36.270308512552404</v>
      </c>
      <c r="AM131" s="17">
        <v>937449</v>
      </c>
      <c r="AN131" s="17">
        <v>311236</v>
      </c>
      <c r="AO131" s="17">
        <v>587663</v>
      </c>
      <c r="AP131" s="17">
        <v>263409</v>
      </c>
      <c r="AQ131" s="64">
        <f t="shared" si="57"/>
        <v>43.224247748737099</v>
      </c>
      <c r="AR131" s="64">
        <f t="shared" si="58"/>
        <v>41.097429188943238</v>
      </c>
      <c r="AS131" s="64">
        <f t="shared" si="59"/>
        <v>42.678720114190554</v>
      </c>
      <c r="AT131" s="64">
        <f t="shared" si="60"/>
        <v>43.856925636677737</v>
      </c>
      <c r="AU131" s="64">
        <v>190.41333333333299</v>
      </c>
      <c r="AV131" s="64">
        <v>105.997896633333</v>
      </c>
      <c r="AW131" s="64">
        <f t="shared" si="61"/>
        <v>39.710390740897978</v>
      </c>
      <c r="AX131" s="64">
        <f t="shared" si="63"/>
        <v>44.823138431379888</v>
      </c>
      <c r="AY131" s="64">
        <f t="shared" si="64"/>
        <v>33.200312763681012</v>
      </c>
      <c r="AZ131" s="17"/>
      <c r="BA131" s="17"/>
      <c r="BB131" s="17"/>
      <c r="BC131" s="17"/>
    </row>
    <row r="132" spans="1:55" x14ac:dyDescent="0.2">
      <c r="A132" s="18">
        <v>37164</v>
      </c>
      <c r="B132" s="17">
        <v>2904913</v>
      </c>
      <c r="C132" s="17">
        <v>1171775</v>
      </c>
      <c r="D132" s="41">
        <v>9.5</v>
      </c>
      <c r="E132" s="63">
        <v>9.4014285714285695</v>
      </c>
      <c r="F132" s="63">
        <v>10.5620938095238</v>
      </c>
      <c r="G132" s="63">
        <v>10.6813252380952</v>
      </c>
      <c r="H132" s="63">
        <v>10.689670634920599</v>
      </c>
      <c r="I132" s="41">
        <v>10.82</v>
      </c>
      <c r="J132" s="41">
        <f>'Historical PPI'!H131</f>
        <v>34.553146286085145</v>
      </c>
      <c r="K132" s="17">
        <v>3312035500000</v>
      </c>
      <c r="L132" s="41">
        <v>3</v>
      </c>
      <c r="M132" s="41"/>
      <c r="N132" s="17">
        <v>1742516</v>
      </c>
      <c r="O132" s="17">
        <v>769483</v>
      </c>
      <c r="P132" s="17">
        <v>524441</v>
      </c>
      <c r="Q132" s="17">
        <v>196790</v>
      </c>
      <c r="R132" s="17">
        <v>283330</v>
      </c>
      <c r="S132" s="17">
        <v>124625</v>
      </c>
      <c r="T132" s="17">
        <v>70717</v>
      </c>
      <c r="U132" s="17">
        <v>30342</v>
      </c>
      <c r="V132" s="17">
        <v>33041</v>
      </c>
      <c r="W132" s="17">
        <v>14501</v>
      </c>
      <c r="X132" s="17">
        <v>376798</v>
      </c>
      <c r="Y132" s="17">
        <v>169468</v>
      </c>
      <c r="Z132" s="17">
        <v>140831</v>
      </c>
      <c r="AA132" s="17">
        <v>116783</v>
      </c>
      <c r="AB132" s="17">
        <f>Tax_data!E132</f>
        <v>59427.999999999964</v>
      </c>
      <c r="AC132" s="17">
        <f>Tax_data!G132</f>
        <v>15092.00000000004</v>
      </c>
      <c r="AD132" s="17">
        <f>Tax_data!I132</f>
        <v>9867.9999999999964</v>
      </c>
      <c r="AE132" s="17">
        <f>Tax_data!K132</f>
        <v>8496</v>
      </c>
      <c r="AF132" s="17">
        <f>Tax_data!L132</f>
        <v>257614</v>
      </c>
      <c r="AG132" s="68">
        <f>Data!F132</f>
        <v>12.638750208479401</v>
      </c>
      <c r="AH132" s="68">
        <f>Data!G132</f>
        <v>43107.505964828248</v>
      </c>
      <c r="AI132" s="68">
        <f>Data!H132</f>
        <v>118943.91874555679</v>
      </c>
      <c r="AJ132" s="64">
        <f>(Data!K132/(AK132/100))</f>
        <v>1002450.0480192545</v>
      </c>
      <c r="AK132" s="64">
        <f t="shared" si="62"/>
        <v>44.159307575941916</v>
      </c>
      <c r="AL132" s="64">
        <f>'Historical CPI'!I87</f>
        <v>36.241874674604624</v>
      </c>
      <c r="AM132" s="17">
        <v>859505</v>
      </c>
      <c r="AN132" s="17">
        <v>293364</v>
      </c>
      <c r="AO132" s="17">
        <v>561033</v>
      </c>
      <c r="AP132" s="17">
        <v>258128</v>
      </c>
      <c r="AQ132" s="64">
        <f t="shared" si="57"/>
        <v>43.985811597783503</v>
      </c>
      <c r="AR132" s="64">
        <f t="shared" si="58"/>
        <v>42.906231882008569</v>
      </c>
      <c r="AS132" s="64">
        <f t="shared" si="59"/>
        <v>43.887896855422056</v>
      </c>
      <c r="AT132" s="64">
        <f t="shared" si="60"/>
        <v>44.975822589291873</v>
      </c>
      <c r="AU132" s="64">
        <v>180.79</v>
      </c>
      <c r="AV132" s="64">
        <v>103.080268766667</v>
      </c>
      <c r="AW132" s="64">
        <f t="shared" si="61"/>
        <v>40.337696860456752</v>
      </c>
      <c r="AX132" s="64">
        <f t="shared" si="63"/>
        <v>46.009414775957922</v>
      </c>
      <c r="AY132" s="64">
        <f t="shared" si="64"/>
        <v>34.131738616994667</v>
      </c>
      <c r="AZ132" s="17"/>
      <c r="BA132" s="17"/>
      <c r="BB132" s="17"/>
      <c r="BC132" s="17"/>
    </row>
    <row r="133" spans="1:55" x14ac:dyDescent="0.2">
      <c r="A133" s="18">
        <v>37256</v>
      </c>
      <c r="B133" s="17">
        <v>2927262</v>
      </c>
      <c r="C133" s="17">
        <v>1210219</v>
      </c>
      <c r="D133" s="41">
        <v>9.5</v>
      </c>
      <c r="E133" s="63">
        <v>8.9236065573770507</v>
      </c>
      <c r="F133" s="63">
        <v>10.577775000000001</v>
      </c>
      <c r="G133" s="63">
        <v>10.697871935483899</v>
      </c>
      <c r="H133" s="63">
        <v>10.6985593548387</v>
      </c>
      <c r="I133" s="41">
        <v>10.876666666666701</v>
      </c>
      <c r="J133" s="41">
        <f>'Historical PPI'!H132</f>
        <v>35.450290899386026</v>
      </c>
      <c r="K133" s="17">
        <v>3321220300000</v>
      </c>
      <c r="L133" s="41">
        <v>1.75</v>
      </c>
      <c r="M133" s="41"/>
      <c r="N133" s="17">
        <v>1760086</v>
      </c>
      <c r="O133" s="17">
        <v>786290</v>
      </c>
      <c r="P133" s="17">
        <v>529275</v>
      </c>
      <c r="Q133" s="17">
        <v>203259</v>
      </c>
      <c r="R133" s="17">
        <v>285065</v>
      </c>
      <c r="S133" s="17">
        <v>128178</v>
      </c>
      <c r="T133" s="17">
        <v>65467</v>
      </c>
      <c r="U133" s="17">
        <v>28417</v>
      </c>
      <c r="V133" s="17">
        <v>33917</v>
      </c>
      <c r="W133" s="17">
        <v>15042</v>
      </c>
      <c r="X133" s="17">
        <v>375481</v>
      </c>
      <c r="Y133" s="17">
        <v>171638</v>
      </c>
      <c r="Z133" s="17">
        <v>168796</v>
      </c>
      <c r="AA133" s="17">
        <v>121234</v>
      </c>
      <c r="AB133" s="17">
        <f>Tax_data!E133</f>
        <v>62460</v>
      </c>
      <c r="AC133" s="17">
        <f>Tax_data!G133</f>
        <v>14768.00000000004</v>
      </c>
      <c r="AD133" s="17">
        <f>Tax_data!I133</f>
        <v>9512.0000000000036</v>
      </c>
      <c r="AE133" s="17">
        <f>Tax_data!K133</f>
        <v>9900</v>
      </c>
      <c r="AF133" s="17">
        <f>Tax_data!L133</f>
        <v>290030</v>
      </c>
      <c r="AG133" s="68">
        <f>Data!F133</f>
        <v>12.604053630000001</v>
      </c>
      <c r="AH133" s="68">
        <f>Data!G133</f>
        <v>43816.617749507306</v>
      </c>
      <c r="AI133" s="68">
        <f>Data!H133</f>
        <v>119339.02218379316</v>
      </c>
      <c r="AJ133" s="64">
        <f>(Data!K133/(AK133/100))</f>
        <v>1022712.5848927657</v>
      </c>
      <c r="AK133" s="64">
        <f t="shared" si="62"/>
        <v>44.673385277764837</v>
      </c>
      <c r="AL133" s="64">
        <f>'Historical CPI'!I88</f>
        <v>36.716085776223011</v>
      </c>
      <c r="AM133" s="17">
        <v>877359</v>
      </c>
      <c r="AN133" s="17">
        <v>330425</v>
      </c>
      <c r="AO133" s="17">
        <v>574667</v>
      </c>
      <c r="AP133" s="17">
        <v>288773</v>
      </c>
      <c r="AQ133" s="64">
        <f t="shared" si="57"/>
        <v>44.964481784856083</v>
      </c>
      <c r="AR133" s="64">
        <f t="shared" si="58"/>
        <v>43.406601799379843</v>
      </c>
      <c r="AS133" s="64">
        <f t="shared" si="59"/>
        <v>44.34944128313235</v>
      </c>
      <c r="AT133" s="64">
        <f t="shared" si="60"/>
        <v>45.711500715082785</v>
      </c>
      <c r="AU133" s="64">
        <v>149.756666666667</v>
      </c>
      <c r="AV133" s="64">
        <v>88.689628999999996</v>
      </c>
      <c r="AW133" s="64">
        <f t="shared" si="61"/>
        <v>41.343036598705545</v>
      </c>
      <c r="AX133" s="64">
        <f t="shared" si="63"/>
        <v>50.250492894145651</v>
      </c>
      <c r="AY133" s="64">
        <f t="shared" si="64"/>
        <v>37.66132221815699</v>
      </c>
      <c r="AZ133" s="17"/>
      <c r="BA133" s="17"/>
      <c r="BB133" s="17"/>
      <c r="BC133" s="17"/>
    </row>
    <row r="134" spans="1:55" x14ac:dyDescent="0.2">
      <c r="A134" s="18">
        <v>37346</v>
      </c>
      <c r="B134" s="17">
        <v>2959052</v>
      </c>
      <c r="C134" s="17">
        <v>1291400</v>
      </c>
      <c r="D134" s="41">
        <v>11.5</v>
      </c>
      <c r="E134" s="63">
        <v>9.5847540983606603</v>
      </c>
      <c r="F134" s="63">
        <v>11.8971504918033</v>
      </c>
      <c r="G134" s="63">
        <v>11.9316396721311</v>
      </c>
      <c r="H134" s="63">
        <v>11.8695540983607</v>
      </c>
      <c r="I134" s="41">
        <v>12.043333333333299</v>
      </c>
      <c r="J134" s="41">
        <f>'Historical PPI'!H133</f>
        <v>36.378738738738633</v>
      </c>
      <c r="K134" s="17">
        <v>3348727500000</v>
      </c>
      <c r="L134" s="41">
        <v>1.75</v>
      </c>
      <c r="M134" s="41"/>
      <c r="N134" s="17">
        <v>1779669</v>
      </c>
      <c r="O134" s="17">
        <v>814343</v>
      </c>
      <c r="P134" s="17">
        <v>535521</v>
      </c>
      <c r="Q134" s="17">
        <v>213797</v>
      </c>
      <c r="R134" s="17">
        <v>291536</v>
      </c>
      <c r="S134" s="17">
        <v>132953</v>
      </c>
      <c r="T134" s="17">
        <v>67644</v>
      </c>
      <c r="U134" s="17">
        <v>31007</v>
      </c>
      <c r="V134" s="17">
        <v>34536</v>
      </c>
      <c r="W134" s="17">
        <v>16312</v>
      </c>
      <c r="X134" s="17">
        <v>380957</v>
      </c>
      <c r="Y134" s="17">
        <v>180272</v>
      </c>
      <c r="Z134" s="17">
        <v>140869</v>
      </c>
      <c r="AA134" s="17">
        <v>130888</v>
      </c>
      <c r="AB134" s="17">
        <f>Tax_data!E134</f>
        <v>71175.999999999971</v>
      </c>
      <c r="AC134" s="17">
        <f>Tax_data!G134</f>
        <v>14876.00000000004</v>
      </c>
      <c r="AD134" s="17">
        <f>Tax_data!I134</f>
        <v>14192.00000000004</v>
      </c>
      <c r="AE134" s="17">
        <f>Tax_data!K134</f>
        <v>7448.0000000000036</v>
      </c>
      <c r="AF134" s="17">
        <f>Tax_data!L134</f>
        <v>271757</v>
      </c>
      <c r="AG134" s="68">
        <f>Data!F134</f>
        <v>12.574626467806901</v>
      </c>
      <c r="AH134" s="68">
        <f>Data!G134</f>
        <v>45857.346258061028</v>
      </c>
      <c r="AI134" s="68">
        <f>Data!H134</f>
        <v>120671.07341887467</v>
      </c>
      <c r="AJ134" s="64">
        <f>(Data!K134/(AK134/100))</f>
        <v>992696.03458370664</v>
      </c>
      <c r="AK134" s="64">
        <f t="shared" si="62"/>
        <v>45.758115694547698</v>
      </c>
      <c r="AL134" s="64">
        <f>'Historical CPI'!I89</f>
        <v>38.001937795713921</v>
      </c>
      <c r="AM134" s="17">
        <v>888107</v>
      </c>
      <c r="AN134" s="17">
        <v>379044</v>
      </c>
      <c r="AO134" s="17">
        <v>594563</v>
      </c>
      <c r="AP134" s="17">
        <v>333736</v>
      </c>
      <c r="AQ134" s="64">
        <f t="shared" ref="AQ134:AQ197" si="65">(S134/R134)*100</f>
        <v>45.604316448054441</v>
      </c>
      <c r="AR134" s="64">
        <f t="shared" ref="AR134:AR197" si="66">(U134/T134)*100</f>
        <v>45.838507480338244</v>
      </c>
      <c r="AS134" s="64">
        <f t="shared" ref="AS134:AS197" si="67">(W134/V134)*100</f>
        <v>47.231873986564743</v>
      </c>
      <c r="AT134" s="64">
        <f t="shared" ref="AT134:AT197" si="68">(Y134/X134)*100</f>
        <v>47.320826234981901</v>
      </c>
      <c r="AU134" s="64">
        <v>133.696666666667</v>
      </c>
      <c r="AV134" s="64">
        <v>84.042249266666701</v>
      </c>
      <c r="AW134" s="64">
        <f t="shared" ref="AW134:AW197" si="69">(C134/B134)*100</f>
        <v>43.642355727442435</v>
      </c>
      <c r="AX134" s="64">
        <f t="shared" si="63"/>
        <v>56.131309886420787</v>
      </c>
      <c r="AY134" s="64">
        <f t="shared" si="64"/>
        <v>42.679992388304562</v>
      </c>
      <c r="AZ134" s="17"/>
      <c r="BA134" s="17"/>
      <c r="BB134" s="17"/>
      <c r="BC134" s="17"/>
    </row>
    <row r="135" spans="1:55" x14ac:dyDescent="0.2">
      <c r="A135" s="18">
        <v>37437</v>
      </c>
      <c r="B135" s="17">
        <v>2996598</v>
      </c>
      <c r="C135" s="17">
        <v>1341916</v>
      </c>
      <c r="D135" s="41">
        <v>12.5</v>
      </c>
      <c r="E135" s="63">
        <v>11.0526229508197</v>
      </c>
      <c r="F135" s="63">
        <v>12.1317254098361</v>
      </c>
      <c r="G135" s="63">
        <v>11.7421590163934</v>
      </c>
      <c r="H135" s="63">
        <v>11.658749508196699</v>
      </c>
      <c r="I135" s="41">
        <v>11.91</v>
      </c>
      <c r="J135" s="41">
        <f>'Historical PPI'!H134</f>
        <v>38.614907845376017</v>
      </c>
      <c r="K135" s="17">
        <v>3369339000000</v>
      </c>
      <c r="L135" s="41">
        <v>1.75</v>
      </c>
      <c r="M135" s="41"/>
      <c r="N135" s="17">
        <v>1783736</v>
      </c>
      <c r="O135" s="17">
        <v>841291</v>
      </c>
      <c r="P135" s="17">
        <v>542199</v>
      </c>
      <c r="Q135" s="17">
        <v>224222</v>
      </c>
      <c r="R135" s="17">
        <v>286521</v>
      </c>
      <c r="S135" s="17">
        <v>135850</v>
      </c>
      <c r="T135" s="17">
        <v>74586</v>
      </c>
      <c r="U135" s="17">
        <v>32664</v>
      </c>
      <c r="V135" s="17">
        <v>36476</v>
      </c>
      <c r="W135" s="17">
        <v>17577</v>
      </c>
      <c r="X135" s="17">
        <v>383974</v>
      </c>
      <c r="Y135" s="17">
        <v>186091</v>
      </c>
      <c r="Z135" s="17">
        <v>157282</v>
      </c>
      <c r="AA135" s="17">
        <v>134466</v>
      </c>
      <c r="AB135" s="17">
        <f>Tax_data!E135</f>
        <v>65132.000000000036</v>
      </c>
      <c r="AC135" s="17">
        <f>Tax_data!G135</f>
        <v>15315.99999999996</v>
      </c>
      <c r="AD135" s="17">
        <f>Tax_data!I135</f>
        <v>8388</v>
      </c>
      <c r="AE135" s="17">
        <f>Tax_data!K135</f>
        <v>9303.9999999999964</v>
      </c>
      <c r="AF135" s="17">
        <f>Tax_data!L135</f>
        <v>291748</v>
      </c>
      <c r="AG135" s="68">
        <f>Data!F135</f>
        <v>12.549538985835401</v>
      </c>
      <c r="AH135" s="68">
        <f>Data!G135</f>
        <v>47182.769077678873</v>
      </c>
      <c r="AI135" s="68">
        <f>Data!H135</f>
        <v>120879.18806353756</v>
      </c>
      <c r="AJ135" s="64">
        <f>(Data!K135/(AK135/100))</f>
        <v>1005102.4179172248</v>
      </c>
      <c r="AK135" s="64">
        <f t="shared" ref="AK135:AK198" si="70">(O135/N135)*100</f>
        <v>47.164546771495338</v>
      </c>
      <c r="AL135" s="64">
        <f>'Historical CPI'!I90</f>
        <v>39.032996360695492</v>
      </c>
      <c r="AM135" s="17">
        <v>913944</v>
      </c>
      <c r="AN135" s="17">
        <v>388824</v>
      </c>
      <c r="AO135" s="17">
        <v>604990</v>
      </c>
      <c r="AP135" s="17">
        <v>337505</v>
      </c>
      <c r="AQ135" s="64">
        <f t="shared" si="65"/>
        <v>47.413627622408136</v>
      </c>
      <c r="AR135" s="64">
        <f t="shared" si="66"/>
        <v>43.79374145281956</v>
      </c>
      <c r="AS135" s="64">
        <f t="shared" si="67"/>
        <v>48.187849544906243</v>
      </c>
      <c r="AT135" s="64">
        <f t="shared" si="68"/>
        <v>48.464479365790389</v>
      </c>
      <c r="AU135" s="64">
        <v>141.34</v>
      </c>
      <c r="AV135" s="64">
        <v>91.568201099999996</v>
      </c>
      <c r="AW135" s="64">
        <f t="shared" si="69"/>
        <v>44.781315344934491</v>
      </c>
      <c r="AX135" s="64">
        <f t="shared" ref="AX135:AX198" si="71">(AP135/AO135)*100</f>
        <v>55.786872510289435</v>
      </c>
      <c r="AY135" s="64">
        <f t="shared" ref="AY135:AY198" si="72">(AN135/AM135)*100</f>
        <v>42.543525642708964</v>
      </c>
      <c r="AZ135" s="17"/>
      <c r="BA135" s="17"/>
      <c r="BB135" s="17"/>
      <c r="BC135" s="17"/>
    </row>
    <row r="136" spans="1:55" x14ac:dyDescent="0.2">
      <c r="A136" s="18">
        <v>37529</v>
      </c>
      <c r="B136" s="17">
        <v>3030515</v>
      </c>
      <c r="C136" s="17">
        <v>1385116</v>
      </c>
      <c r="D136" s="41">
        <v>13.5</v>
      </c>
      <c r="E136" s="63">
        <v>11.61140625</v>
      </c>
      <c r="F136" s="63">
        <v>11.661036129032301</v>
      </c>
      <c r="G136" s="63">
        <v>10.916640161290299</v>
      </c>
      <c r="H136" s="63">
        <v>10.815385483870999</v>
      </c>
      <c r="I136" s="41">
        <v>11.1933333333333</v>
      </c>
      <c r="J136" s="41">
        <f>'Historical PPI'!H135</f>
        <v>39.62977619202082</v>
      </c>
      <c r="K136" s="17">
        <v>3382935300000</v>
      </c>
      <c r="L136" s="41">
        <v>1.75</v>
      </c>
      <c r="M136" s="41"/>
      <c r="N136" s="17">
        <v>1792141</v>
      </c>
      <c r="O136" s="17">
        <v>864235</v>
      </c>
      <c r="P136" s="17">
        <v>549520</v>
      </c>
      <c r="Q136" s="17">
        <v>236288</v>
      </c>
      <c r="R136" s="17">
        <v>288231</v>
      </c>
      <c r="S136" s="17">
        <v>140085</v>
      </c>
      <c r="T136" s="17">
        <v>80224</v>
      </c>
      <c r="U136" s="17">
        <v>35570</v>
      </c>
      <c r="V136" s="17">
        <v>38076</v>
      </c>
      <c r="W136" s="17">
        <v>18606</v>
      </c>
      <c r="X136" s="17">
        <v>392372</v>
      </c>
      <c r="Y136" s="17">
        <v>194261</v>
      </c>
      <c r="Z136" s="17">
        <v>169415</v>
      </c>
      <c r="AA136" s="17">
        <v>136806</v>
      </c>
      <c r="AB136" s="17">
        <f>Tax_data!E136</f>
        <v>69336</v>
      </c>
      <c r="AC136" s="17">
        <f>Tax_data!G136</f>
        <v>15195.99999999996</v>
      </c>
      <c r="AD136" s="17">
        <f>Tax_data!I136</f>
        <v>11463.999999999996</v>
      </c>
      <c r="AE136" s="17">
        <f>Tax_data!K136</f>
        <v>9332.0000000000036</v>
      </c>
      <c r="AF136" s="17">
        <f>Tax_data!L136</f>
        <v>306221</v>
      </c>
      <c r="AG136" s="68">
        <f>Data!F136</f>
        <v>12.5355443259462</v>
      </c>
      <c r="AH136" s="68">
        <f>Data!G136</f>
        <v>48390.798534726782</v>
      </c>
      <c r="AI136" s="68">
        <f>Data!H136</f>
        <v>120850.72499145484</v>
      </c>
      <c r="AJ136" s="64">
        <f>(Data!K136/(AK136/100))</f>
        <v>993860.43744506291</v>
      </c>
      <c r="AK136" s="64">
        <f t="shared" si="70"/>
        <v>48.223605173923254</v>
      </c>
      <c r="AL136" s="64">
        <f>'Historical CPI'!I91</f>
        <v>40.041794154026313</v>
      </c>
      <c r="AM136" s="17">
        <v>880082</v>
      </c>
      <c r="AN136" s="17">
        <v>382287</v>
      </c>
      <c r="AO136" s="17">
        <v>602784</v>
      </c>
      <c r="AP136" s="17">
        <v>336998</v>
      </c>
      <c r="AQ136" s="64">
        <f t="shared" si="65"/>
        <v>48.601642432632161</v>
      </c>
      <c r="AR136" s="64">
        <f t="shared" si="66"/>
        <v>44.338352612684481</v>
      </c>
      <c r="AS136" s="64">
        <f t="shared" si="67"/>
        <v>48.865427040655533</v>
      </c>
      <c r="AT136" s="64">
        <f t="shared" si="68"/>
        <v>49.509394146371299</v>
      </c>
      <c r="AU136" s="64">
        <v>135.05000000000001</v>
      </c>
      <c r="AV136" s="64">
        <v>89.348071300000001</v>
      </c>
      <c r="AW136" s="64">
        <f t="shared" si="69"/>
        <v>45.705630891119164</v>
      </c>
      <c r="AX136" s="64">
        <f t="shared" si="71"/>
        <v>55.906925200403457</v>
      </c>
      <c r="AY136" s="64">
        <f t="shared" si="72"/>
        <v>43.437656945602797</v>
      </c>
      <c r="AZ136" s="17"/>
      <c r="BA136" s="17"/>
      <c r="BB136" s="17"/>
      <c r="BC136" s="17"/>
    </row>
    <row r="137" spans="1:55" x14ac:dyDescent="0.2">
      <c r="A137" s="18">
        <v>37621</v>
      </c>
      <c r="B137" s="17">
        <v>3055728</v>
      </c>
      <c r="C137" s="17">
        <v>1424285</v>
      </c>
      <c r="D137" s="41">
        <v>13.5</v>
      </c>
      <c r="E137" s="63">
        <v>12.3568253968254</v>
      </c>
      <c r="F137" s="63">
        <v>11.5453558730159</v>
      </c>
      <c r="G137" s="63">
        <v>10.594175714285701</v>
      </c>
      <c r="H137" s="63">
        <v>10.4973225396825</v>
      </c>
      <c r="I137" s="41">
        <v>10.856666666666699</v>
      </c>
      <c r="J137" s="41">
        <f>'Historical PPI'!H136</f>
        <v>40.637352548705472</v>
      </c>
      <c r="K137" s="17">
        <v>3387355300000</v>
      </c>
      <c r="L137" s="41">
        <v>1.25</v>
      </c>
      <c r="M137" s="41"/>
      <c r="N137" s="17">
        <v>1812178</v>
      </c>
      <c r="O137" s="17">
        <v>891715</v>
      </c>
      <c r="P137" s="17">
        <v>556764</v>
      </c>
      <c r="Q137" s="17">
        <v>239003</v>
      </c>
      <c r="R137" s="17">
        <v>290480</v>
      </c>
      <c r="S137" s="17">
        <v>143855</v>
      </c>
      <c r="T137" s="17">
        <v>81709</v>
      </c>
      <c r="U137" s="17">
        <v>37618</v>
      </c>
      <c r="V137" s="17">
        <v>43452</v>
      </c>
      <c r="W137" s="17">
        <v>21369</v>
      </c>
      <c r="X137" s="17">
        <v>402232</v>
      </c>
      <c r="Y137" s="17">
        <v>202842</v>
      </c>
      <c r="Z137" s="17">
        <v>190214</v>
      </c>
      <c r="AA137" s="17">
        <v>136596</v>
      </c>
      <c r="AB137" s="17">
        <f>Tax_data!E137</f>
        <v>68384.000000000029</v>
      </c>
      <c r="AC137" s="17">
        <f>Tax_data!G137</f>
        <v>15524.00000000004</v>
      </c>
      <c r="AD137" s="17">
        <f>Tax_data!I137</f>
        <v>10508.000000000004</v>
      </c>
      <c r="AE137" s="17">
        <f>Tax_data!K137</f>
        <v>10752</v>
      </c>
      <c r="AF137" s="17">
        <f>Tax_data!L137</f>
        <v>326810</v>
      </c>
      <c r="AG137" s="68">
        <f>Data!F137</f>
        <v>12.53939563</v>
      </c>
      <c r="AH137" s="68">
        <f>Data!G137</f>
        <v>49037.530846293266</v>
      </c>
      <c r="AI137" s="68">
        <f>Data!H137</f>
        <v>118444.4212088645</v>
      </c>
      <c r="AJ137" s="64">
        <f>(Data!K137/(AK137/100))</f>
        <v>930190.33842202951</v>
      </c>
      <c r="AK137" s="64">
        <f t="shared" si="70"/>
        <v>49.206810809975622</v>
      </c>
      <c r="AL137" s="64">
        <f>'Historical CPI'!I92</f>
        <v>41.401300581156661</v>
      </c>
      <c r="AM137" s="17">
        <v>930273</v>
      </c>
      <c r="AN137" s="17">
        <v>397273</v>
      </c>
      <c r="AO137" s="17">
        <v>620884</v>
      </c>
      <c r="AP137" s="17">
        <v>354309</v>
      </c>
      <c r="AQ137" s="64">
        <f t="shared" si="65"/>
        <v>49.523202974387218</v>
      </c>
      <c r="AR137" s="64">
        <f t="shared" si="66"/>
        <v>46.038992032701415</v>
      </c>
      <c r="AS137" s="64">
        <f t="shared" si="67"/>
        <v>49.178403755868544</v>
      </c>
      <c r="AT137" s="64">
        <f t="shared" si="68"/>
        <v>50.429105590803317</v>
      </c>
      <c r="AU137" s="64">
        <v>145.58000000000001</v>
      </c>
      <c r="AV137" s="64">
        <v>97.065645799999999</v>
      </c>
      <c r="AW137" s="64">
        <f t="shared" si="69"/>
        <v>46.610333118654538</v>
      </c>
      <c r="AX137" s="64">
        <f t="shared" si="71"/>
        <v>57.065248903176759</v>
      </c>
      <c r="AY137" s="64">
        <f t="shared" si="72"/>
        <v>42.704990900520599</v>
      </c>
      <c r="AZ137" s="17"/>
      <c r="BA137" s="17"/>
      <c r="BB137" s="17"/>
      <c r="BC137" s="17"/>
    </row>
    <row r="138" spans="1:55" x14ac:dyDescent="0.2">
      <c r="A138" s="18">
        <v>37711</v>
      </c>
      <c r="B138" s="17">
        <v>3075125</v>
      </c>
      <c r="C138" s="17">
        <v>1451482</v>
      </c>
      <c r="D138" s="41">
        <v>13.5</v>
      </c>
      <c r="E138" s="63">
        <v>12.562258064516101</v>
      </c>
      <c r="F138" s="63">
        <v>10.6510003225806</v>
      </c>
      <c r="G138" s="63">
        <v>9.8286396774193499</v>
      </c>
      <c r="H138" s="63">
        <v>9.7744496774193497</v>
      </c>
      <c r="I138" s="41">
        <v>10.036666666666701</v>
      </c>
      <c r="J138" s="41">
        <f>'Historical PPI'!H137</f>
        <v>40.138787878787774</v>
      </c>
      <c r="K138" s="17">
        <v>3404858500000</v>
      </c>
      <c r="L138" s="41">
        <v>1.25</v>
      </c>
      <c r="M138" s="41"/>
      <c r="N138" s="17">
        <v>1817716</v>
      </c>
      <c r="O138" s="17">
        <v>894208</v>
      </c>
      <c r="P138" s="17">
        <v>564375</v>
      </c>
      <c r="Q138" s="17">
        <v>244301</v>
      </c>
      <c r="R138" s="17">
        <v>298559</v>
      </c>
      <c r="S138" s="17">
        <v>148795</v>
      </c>
      <c r="T138" s="17">
        <v>83030</v>
      </c>
      <c r="U138" s="17">
        <v>37932</v>
      </c>
      <c r="V138" s="17">
        <v>40552</v>
      </c>
      <c r="W138" s="17">
        <v>20115</v>
      </c>
      <c r="X138" s="17">
        <v>408903</v>
      </c>
      <c r="Y138" s="17">
        <v>206842</v>
      </c>
      <c r="Z138" s="17">
        <v>145658</v>
      </c>
      <c r="AA138" s="17">
        <v>140178</v>
      </c>
      <c r="AB138" s="17">
        <f>Tax_data!E138</f>
        <v>77748</v>
      </c>
      <c r="AC138" s="17">
        <f>Tax_data!G138</f>
        <v>15296.00000000004</v>
      </c>
      <c r="AD138" s="17">
        <f>Tax_data!I138</f>
        <v>15531.99999999996</v>
      </c>
      <c r="AE138" s="17">
        <f>Tax_data!K138</f>
        <v>7956</v>
      </c>
      <c r="AF138" s="17">
        <f>Tax_data!L138</f>
        <v>285836</v>
      </c>
      <c r="AG138" s="68">
        <f>Data!F138</f>
        <v>12.5646568923227</v>
      </c>
      <c r="AH138" s="68">
        <f>Data!G138</f>
        <v>50543.441451874198</v>
      </c>
      <c r="AI138" s="68">
        <f>Data!H138</f>
        <v>119498.46899640981</v>
      </c>
      <c r="AJ138" s="64">
        <f>(Data!K138/(AK138/100))</f>
        <v>929012.87911090103</v>
      </c>
      <c r="AK138" s="64">
        <f t="shared" si="70"/>
        <v>49.194043513948273</v>
      </c>
      <c r="AL138" s="64">
        <f>'Historical CPI'!I93</f>
        <v>42.296308794878968</v>
      </c>
      <c r="AM138" s="17">
        <v>892644</v>
      </c>
      <c r="AN138" s="17">
        <v>368978</v>
      </c>
      <c r="AO138" s="17">
        <v>620095</v>
      </c>
      <c r="AP138" s="17">
        <v>321442</v>
      </c>
      <c r="AQ138" s="64">
        <f t="shared" si="65"/>
        <v>49.837720517552647</v>
      </c>
      <c r="AR138" s="64">
        <f t="shared" si="66"/>
        <v>45.684692279898833</v>
      </c>
      <c r="AS138" s="64">
        <f t="shared" si="67"/>
        <v>49.602978891300062</v>
      </c>
      <c r="AT138" s="64">
        <f t="shared" si="68"/>
        <v>50.584612976671728</v>
      </c>
      <c r="AU138" s="64">
        <v>161.583333333333</v>
      </c>
      <c r="AV138" s="64">
        <v>105.5738293</v>
      </c>
      <c r="AW138" s="64">
        <f t="shared" si="69"/>
        <v>47.200747937075725</v>
      </c>
      <c r="AX138" s="64">
        <f t="shared" si="71"/>
        <v>51.837541021940183</v>
      </c>
      <c r="AY138" s="64">
        <f t="shared" si="72"/>
        <v>41.33540358754442</v>
      </c>
      <c r="AZ138" s="17"/>
      <c r="BA138" s="17"/>
      <c r="BB138" s="17"/>
      <c r="BC138" s="17"/>
    </row>
    <row r="139" spans="1:55" x14ac:dyDescent="0.2">
      <c r="A139" s="18">
        <v>37802</v>
      </c>
      <c r="B139" s="17">
        <v>3090143</v>
      </c>
      <c r="C139" s="17">
        <v>1476734</v>
      </c>
      <c r="D139" s="41">
        <v>12</v>
      </c>
      <c r="E139" s="63">
        <v>12.1845</v>
      </c>
      <c r="F139" s="63">
        <v>9.8980728301886796</v>
      </c>
      <c r="G139" s="63">
        <v>9.54151358490566</v>
      </c>
      <c r="H139" s="63">
        <v>9.5121683018867902</v>
      </c>
      <c r="I139" s="41">
        <v>9.65</v>
      </c>
      <c r="J139" s="41">
        <f>'Historical PPI'!H138</f>
        <v>40.641657152177409</v>
      </c>
      <c r="K139" s="17">
        <v>3435276800000</v>
      </c>
      <c r="L139" s="41">
        <v>1</v>
      </c>
      <c r="M139" s="41"/>
      <c r="N139" s="17">
        <v>1828286</v>
      </c>
      <c r="O139" s="17">
        <v>914590</v>
      </c>
      <c r="P139" s="17">
        <v>572133</v>
      </c>
      <c r="Q139" s="17">
        <v>243345</v>
      </c>
      <c r="R139" s="17">
        <v>308302</v>
      </c>
      <c r="S139" s="17">
        <v>154255</v>
      </c>
      <c r="T139" s="17">
        <v>86459</v>
      </c>
      <c r="U139" s="17">
        <v>40774</v>
      </c>
      <c r="V139" s="17">
        <v>41550</v>
      </c>
      <c r="W139" s="17">
        <v>20760</v>
      </c>
      <c r="X139" s="17">
        <v>423180</v>
      </c>
      <c r="Y139" s="17">
        <v>215789</v>
      </c>
      <c r="Z139" s="17">
        <v>178190</v>
      </c>
      <c r="AA139" s="17">
        <v>142026</v>
      </c>
      <c r="AB139" s="17">
        <f>Tax_data!E139</f>
        <v>68736</v>
      </c>
      <c r="AC139" s="17">
        <f>Tax_data!G139</f>
        <v>8988</v>
      </c>
      <c r="AD139" s="17">
        <f>Tax_data!I139</f>
        <v>10455.999999999996</v>
      </c>
      <c r="AE139" s="17">
        <f>Tax_data!K139</f>
        <v>7164</v>
      </c>
      <c r="AF139" s="17">
        <f>Tax_data!L139</f>
        <v>320216</v>
      </c>
      <c r="AG139" s="68">
        <f>Data!F139</f>
        <v>12.6068753920379</v>
      </c>
      <c r="AH139" s="68">
        <f>Data!G139</f>
        <v>51753.029970619275</v>
      </c>
      <c r="AI139" s="68">
        <f>Data!H139</f>
        <v>122439.23550586773</v>
      </c>
      <c r="AJ139" s="64">
        <f>(Data!K139/(AK139/100))</f>
        <v>955023.01038716803</v>
      </c>
      <c r="AK139" s="64">
        <f t="shared" si="70"/>
        <v>50.024449128856205</v>
      </c>
      <c r="AL139" s="64">
        <f>'Historical CPI'!I94</f>
        <v>42.268338050950241</v>
      </c>
      <c r="AM139" s="17">
        <v>892206</v>
      </c>
      <c r="AN139" s="17">
        <v>350351</v>
      </c>
      <c r="AO139" s="17">
        <v>641083</v>
      </c>
      <c r="AP139" s="17">
        <v>321251</v>
      </c>
      <c r="AQ139" s="64">
        <f t="shared" si="65"/>
        <v>50.033733157747918</v>
      </c>
      <c r="AR139" s="64">
        <f t="shared" si="66"/>
        <v>47.159925513827361</v>
      </c>
      <c r="AS139" s="64">
        <f t="shared" si="67"/>
        <v>49.963898916967509</v>
      </c>
      <c r="AT139" s="64">
        <f t="shared" si="68"/>
        <v>50.992249161113477</v>
      </c>
      <c r="AU139" s="64">
        <v>168.976666666667</v>
      </c>
      <c r="AV139" s="64">
        <v>110.4673569</v>
      </c>
      <c r="AW139" s="64">
        <f t="shared" si="69"/>
        <v>47.788532763694107</v>
      </c>
      <c r="AX139" s="64">
        <f t="shared" si="71"/>
        <v>50.110672097060757</v>
      </c>
      <c r="AY139" s="64">
        <f t="shared" si="72"/>
        <v>39.267949330087447</v>
      </c>
      <c r="AZ139" s="17"/>
      <c r="BA139" s="17"/>
      <c r="BB139" s="17"/>
      <c r="BC139" s="17"/>
    </row>
    <row r="140" spans="1:55" x14ac:dyDescent="0.2">
      <c r="A140" s="18">
        <v>37894</v>
      </c>
      <c r="B140" s="17">
        <v>3106913</v>
      </c>
      <c r="C140" s="17">
        <v>1500519</v>
      </c>
      <c r="D140" s="41">
        <v>10</v>
      </c>
      <c r="E140" s="63">
        <v>10.2192307692308</v>
      </c>
      <c r="F140" s="63">
        <v>9.3280486616101701</v>
      </c>
      <c r="G140" s="63">
        <v>9.4067591954406797</v>
      </c>
      <c r="H140" s="63">
        <v>9.3711056907457593</v>
      </c>
      <c r="I140" s="41">
        <v>9.59</v>
      </c>
      <c r="J140" s="41">
        <f>'Historical PPI'!H139</f>
        <v>40.730603308465746</v>
      </c>
      <c r="K140" s="17">
        <v>3492539300000</v>
      </c>
      <c r="L140" s="41">
        <v>1</v>
      </c>
      <c r="M140" s="41"/>
      <c r="N140" s="17">
        <v>1846661</v>
      </c>
      <c r="O140" s="17">
        <v>932460</v>
      </c>
      <c r="P140" s="17">
        <v>580549</v>
      </c>
      <c r="Q140" s="17">
        <v>253830</v>
      </c>
      <c r="R140" s="17">
        <v>320967</v>
      </c>
      <c r="S140" s="17">
        <v>160510</v>
      </c>
      <c r="T140" s="17">
        <v>88120</v>
      </c>
      <c r="U140" s="17">
        <v>39787</v>
      </c>
      <c r="V140" s="17">
        <v>40523</v>
      </c>
      <c r="W140" s="17">
        <v>20184</v>
      </c>
      <c r="X140" s="17">
        <v>436406</v>
      </c>
      <c r="Y140" s="17">
        <v>220481</v>
      </c>
      <c r="Z140" s="17">
        <v>170469</v>
      </c>
      <c r="AA140" s="17">
        <v>152888</v>
      </c>
      <c r="AB140" s="17">
        <f>Tax_data!E140</f>
        <v>75639.999999999971</v>
      </c>
      <c r="AC140" s="17">
        <f>Tax_data!G140</f>
        <v>22652.00000000004</v>
      </c>
      <c r="AD140" s="17">
        <f>Tax_data!I140</f>
        <v>9864</v>
      </c>
      <c r="AE140" s="17">
        <f>Tax_data!K140</f>
        <v>7659.9999999999964</v>
      </c>
      <c r="AF140" s="17">
        <f>Tax_data!L140</f>
        <v>323357</v>
      </c>
      <c r="AG140" s="68">
        <f>Data!F140</f>
        <v>12.6584092607341</v>
      </c>
      <c r="AH140" s="68">
        <f>Data!G140</f>
        <v>52870.071287392399</v>
      </c>
      <c r="AI140" s="68">
        <f>Data!H140</f>
        <v>126512.93968994568</v>
      </c>
      <c r="AJ140" s="64">
        <f>(Data!K140/(AK140/100))</f>
        <v>956798.25174556253</v>
      </c>
      <c r="AK140" s="64">
        <f t="shared" si="70"/>
        <v>50.494378773364467</v>
      </c>
      <c r="AL140" s="64">
        <f>'Historical CPI'!I95</f>
        <v>41.790248030727028</v>
      </c>
      <c r="AM140" s="17">
        <v>925598</v>
      </c>
      <c r="AN140" s="17">
        <v>359284</v>
      </c>
      <c r="AO140" s="17">
        <v>667378</v>
      </c>
      <c r="AP140" s="17">
        <v>326350</v>
      </c>
      <c r="AQ140" s="64">
        <f t="shared" si="65"/>
        <v>50.008256300491951</v>
      </c>
      <c r="AR140" s="64">
        <f t="shared" si="66"/>
        <v>45.150930549251022</v>
      </c>
      <c r="AS140" s="64">
        <f t="shared" si="67"/>
        <v>49.808750586086916</v>
      </c>
      <c r="AT140" s="64">
        <f t="shared" si="68"/>
        <v>50.521990990041388</v>
      </c>
      <c r="AU140" s="64">
        <v>177.33</v>
      </c>
      <c r="AV140" s="64">
        <v>116.035192266667</v>
      </c>
      <c r="AW140" s="64">
        <f t="shared" si="69"/>
        <v>48.296138321221093</v>
      </c>
      <c r="AX140" s="64">
        <f t="shared" si="71"/>
        <v>48.900323354980237</v>
      </c>
      <c r="AY140" s="64">
        <f t="shared" si="72"/>
        <v>38.816419223032028</v>
      </c>
      <c r="AZ140" s="17"/>
      <c r="BA140" s="17"/>
      <c r="BB140" s="17"/>
      <c r="BC140" s="17"/>
    </row>
    <row r="141" spans="1:55" x14ac:dyDescent="0.2">
      <c r="A141" s="18">
        <v>37986</v>
      </c>
      <c r="B141" s="17">
        <v>3124837</v>
      </c>
      <c r="C141" s="17">
        <v>1532861</v>
      </c>
      <c r="D141" s="41">
        <v>8</v>
      </c>
      <c r="E141" s="63">
        <v>7.76825396825397</v>
      </c>
      <c r="F141" s="63">
        <v>8.7126799078125003</v>
      </c>
      <c r="G141" s="63">
        <v>8.9883787963906308</v>
      </c>
      <c r="H141" s="63">
        <v>8.9237770922187494</v>
      </c>
      <c r="I141" s="41">
        <v>9.1866666666666692</v>
      </c>
      <c r="J141" s="41">
        <f>'Historical PPI'!H140</f>
        <v>40.776962903656319</v>
      </c>
      <c r="K141" s="17">
        <v>3532844800000</v>
      </c>
      <c r="L141" s="41">
        <v>1</v>
      </c>
      <c r="M141" s="41"/>
      <c r="N141" s="17">
        <v>1878016</v>
      </c>
      <c r="O141" s="17">
        <v>949150</v>
      </c>
      <c r="P141" s="17">
        <v>590420</v>
      </c>
      <c r="Q141" s="17">
        <v>264025</v>
      </c>
      <c r="R141" s="17">
        <v>325039</v>
      </c>
      <c r="S141" s="17">
        <v>162720</v>
      </c>
      <c r="T141" s="17">
        <v>86024</v>
      </c>
      <c r="U141" s="17">
        <v>42849</v>
      </c>
      <c r="V141" s="17">
        <v>50647</v>
      </c>
      <c r="W141" s="17">
        <v>25106</v>
      </c>
      <c r="X141" s="17">
        <v>450696</v>
      </c>
      <c r="Y141" s="17">
        <v>230674</v>
      </c>
      <c r="Z141" s="17">
        <v>180743</v>
      </c>
      <c r="AA141" s="17">
        <v>161788</v>
      </c>
      <c r="AB141" s="17">
        <f>Tax_data!E141</f>
        <v>84372</v>
      </c>
      <c r="AC141" s="17">
        <f>Tax_data!G141</f>
        <v>16740</v>
      </c>
      <c r="AD141" s="17">
        <f>Tax_data!I141</f>
        <v>14304</v>
      </c>
      <c r="AE141" s="17">
        <f>Tax_data!K141</f>
        <v>10308</v>
      </c>
      <c r="AF141" s="17">
        <f>Tax_data!L141</f>
        <v>342531</v>
      </c>
      <c r="AG141" s="68">
        <f>Data!F141</f>
        <v>12.71161663</v>
      </c>
      <c r="AH141" s="68">
        <f>Data!G141</f>
        <v>54119.15887837785</v>
      </c>
      <c r="AI141" s="68">
        <f>Data!H141</f>
        <v>131967.24738106894</v>
      </c>
      <c r="AJ141" s="64">
        <f>(Data!K141/(AK141/100))</f>
        <v>978140.0112072198</v>
      </c>
      <c r="AK141" s="64">
        <f t="shared" si="70"/>
        <v>50.540037997546349</v>
      </c>
      <c r="AL141" s="64">
        <f>'Historical CPI'!I96</f>
        <v>41.009538315293668</v>
      </c>
      <c r="AM141" s="17">
        <v>905906</v>
      </c>
      <c r="AN141" s="17">
        <v>347119</v>
      </c>
      <c r="AO141" s="17">
        <v>690578</v>
      </c>
      <c r="AP141" s="17">
        <v>331097</v>
      </c>
      <c r="AQ141" s="64">
        <f t="shared" si="65"/>
        <v>50.061684905503647</v>
      </c>
      <c r="AR141" s="64">
        <f t="shared" si="66"/>
        <v>49.810517994978142</v>
      </c>
      <c r="AS141" s="64">
        <f t="shared" si="67"/>
        <v>49.570556992516835</v>
      </c>
      <c r="AT141" s="64">
        <f t="shared" si="68"/>
        <v>51.18172781653265</v>
      </c>
      <c r="AU141" s="64">
        <v>187.166666666667</v>
      </c>
      <c r="AV141" s="64">
        <v>120.665447266667</v>
      </c>
      <c r="AW141" s="64">
        <f t="shared" si="69"/>
        <v>49.054110662412157</v>
      </c>
      <c r="AX141" s="64">
        <f t="shared" si="71"/>
        <v>47.944909916041347</v>
      </c>
      <c r="AY141" s="64">
        <f t="shared" si="72"/>
        <v>38.317330937205405</v>
      </c>
      <c r="AZ141" s="17"/>
      <c r="BA141" s="17"/>
      <c r="BB141" s="17"/>
      <c r="BC141" s="17"/>
    </row>
    <row r="142" spans="1:55" x14ac:dyDescent="0.2">
      <c r="A142" s="18">
        <v>38077</v>
      </c>
      <c r="B142" s="17">
        <v>3172140</v>
      </c>
      <c r="C142" s="17">
        <v>1588712</v>
      </c>
      <c r="D142" s="41">
        <v>8</v>
      </c>
      <c r="E142" s="63">
        <v>7.60903225806452</v>
      </c>
      <c r="F142" s="63">
        <v>9.2197743168888895</v>
      </c>
      <c r="G142" s="63">
        <v>9.1417463441745994</v>
      </c>
      <c r="H142" s="63">
        <v>8.5929791113650804</v>
      </c>
      <c r="I142" s="41">
        <v>9.4233333333333302</v>
      </c>
      <c r="J142" s="41">
        <f>'Historical PPI'!H141</f>
        <v>40.149320229320338</v>
      </c>
      <c r="K142" s="17">
        <v>3553085000000</v>
      </c>
      <c r="L142" s="41">
        <v>1</v>
      </c>
      <c r="M142" s="41"/>
      <c r="N142" s="17">
        <v>1903332</v>
      </c>
      <c r="O142" s="17">
        <v>1010551</v>
      </c>
      <c r="P142" s="17">
        <v>599502</v>
      </c>
      <c r="Q142" s="17">
        <v>268589</v>
      </c>
      <c r="R142" s="17">
        <v>340190</v>
      </c>
      <c r="S142" s="17">
        <v>170261</v>
      </c>
      <c r="T142" s="17">
        <v>85507</v>
      </c>
      <c r="U142" s="17">
        <v>41454</v>
      </c>
      <c r="V142" s="17">
        <v>49776</v>
      </c>
      <c r="W142" s="17">
        <v>24926</v>
      </c>
      <c r="X142" s="17">
        <v>464235</v>
      </c>
      <c r="Y142" s="17">
        <v>236642</v>
      </c>
      <c r="Z142" s="17">
        <v>162151</v>
      </c>
      <c r="AA142" s="17">
        <v>166808</v>
      </c>
      <c r="AB142" s="17">
        <f>Tax_data!E142</f>
        <v>93975.999999999971</v>
      </c>
      <c r="AC142" s="17">
        <f>Tax_data!G142</f>
        <v>18231.99999999996</v>
      </c>
      <c r="AD142" s="17">
        <f>Tax_data!I142</f>
        <v>14892</v>
      </c>
      <c r="AE142" s="17">
        <f>Tax_data!K142</f>
        <v>8792.0000000000036</v>
      </c>
      <c r="AF142" s="17">
        <f>Tax_data!L142</f>
        <v>328959</v>
      </c>
      <c r="AG142" s="68">
        <f>Data!F142</f>
        <v>12.7598258733469</v>
      </c>
      <c r="AH142" s="68">
        <f>Data!G142</f>
        <v>55279.829599663957</v>
      </c>
      <c r="AI142" s="68">
        <f>Data!H142</f>
        <v>133439.63586119842</v>
      </c>
      <c r="AJ142" s="64">
        <f>(Data!K142/(AK142/100))</f>
        <v>914606.10683478613</v>
      </c>
      <c r="AK142" s="64">
        <f t="shared" si="70"/>
        <v>53.093785004402804</v>
      </c>
      <c r="AL142" s="64">
        <f>'Historical CPI'!I97</f>
        <v>41.426843863067091</v>
      </c>
      <c r="AM142" s="17">
        <v>872943</v>
      </c>
      <c r="AN142" s="17">
        <v>354312</v>
      </c>
      <c r="AO142" s="17">
        <v>701130</v>
      </c>
      <c r="AP142" s="17">
        <v>337180</v>
      </c>
      <c r="AQ142" s="64">
        <f t="shared" si="65"/>
        <v>50.048796260913022</v>
      </c>
      <c r="AR142" s="64">
        <f t="shared" si="66"/>
        <v>48.48024138374636</v>
      </c>
      <c r="AS142" s="64">
        <f t="shared" si="67"/>
        <v>50.076342012214724</v>
      </c>
      <c r="AT142" s="64">
        <f t="shared" si="68"/>
        <v>50.97461415016101</v>
      </c>
      <c r="AU142" s="64">
        <v>179.6</v>
      </c>
      <c r="AV142" s="64">
        <v>114.88843850000001</v>
      </c>
      <c r="AW142" s="64">
        <f t="shared" si="69"/>
        <v>50.083287622866578</v>
      </c>
      <c r="AX142" s="64">
        <f t="shared" si="71"/>
        <v>48.090938912897755</v>
      </c>
      <c r="AY142" s="64">
        <f t="shared" si="72"/>
        <v>40.588217100085572</v>
      </c>
      <c r="AZ142" s="17"/>
      <c r="BA142" s="17"/>
      <c r="BB142" s="17"/>
      <c r="BC142" s="17"/>
    </row>
    <row r="143" spans="1:55" x14ac:dyDescent="0.2">
      <c r="A143" s="18">
        <v>38168</v>
      </c>
      <c r="B143" s="17">
        <v>3216470</v>
      </c>
      <c r="C143" s="17">
        <v>1631115</v>
      </c>
      <c r="D143" s="41">
        <v>8</v>
      </c>
      <c r="E143" s="63">
        <v>7.76983333333333</v>
      </c>
      <c r="F143" s="63">
        <v>9.9760000000000009</v>
      </c>
      <c r="G143" s="63">
        <v>9.8629833333333305</v>
      </c>
      <c r="H143" s="63">
        <v>9.0391499999999994</v>
      </c>
      <c r="I143" s="41">
        <v>10.1566666666667</v>
      </c>
      <c r="J143" s="41">
        <f>'Historical PPI'!H142</f>
        <v>41.3563529603652</v>
      </c>
      <c r="K143" s="17">
        <v>3580754300000</v>
      </c>
      <c r="L143" s="41">
        <v>1.25</v>
      </c>
      <c r="M143" s="41"/>
      <c r="N143" s="17">
        <v>1941041</v>
      </c>
      <c r="O143" s="17">
        <v>1043548</v>
      </c>
      <c r="P143" s="17">
        <v>606379</v>
      </c>
      <c r="Q143" s="17">
        <v>277409</v>
      </c>
      <c r="R143" s="17">
        <v>352794</v>
      </c>
      <c r="S143" s="17">
        <v>178335</v>
      </c>
      <c r="T143" s="17">
        <v>87560</v>
      </c>
      <c r="U143" s="17">
        <v>42961</v>
      </c>
      <c r="V143" s="17">
        <v>45331</v>
      </c>
      <c r="W143" s="17">
        <v>22800</v>
      </c>
      <c r="X143" s="17">
        <v>473415</v>
      </c>
      <c r="Y143" s="17">
        <v>244097</v>
      </c>
      <c r="Z143" s="17">
        <v>182948</v>
      </c>
      <c r="AA143" s="17">
        <v>170693</v>
      </c>
      <c r="AB143" s="17">
        <f>Tax_data!E143</f>
        <v>85536</v>
      </c>
      <c r="AC143" s="17">
        <f>Tax_data!G143</f>
        <v>17216.00000000004</v>
      </c>
      <c r="AD143" s="17">
        <f>Tax_data!I143</f>
        <v>12312</v>
      </c>
      <c r="AE143" s="17">
        <f>Tax_data!K143</f>
        <v>9380.0000000000036</v>
      </c>
      <c r="AF143" s="17">
        <f>Tax_data!L143</f>
        <v>353641</v>
      </c>
      <c r="AG143" s="68">
        <f>Data!F143</f>
        <v>12.8082145722184</v>
      </c>
      <c r="AH143" s="68">
        <f>Data!G143</f>
        <v>55962.991247409409</v>
      </c>
      <c r="AI143" s="68">
        <f>Data!H143</f>
        <v>135135.91792709849</v>
      </c>
      <c r="AJ143" s="64">
        <f>(Data!K143/(AK143/100))</f>
        <v>899711.87806630263</v>
      </c>
      <c r="AK143" s="64">
        <f t="shared" si="70"/>
        <v>53.762285289182458</v>
      </c>
      <c r="AL143" s="64">
        <f>'Historical CPI'!I98</f>
        <v>41.412373635260799</v>
      </c>
      <c r="AM143" s="17">
        <v>914161</v>
      </c>
      <c r="AN143" s="17">
        <v>374200</v>
      </c>
      <c r="AO143" s="17">
        <v>755511</v>
      </c>
      <c r="AP143" s="17">
        <v>384038</v>
      </c>
      <c r="AQ143" s="64">
        <f t="shared" si="65"/>
        <v>50.549329070222285</v>
      </c>
      <c r="AR143" s="64">
        <f t="shared" si="66"/>
        <v>49.064641388761991</v>
      </c>
      <c r="AS143" s="64">
        <f t="shared" si="67"/>
        <v>50.296706448126002</v>
      </c>
      <c r="AT143" s="64">
        <f t="shared" si="68"/>
        <v>51.560892662885628</v>
      </c>
      <c r="AU143" s="64">
        <v>188.79</v>
      </c>
      <c r="AV143" s="64">
        <v>120.8083511</v>
      </c>
      <c r="AW143" s="64">
        <f t="shared" si="69"/>
        <v>50.71133882796979</v>
      </c>
      <c r="AX143" s="64">
        <f t="shared" si="71"/>
        <v>50.831556390310659</v>
      </c>
      <c r="AY143" s="64">
        <f t="shared" si="72"/>
        <v>40.933708613690584</v>
      </c>
      <c r="AZ143" s="17"/>
      <c r="BA143" s="17"/>
      <c r="BB143" s="17"/>
      <c r="BC143" s="17"/>
    </row>
    <row r="144" spans="1:55" x14ac:dyDescent="0.2">
      <c r="A144" s="18">
        <v>38260</v>
      </c>
      <c r="B144" s="17">
        <v>3269063</v>
      </c>
      <c r="C144" s="17">
        <v>1670385</v>
      </c>
      <c r="D144" s="41">
        <v>7.5</v>
      </c>
      <c r="E144" s="63">
        <v>7.4965624999999996</v>
      </c>
      <c r="F144" s="63">
        <v>9.1876250000000006</v>
      </c>
      <c r="G144" s="63">
        <v>9.4764218749999998</v>
      </c>
      <c r="H144" s="63">
        <v>8.6121406250000003</v>
      </c>
      <c r="I144" s="41">
        <v>9.6933333333333298</v>
      </c>
      <c r="J144" s="41">
        <f>'Historical PPI'!H143</f>
        <v>41.660428154395035</v>
      </c>
      <c r="K144" s="17">
        <v>3614458000000</v>
      </c>
      <c r="L144" s="41">
        <v>1.75</v>
      </c>
      <c r="M144" s="41"/>
      <c r="N144" s="17">
        <v>1977789</v>
      </c>
      <c r="O144" s="17">
        <v>1060974</v>
      </c>
      <c r="P144" s="17">
        <v>610533</v>
      </c>
      <c r="Q144" s="17">
        <v>282748</v>
      </c>
      <c r="R144" s="17">
        <v>365259</v>
      </c>
      <c r="S144" s="17">
        <v>186432</v>
      </c>
      <c r="T144" s="17">
        <v>93608</v>
      </c>
      <c r="U144" s="17">
        <v>44998</v>
      </c>
      <c r="V144" s="17">
        <v>47264</v>
      </c>
      <c r="W144" s="17">
        <v>23987</v>
      </c>
      <c r="X144" s="17">
        <v>493074</v>
      </c>
      <c r="Y144" s="17">
        <v>255418</v>
      </c>
      <c r="Z144" s="17">
        <v>185204</v>
      </c>
      <c r="AA144" s="17">
        <v>180162</v>
      </c>
      <c r="AB144" s="17">
        <f>Tax_data!E144</f>
        <v>91944</v>
      </c>
      <c r="AC144" s="17">
        <f>Tax_data!G144</f>
        <v>18740.00000000004</v>
      </c>
      <c r="AD144" s="17">
        <f>Tax_data!I144</f>
        <v>12732</v>
      </c>
      <c r="AE144" s="17">
        <f>Tax_data!K144</f>
        <v>11355.999999999996</v>
      </c>
      <c r="AF144" s="17">
        <f>Tax_data!L144</f>
        <v>365366</v>
      </c>
      <c r="AG144" s="68">
        <f>Data!F144</f>
        <v>12.8629305499807</v>
      </c>
      <c r="AH144" s="68">
        <f>Data!G144</f>
        <v>57062.735210142397</v>
      </c>
      <c r="AI144" s="68">
        <f>Data!H144</f>
        <v>137936.67569358554</v>
      </c>
      <c r="AJ144" s="64">
        <f>(Data!K144/(AK144/100))</f>
        <v>936828.22382735054</v>
      </c>
      <c r="AK144" s="64">
        <f t="shared" si="70"/>
        <v>53.644448421949967</v>
      </c>
      <c r="AL144" s="64">
        <f>'Historical CPI'!I99</f>
        <v>41.368791094329659</v>
      </c>
      <c r="AM144" s="17">
        <v>939082</v>
      </c>
      <c r="AN144" s="17">
        <v>379995</v>
      </c>
      <c r="AO144" s="17">
        <v>767713</v>
      </c>
      <c r="AP144" s="17">
        <v>384309</v>
      </c>
      <c r="AQ144" s="64">
        <f t="shared" si="65"/>
        <v>51.04104210984535</v>
      </c>
      <c r="AR144" s="64">
        <f t="shared" si="66"/>
        <v>48.070677719853009</v>
      </c>
      <c r="AS144" s="64">
        <f t="shared" si="67"/>
        <v>50.751100203114419</v>
      </c>
      <c r="AT144" s="64">
        <f t="shared" si="68"/>
        <v>51.801149523195299</v>
      </c>
      <c r="AU144" s="64">
        <v>193.756666666667</v>
      </c>
      <c r="AV144" s="64">
        <v>123.409006566667</v>
      </c>
      <c r="AW144" s="64">
        <f t="shared" si="69"/>
        <v>51.096751576827984</v>
      </c>
      <c r="AX144" s="64">
        <f t="shared" si="71"/>
        <v>50.058941297073254</v>
      </c>
      <c r="AY144" s="64">
        <f t="shared" si="72"/>
        <v>40.46451747557721</v>
      </c>
      <c r="AZ144" s="17"/>
      <c r="BA144" s="17"/>
      <c r="BB144" s="17"/>
      <c r="BC144" s="17"/>
    </row>
    <row r="145" spans="1:55" x14ac:dyDescent="0.2">
      <c r="A145" s="18">
        <v>38352</v>
      </c>
      <c r="B145" s="17">
        <v>3303974</v>
      </c>
      <c r="C145" s="17">
        <v>1719524</v>
      </c>
      <c r="D145" s="41">
        <v>7.5</v>
      </c>
      <c r="E145" s="63">
        <v>7.2675000000000001</v>
      </c>
      <c r="F145" s="63">
        <v>8.3335312500000001</v>
      </c>
      <c r="G145" s="63">
        <v>8.6238906249999996</v>
      </c>
      <c r="H145" s="63">
        <v>7.7296250000000004</v>
      </c>
      <c r="I145" s="41">
        <v>8.8333333333333304</v>
      </c>
      <c r="J145" s="41">
        <f>'Historical PPI'!H144</f>
        <v>42.4415479049905</v>
      </c>
      <c r="K145" s="17">
        <v>3651398800000</v>
      </c>
      <c r="L145" s="41">
        <v>2.25</v>
      </c>
      <c r="M145" s="41"/>
      <c r="N145" s="17">
        <v>2008484</v>
      </c>
      <c r="O145" s="17">
        <v>1093347</v>
      </c>
      <c r="P145" s="17">
        <v>611915</v>
      </c>
      <c r="Q145" s="17">
        <v>295204</v>
      </c>
      <c r="R145" s="17">
        <v>379129</v>
      </c>
      <c r="S145" s="17">
        <v>193956</v>
      </c>
      <c r="T145" s="17">
        <v>98315</v>
      </c>
      <c r="U145" s="17">
        <v>48722</v>
      </c>
      <c r="V145" s="17">
        <v>46463</v>
      </c>
      <c r="W145" s="17">
        <v>23680</v>
      </c>
      <c r="X145" s="17">
        <v>509840</v>
      </c>
      <c r="Y145" s="17">
        <v>266358</v>
      </c>
      <c r="Z145" s="17">
        <v>208609</v>
      </c>
      <c r="AA145" s="17">
        <v>191997</v>
      </c>
      <c r="AB145" s="17">
        <f>Tax_data!E145</f>
        <v>101019.99999999997</v>
      </c>
      <c r="AC145" s="17">
        <f>Tax_data!G145</f>
        <v>19344</v>
      </c>
      <c r="AD145" s="17">
        <f>Tax_data!I145</f>
        <v>14664</v>
      </c>
      <c r="AE145" s="17">
        <f>Tax_data!K145</f>
        <v>15456</v>
      </c>
      <c r="AF145" s="17">
        <f>Tax_data!L145</f>
        <v>400606</v>
      </c>
      <c r="AG145" s="68">
        <f>Data!F145</f>
        <v>12.93012163</v>
      </c>
      <c r="AH145" s="68">
        <f>Data!G145</f>
        <v>59359.379746221304</v>
      </c>
      <c r="AI145" s="68">
        <f>Data!H145</f>
        <v>142430.46015250692</v>
      </c>
      <c r="AJ145" s="64">
        <f>(Data!K145/(AK145/100))</f>
        <v>947797.87555338431</v>
      </c>
      <c r="AK145" s="64">
        <f t="shared" si="70"/>
        <v>54.436430661135461</v>
      </c>
      <c r="AL145" s="64">
        <f>'Historical CPI'!I100</f>
        <v>41.6760429494242</v>
      </c>
      <c r="AM145" s="17">
        <v>992645</v>
      </c>
      <c r="AN145" s="17">
        <v>395705</v>
      </c>
      <c r="AO145" s="17">
        <v>800951</v>
      </c>
      <c r="AP145" s="17">
        <v>407181</v>
      </c>
      <c r="AQ145" s="64">
        <f t="shared" si="65"/>
        <v>51.158312869762014</v>
      </c>
      <c r="AR145" s="64">
        <f t="shared" si="66"/>
        <v>49.557036057570052</v>
      </c>
      <c r="AS145" s="64">
        <f t="shared" si="67"/>
        <v>50.96528420463595</v>
      </c>
      <c r="AT145" s="64">
        <f t="shared" si="68"/>
        <v>52.24344892515299</v>
      </c>
      <c r="AU145" s="64">
        <v>196.40333333333299</v>
      </c>
      <c r="AV145" s="64">
        <v>123.877915633333</v>
      </c>
      <c r="AW145" s="64">
        <f t="shared" si="69"/>
        <v>52.04411414859802</v>
      </c>
      <c r="AX145" s="64">
        <f t="shared" si="71"/>
        <v>50.837192287668032</v>
      </c>
      <c r="AY145" s="64">
        <f t="shared" si="72"/>
        <v>39.863697495076281</v>
      </c>
      <c r="AZ145" s="17"/>
      <c r="BA145" s="17"/>
      <c r="BB145" s="17"/>
      <c r="BC145" s="17"/>
    </row>
    <row r="146" spans="1:55" x14ac:dyDescent="0.2">
      <c r="A146" s="18">
        <v>38442</v>
      </c>
      <c r="B146" s="17">
        <v>3337562</v>
      </c>
      <c r="C146" s="17">
        <v>1757471</v>
      </c>
      <c r="D146" s="41">
        <v>7.5</v>
      </c>
      <c r="E146" s="63">
        <v>7.2386885245901604</v>
      </c>
      <c r="F146" s="63">
        <v>7.7838032786885201</v>
      </c>
      <c r="G146" s="63">
        <v>7.8465573770491801</v>
      </c>
      <c r="H146" s="63">
        <v>6.9922950819672103</v>
      </c>
      <c r="I146" s="41">
        <v>8.0866666666666696</v>
      </c>
      <c r="J146" s="41">
        <f>'Historical PPI'!H145</f>
        <v>41.497461097460999</v>
      </c>
      <c r="K146" s="17">
        <v>3691961500000</v>
      </c>
      <c r="L146" s="41">
        <v>2.75</v>
      </c>
      <c r="M146" s="41"/>
      <c r="N146" s="17">
        <v>2031707</v>
      </c>
      <c r="O146" s="17">
        <v>1120236</v>
      </c>
      <c r="P146" s="17">
        <v>608712</v>
      </c>
      <c r="Q146" s="17">
        <v>290353</v>
      </c>
      <c r="R146" s="17">
        <v>386017</v>
      </c>
      <c r="S146" s="17">
        <v>199734</v>
      </c>
      <c r="T146" s="17">
        <v>91292</v>
      </c>
      <c r="U146" s="17">
        <v>46509</v>
      </c>
      <c r="V146" s="17">
        <v>51028</v>
      </c>
      <c r="W146" s="17">
        <v>26224</v>
      </c>
      <c r="X146" s="17">
        <v>515611</v>
      </c>
      <c r="Y146" s="17">
        <v>272467</v>
      </c>
      <c r="Z146" s="17">
        <v>207020</v>
      </c>
      <c r="AA146" s="17">
        <v>200414</v>
      </c>
      <c r="AB146" s="17">
        <f>Tax_data!E146</f>
        <v>114135.99999999997</v>
      </c>
      <c r="AC146" s="17">
        <f>Tax_data!G146</f>
        <v>19448.00000000004</v>
      </c>
      <c r="AD146" s="17">
        <f>Tax_data!I146</f>
        <v>16623.99999999996</v>
      </c>
      <c r="AE146" s="17">
        <f>Tax_data!K146</f>
        <v>15368.00000000004</v>
      </c>
      <c r="AF146" s="17">
        <f>Tax_data!L146</f>
        <v>407434</v>
      </c>
      <c r="AG146" s="68">
        <f>Data!F146</f>
        <v>13.0192121321</v>
      </c>
      <c r="AH146" s="68">
        <f>Data!G146</f>
        <v>58822.837528838398</v>
      </c>
      <c r="AI146" s="68">
        <f>Data!H146</f>
        <v>139241.92061604699</v>
      </c>
      <c r="AJ146" s="64">
        <f>(Data!K146/(AK146/100))</f>
        <v>928089.55254874879</v>
      </c>
      <c r="AK146" s="64">
        <f t="shared" si="70"/>
        <v>55.137674871425844</v>
      </c>
      <c r="AL146" s="64">
        <f>'Historical CPI'!I101</f>
        <v>42.24506331756195</v>
      </c>
      <c r="AM146" s="17">
        <v>958134</v>
      </c>
      <c r="AN146" s="17">
        <v>385124</v>
      </c>
      <c r="AO146" s="17">
        <v>798188</v>
      </c>
      <c r="AP146" s="17">
        <v>396481</v>
      </c>
      <c r="AQ146" s="64">
        <f t="shared" si="65"/>
        <v>51.742280780380135</v>
      </c>
      <c r="AR146" s="64">
        <f t="shared" si="66"/>
        <v>50.945318319239362</v>
      </c>
      <c r="AS146" s="64">
        <f t="shared" si="67"/>
        <v>51.391392960727444</v>
      </c>
      <c r="AT146" s="64">
        <f t="shared" si="68"/>
        <v>52.843519630108752</v>
      </c>
      <c r="AU146" s="64">
        <v>195.48333333333301</v>
      </c>
      <c r="AV146" s="64">
        <v>126.042754766667</v>
      </c>
      <c r="AW146" s="64">
        <f t="shared" si="69"/>
        <v>52.657328912541544</v>
      </c>
      <c r="AX146" s="64">
        <f t="shared" si="71"/>
        <v>49.672633514911276</v>
      </c>
      <c r="AY146" s="64">
        <f t="shared" si="72"/>
        <v>40.195212778170905</v>
      </c>
      <c r="AZ146" s="17"/>
      <c r="BA146" s="17"/>
      <c r="BB146" s="17"/>
      <c r="BC146" s="17"/>
    </row>
    <row r="147" spans="1:55" x14ac:dyDescent="0.2">
      <c r="A147" s="18">
        <v>38533</v>
      </c>
      <c r="B147" s="17">
        <v>3397456</v>
      </c>
      <c r="C147" s="17">
        <v>1813626</v>
      </c>
      <c r="D147" s="41">
        <v>7</v>
      </c>
      <c r="E147" s="63">
        <v>6.8201612903225799</v>
      </c>
      <c r="F147" s="63">
        <v>7.8558548387096803</v>
      </c>
      <c r="G147" s="63">
        <v>8.1434999999999995</v>
      </c>
      <c r="H147" s="63">
        <v>7.4048548387096798</v>
      </c>
      <c r="I147" s="41">
        <v>8.31</v>
      </c>
      <c r="J147" s="41">
        <f>'Historical PPI'!H146</f>
        <v>42.785744576741088</v>
      </c>
      <c r="K147" s="17">
        <v>3709926800000</v>
      </c>
      <c r="L147" s="41">
        <v>3.25</v>
      </c>
      <c r="M147" s="41"/>
      <c r="N147" s="17">
        <v>2057095</v>
      </c>
      <c r="O147" s="17">
        <v>1150093</v>
      </c>
      <c r="P147" s="17">
        <v>609872</v>
      </c>
      <c r="Q147" s="17">
        <v>298283</v>
      </c>
      <c r="R147" s="17">
        <v>399347</v>
      </c>
      <c r="S147" s="17">
        <v>207508</v>
      </c>
      <c r="T147" s="17">
        <v>88922</v>
      </c>
      <c r="U147" s="17">
        <v>46415</v>
      </c>
      <c r="V147" s="17">
        <v>53075</v>
      </c>
      <c r="W147" s="17">
        <v>27670</v>
      </c>
      <c r="X147" s="17">
        <v>529453</v>
      </c>
      <c r="Y147" s="17">
        <v>281592</v>
      </c>
      <c r="Z147" s="17">
        <v>224703</v>
      </c>
      <c r="AA147" s="17">
        <v>199361</v>
      </c>
      <c r="AB147" s="17">
        <f>Tax_data!E147</f>
        <v>93828</v>
      </c>
      <c r="AC147" s="17">
        <f>Tax_data!G147</f>
        <v>19208.00000000004</v>
      </c>
      <c r="AD147" s="17">
        <f>Tax_data!I147</f>
        <v>13740</v>
      </c>
      <c r="AE147" s="17">
        <f>Tax_data!K147</f>
        <v>12651.99999999996</v>
      </c>
      <c r="AF147" s="17">
        <f>Tax_data!L147</f>
        <v>424064</v>
      </c>
      <c r="AG147" s="68">
        <f>Data!F147</f>
        <v>13.1258232036</v>
      </c>
      <c r="AH147" s="68">
        <f>Data!G147</f>
        <v>60348.74824329072</v>
      </c>
      <c r="AI147" s="68">
        <f>Data!H147</f>
        <v>142924.61473587347</v>
      </c>
      <c r="AJ147" s="64">
        <f>(Data!K147/(AK147/100))</f>
        <v>932817.14598297712</v>
      </c>
      <c r="AK147" s="64">
        <f t="shared" si="70"/>
        <v>55.908599262552286</v>
      </c>
      <c r="AL147" s="64">
        <f>'Historical CPI'!I102</f>
        <v>42.224181156490069</v>
      </c>
      <c r="AM147" s="17">
        <v>1023825</v>
      </c>
      <c r="AN147" s="17">
        <v>442478</v>
      </c>
      <c r="AO147" s="17">
        <v>830938</v>
      </c>
      <c r="AP147" s="17">
        <v>432635</v>
      </c>
      <c r="AQ147" s="64">
        <f t="shared" si="65"/>
        <v>51.961827683693627</v>
      </c>
      <c r="AR147" s="64">
        <f t="shared" si="66"/>
        <v>52.197431456782354</v>
      </c>
      <c r="AS147" s="64">
        <f t="shared" si="67"/>
        <v>52.133772962788505</v>
      </c>
      <c r="AT147" s="64">
        <f t="shared" si="68"/>
        <v>53.185457443814656</v>
      </c>
      <c r="AU147" s="64">
        <v>186.92</v>
      </c>
      <c r="AV147" s="64">
        <v>121.247678166667</v>
      </c>
      <c r="AW147" s="64">
        <f t="shared" si="69"/>
        <v>53.381883385686237</v>
      </c>
      <c r="AX147" s="64">
        <f t="shared" si="71"/>
        <v>52.065858102529916</v>
      </c>
      <c r="AY147" s="64">
        <f t="shared" si="72"/>
        <v>43.218128098063637</v>
      </c>
      <c r="AZ147" s="17"/>
      <c r="BA147" s="17"/>
      <c r="BB147" s="17"/>
      <c r="BC147" s="17"/>
    </row>
    <row r="148" spans="1:55" x14ac:dyDescent="0.2">
      <c r="A148" s="18">
        <v>38625</v>
      </c>
      <c r="B148" s="17">
        <v>3443785</v>
      </c>
      <c r="C148" s="17">
        <v>1861588</v>
      </c>
      <c r="D148" s="41">
        <v>7</v>
      </c>
      <c r="E148" s="63">
        <v>6.7326666110356603</v>
      </c>
      <c r="F148" s="63">
        <v>7.7025076923076901</v>
      </c>
      <c r="G148" s="63">
        <v>7.9043999999999999</v>
      </c>
      <c r="H148" s="63">
        <v>7.40564615384615</v>
      </c>
      <c r="I148" s="41">
        <v>8.02</v>
      </c>
      <c r="J148" s="41">
        <f>'Historical PPI'!H147</f>
        <v>43.488014920531924</v>
      </c>
      <c r="K148" s="17">
        <v>3739072800000</v>
      </c>
      <c r="L148" s="41">
        <v>3.75</v>
      </c>
      <c r="M148" s="41"/>
      <c r="N148" s="17">
        <v>2088994</v>
      </c>
      <c r="O148" s="17">
        <v>1184291</v>
      </c>
      <c r="P148" s="17">
        <v>613099</v>
      </c>
      <c r="Q148" s="17">
        <v>296272</v>
      </c>
      <c r="R148" s="17">
        <v>413042</v>
      </c>
      <c r="S148" s="17">
        <v>220147</v>
      </c>
      <c r="T148" s="17">
        <v>89729</v>
      </c>
      <c r="U148" s="17">
        <v>49321</v>
      </c>
      <c r="V148" s="17">
        <v>53678</v>
      </c>
      <c r="W148" s="17">
        <v>29024</v>
      </c>
      <c r="X148" s="17">
        <v>545354</v>
      </c>
      <c r="Y148" s="17">
        <v>298492</v>
      </c>
      <c r="Z148" s="17">
        <v>218219</v>
      </c>
      <c r="AA148" s="17">
        <v>212596</v>
      </c>
      <c r="AB148" s="17">
        <f>Tax_data!E148</f>
        <v>109887.99999999997</v>
      </c>
      <c r="AC148" s="17">
        <f>Tax_data!G148</f>
        <v>20268</v>
      </c>
      <c r="AD148" s="17">
        <f>Tax_data!I148</f>
        <v>14043.99999999996</v>
      </c>
      <c r="AE148" s="17">
        <f>Tax_data!K148</f>
        <v>19416</v>
      </c>
      <c r="AF148" s="17">
        <f>Tax_data!L148</f>
        <v>430815</v>
      </c>
      <c r="AG148" s="68">
        <f>Data!F148</f>
        <v>13.248852488300001</v>
      </c>
      <c r="AH148" s="68">
        <f>Data!G148</f>
        <v>61906.493466079868</v>
      </c>
      <c r="AI148" s="68">
        <f>Data!H148</f>
        <v>146118.14367606564</v>
      </c>
      <c r="AJ148" s="64">
        <f>(Data!K148/(AK148/100))</f>
        <v>946312.83029424364</v>
      </c>
      <c r="AK148" s="64">
        <f t="shared" si="70"/>
        <v>56.691929225263451</v>
      </c>
      <c r="AL148" s="64">
        <f>'Historical CPI'!I103</f>
        <v>42.367423995833477</v>
      </c>
      <c r="AM148" s="17">
        <v>1040126</v>
      </c>
      <c r="AN148" s="17">
        <v>450007</v>
      </c>
      <c r="AO148" s="17">
        <v>864189</v>
      </c>
      <c r="AP148" s="17">
        <v>462162</v>
      </c>
      <c r="AQ148" s="64">
        <f t="shared" si="65"/>
        <v>53.298938122515381</v>
      </c>
      <c r="AR148" s="64">
        <f t="shared" si="66"/>
        <v>54.966621716501905</v>
      </c>
      <c r="AS148" s="64">
        <f t="shared" si="67"/>
        <v>54.070568948172436</v>
      </c>
      <c r="AT148" s="64">
        <f t="shared" si="68"/>
        <v>54.733622564426042</v>
      </c>
      <c r="AU148" s="64">
        <v>187.59333333333299</v>
      </c>
      <c r="AV148" s="64">
        <v>122.17776493333299</v>
      </c>
      <c r="AW148" s="64">
        <f t="shared" si="69"/>
        <v>54.056452420810238</v>
      </c>
      <c r="AX148" s="64">
        <f t="shared" si="71"/>
        <v>53.479273631115419</v>
      </c>
      <c r="AY148" s="64">
        <f t="shared" si="72"/>
        <v>43.264662165929899</v>
      </c>
      <c r="AZ148" s="17"/>
      <c r="BA148" s="17"/>
      <c r="BB148" s="17"/>
      <c r="BC148" s="17"/>
    </row>
    <row r="149" spans="1:55" x14ac:dyDescent="0.2">
      <c r="A149" s="18">
        <v>38717</v>
      </c>
      <c r="B149" s="17">
        <v>3466836</v>
      </c>
      <c r="C149" s="17">
        <v>1915320</v>
      </c>
      <c r="D149" s="41">
        <v>7</v>
      </c>
      <c r="E149" s="63">
        <v>6.8351612952447702</v>
      </c>
      <c r="F149" s="63">
        <v>7.7030634920634897</v>
      </c>
      <c r="G149" s="63">
        <v>7.7340952380952404</v>
      </c>
      <c r="H149" s="63">
        <v>7.3473015873015903</v>
      </c>
      <c r="I149" s="41">
        <v>7.85</v>
      </c>
      <c r="J149" s="41">
        <f>'Historical PPI'!H148</f>
        <v>43.92356551908177</v>
      </c>
      <c r="K149" s="17">
        <v>3760308000000</v>
      </c>
      <c r="L149" s="41">
        <v>4.25</v>
      </c>
      <c r="M149" s="41"/>
      <c r="N149" s="17">
        <v>2133138</v>
      </c>
      <c r="O149" s="17">
        <v>1218207</v>
      </c>
      <c r="P149" s="17">
        <v>622850</v>
      </c>
      <c r="Q149" s="17">
        <v>301714</v>
      </c>
      <c r="R149" s="17">
        <v>427946</v>
      </c>
      <c r="S149" s="17">
        <v>230720</v>
      </c>
      <c r="T149" s="17">
        <v>90282</v>
      </c>
      <c r="U149" s="17">
        <v>53408</v>
      </c>
      <c r="V149" s="17">
        <v>54636</v>
      </c>
      <c r="W149" s="17">
        <v>30060</v>
      </c>
      <c r="X149" s="17">
        <v>563292</v>
      </c>
      <c r="Y149" s="17">
        <v>314187</v>
      </c>
      <c r="Z149" s="17">
        <v>241310</v>
      </c>
      <c r="AA149" s="17">
        <v>222005</v>
      </c>
      <c r="AB149" s="17">
        <f>Tax_data!E149</f>
        <v>119240.00000000003</v>
      </c>
      <c r="AC149" s="17">
        <f>Tax_data!G149</f>
        <v>19935.99999999996</v>
      </c>
      <c r="AD149" s="17">
        <f>Tax_data!I149</f>
        <v>16500</v>
      </c>
      <c r="AE149" s="17">
        <f>Tax_data!K149</f>
        <v>21111.99999999996</v>
      </c>
      <c r="AF149" s="17">
        <f>Tax_data!L149</f>
        <v>463315</v>
      </c>
      <c r="AG149" s="68">
        <f>Data!F149</f>
        <v>13.387197630000001</v>
      </c>
      <c r="AH149" s="68">
        <f>Data!G149</f>
        <v>62712.901027068794</v>
      </c>
      <c r="AI149" s="68">
        <f>Data!H149</f>
        <v>147376.52015910158</v>
      </c>
      <c r="AJ149" s="64">
        <f>(Data!K149/(AK149/100))</f>
        <v>953051.23427299305</v>
      </c>
      <c r="AK149" s="64">
        <f t="shared" si="70"/>
        <v>57.108682138708325</v>
      </c>
      <c r="AL149" s="64">
        <f>'Historical CPI'!I104</f>
        <v>42.552844211117588</v>
      </c>
      <c r="AM149" s="17">
        <v>1015347</v>
      </c>
      <c r="AN149" s="17">
        <v>456503</v>
      </c>
      <c r="AO149" s="17">
        <v>861120</v>
      </c>
      <c r="AP149" s="17">
        <v>459606</v>
      </c>
      <c r="AQ149" s="64">
        <f t="shared" si="65"/>
        <v>53.913344206979389</v>
      </c>
      <c r="AR149" s="64">
        <f t="shared" si="66"/>
        <v>59.156864048204518</v>
      </c>
      <c r="AS149" s="64">
        <f t="shared" si="67"/>
        <v>55.018669009444324</v>
      </c>
      <c r="AT149" s="64">
        <f t="shared" si="68"/>
        <v>55.776932745361194</v>
      </c>
      <c r="AU149" s="64">
        <v>190.20333333333301</v>
      </c>
      <c r="AV149" s="64">
        <v>123.9219317</v>
      </c>
      <c r="AW149" s="64">
        <f t="shared" si="69"/>
        <v>55.246916785218566</v>
      </c>
      <c r="AX149" s="64">
        <f t="shared" si="71"/>
        <v>53.37304905239688</v>
      </c>
      <c r="AY149" s="64">
        <f t="shared" si="72"/>
        <v>44.960294362419937</v>
      </c>
      <c r="AZ149" s="17"/>
      <c r="BA149" s="17"/>
      <c r="BB149" s="17"/>
      <c r="BC149" s="17"/>
    </row>
    <row r="150" spans="1:55" x14ac:dyDescent="0.2">
      <c r="A150" s="18">
        <v>38807</v>
      </c>
      <c r="B150" s="17">
        <v>3527754</v>
      </c>
      <c r="C150" s="17">
        <v>1944392</v>
      </c>
      <c r="D150" s="41">
        <v>7</v>
      </c>
      <c r="E150" s="63">
        <v>6.6477419354838698</v>
      </c>
      <c r="F150" s="63">
        <v>7.2496451612903199</v>
      </c>
      <c r="G150" s="63">
        <v>7.2237741935483903</v>
      </c>
      <c r="H150" s="63">
        <v>6.8223548387096802</v>
      </c>
      <c r="I150" s="41">
        <v>7.33</v>
      </c>
      <c r="J150" s="41">
        <f>'Historical PPI'!H149</f>
        <v>43.182637182637293</v>
      </c>
      <c r="K150" s="17">
        <v>3811022000000</v>
      </c>
      <c r="L150" s="41">
        <v>4.75</v>
      </c>
      <c r="M150" s="41"/>
      <c r="N150" s="17">
        <v>2187514</v>
      </c>
      <c r="O150" s="17">
        <v>1242941</v>
      </c>
      <c r="P150" s="17">
        <v>632866</v>
      </c>
      <c r="Q150" s="17">
        <v>314174</v>
      </c>
      <c r="R150" s="17">
        <v>432610</v>
      </c>
      <c r="S150" s="17">
        <v>242073</v>
      </c>
      <c r="T150" s="17">
        <v>94170</v>
      </c>
      <c r="U150" s="17">
        <v>53031</v>
      </c>
      <c r="V150" s="17">
        <v>56687</v>
      </c>
      <c r="W150" s="17">
        <v>32100</v>
      </c>
      <c r="X150" s="17">
        <v>576227</v>
      </c>
      <c r="Y150" s="17">
        <v>327204</v>
      </c>
      <c r="Z150" s="17">
        <v>244024</v>
      </c>
      <c r="AA150" s="17">
        <v>227468</v>
      </c>
      <c r="AB150" s="17">
        <f>Tax_data!E150</f>
        <v>134451.99999999959</v>
      </c>
      <c r="AC150" s="17">
        <f>Tax_data!G150</f>
        <v>20276.00000000004</v>
      </c>
      <c r="AD150" s="17">
        <f>Tax_data!I150</f>
        <v>18531.99999999996</v>
      </c>
      <c r="AE150" s="17">
        <f>Tax_data!K150</f>
        <v>20040</v>
      </c>
      <c r="AF150" s="17">
        <f>Tax_data!L150</f>
        <v>471492</v>
      </c>
      <c r="AG150" s="68">
        <f>Data!F150</f>
        <v>13.5304923615</v>
      </c>
      <c r="AH150" s="68">
        <f>Data!G150</f>
        <v>63747.791060012714</v>
      </c>
      <c r="AI150" s="68">
        <f>Data!H150</f>
        <v>147886.16384632152</v>
      </c>
      <c r="AJ150" s="64">
        <f>(Data!K150/(AK150/100))</f>
        <v>937687.27484892739</v>
      </c>
      <c r="AK150" s="64">
        <f t="shared" si="70"/>
        <v>56.819796353303346</v>
      </c>
      <c r="AL150" s="64">
        <f>'Historical CPI'!I105</f>
        <v>43.105987336487637</v>
      </c>
      <c r="AM150" s="17">
        <v>1024424</v>
      </c>
      <c r="AN150" s="17">
        <v>462156</v>
      </c>
      <c r="AO150" s="17">
        <v>917039</v>
      </c>
      <c r="AP150" s="17">
        <v>477914</v>
      </c>
      <c r="AQ150" s="64">
        <f t="shared" si="65"/>
        <v>55.956404151545271</v>
      </c>
      <c r="AR150" s="64">
        <f t="shared" si="66"/>
        <v>56.314112774769029</v>
      </c>
      <c r="AS150" s="64">
        <f t="shared" si="67"/>
        <v>56.626739816889241</v>
      </c>
      <c r="AT150" s="64">
        <f t="shared" si="68"/>
        <v>56.783871633922047</v>
      </c>
      <c r="AU150" s="64">
        <v>200.01</v>
      </c>
      <c r="AV150" s="64">
        <v>129.95033523333299</v>
      </c>
      <c r="AW150" s="64">
        <f t="shared" si="69"/>
        <v>55.116995119274193</v>
      </c>
      <c r="AX150" s="64">
        <f t="shared" si="71"/>
        <v>52.114904600567705</v>
      </c>
      <c r="AY150" s="64">
        <f t="shared" si="72"/>
        <v>45.113741966217113</v>
      </c>
      <c r="AZ150" s="17"/>
      <c r="BA150" s="17"/>
      <c r="BB150" s="17"/>
      <c r="BC150" s="17"/>
    </row>
    <row r="151" spans="1:55" x14ac:dyDescent="0.2">
      <c r="A151" s="18">
        <v>38898</v>
      </c>
      <c r="B151" s="17">
        <v>3577857</v>
      </c>
      <c r="C151" s="17">
        <v>2024497</v>
      </c>
      <c r="D151" s="41">
        <v>7.5</v>
      </c>
      <c r="E151" s="63">
        <v>6.8659999999999997</v>
      </c>
      <c r="F151" s="63">
        <v>7.6109666666666698</v>
      </c>
      <c r="G151" s="63">
        <v>7.6780666666666697</v>
      </c>
      <c r="H151" s="63">
        <v>7.3543833333333302</v>
      </c>
      <c r="I151" s="41">
        <v>7.7933333333333303</v>
      </c>
      <c r="J151" s="41">
        <f>'Historical PPI'!H150</f>
        <v>44.737824172239385</v>
      </c>
      <c r="K151" s="17">
        <v>3820381300000</v>
      </c>
      <c r="L151" s="41">
        <v>5.25</v>
      </c>
      <c r="M151" s="41"/>
      <c r="N151" s="17">
        <v>2234164</v>
      </c>
      <c r="O151" s="17">
        <v>1278063</v>
      </c>
      <c r="P151" s="17">
        <v>633278</v>
      </c>
      <c r="Q151" s="17">
        <v>326247</v>
      </c>
      <c r="R151" s="17">
        <v>438090</v>
      </c>
      <c r="S151" s="17">
        <v>250095</v>
      </c>
      <c r="T151" s="17">
        <v>100862</v>
      </c>
      <c r="U151" s="17">
        <v>57657</v>
      </c>
      <c r="V151" s="17">
        <v>60124</v>
      </c>
      <c r="W151" s="17">
        <v>34476</v>
      </c>
      <c r="X151" s="17">
        <v>593102</v>
      </c>
      <c r="Y151" s="17">
        <v>342227</v>
      </c>
      <c r="Z151" s="17">
        <v>263858</v>
      </c>
      <c r="AA151" s="17">
        <v>229707</v>
      </c>
      <c r="AB151" s="17">
        <f>Tax_data!E151</f>
        <v>113388</v>
      </c>
      <c r="AC151" s="17">
        <f>Tax_data!G151</f>
        <v>20592</v>
      </c>
      <c r="AD151" s="17">
        <f>Tax_data!I151</f>
        <v>15704.00000000004</v>
      </c>
      <c r="AE151" s="17">
        <f>Tax_data!K151</f>
        <v>18216</v>
      </c>
      <c r="AF151" s="17">
        <f>Tax_data!L151</f>
        <v>493565</v>
      </c>
      <c r="AG151" s="68">
        <f>Data!F151</f>
        <v>13.679978500700001</v>
      </c>
      <c r="AH151" s="68">
        <f>Data!G151</f>
        <v>65034.897529588627</v>
      </c>
      <c r="AI151" s="68">
        <f>Data!H151</f>
        <v>150304.85161282049</v>
      </c>
      <c r="AJ151" s="64">
        <f>(Data!K151/(AK151/100))</f>
        <v>958586.83255416004</v>
      </c>
      <c r="AK151" s="64">
        <f t="shared" si="70"/>
        <v>57.2054244898763</v>
      </c>
      <c r="AL151" s="64">
        <f>'Historical CPI'!I106</f>
        <v>43.268661544682544</v>
      </c>
      <c r="AM151" s="17">
        <v>1071455</v>
      </c>
      <c r="AN151" s="17">
        <v>514001</v>
      </c>
      <c r="AO151" s="17">
        <v>981836</v>
      </c>
      <c r="AP151" s="17">
        <v>538038</v>
      </c>
      <c r="AQ151" s="64">
        <f t="shared" si="65"/>
        <v>57.087584742861054</v>
      </c>
      <c r="AR151" s="64">
        <f t="shared" si="66"/>
        <v>57.164244214867843</v>
      </c>
      <c r="AS151" s="64">
        <f t="shared" si="67"/>
        <v>57.341494245226535</v>
      </c>
      <c r="AT151" s="64">
        <f t="shared" si="68"/>
        <v>57.701204851779288</v>
      </c>
      <c r="AU151" s="64">
        <v>186.8</v>
      </c>
      <c r="AV151" s="64">
        <v>122.0234892</v>
      </c>
      <c r="AW151" s="64">
        <f t="shared" si="69"/>
        <v>56.584066942865519</v>
      </c>
      <c r="AX151" s="64">
        <f t="shared" si="71"/>
        <v>54.799172163171846</v>
      </c>
      <c r="AY151" s="64">
        <f t="shared" si="72"/>
        <v>47.972243351330668</v>
      </c>
      <c r="AZ151" s="17"/>
      <c r="BA151" s="17"/>
      <c r="BB151" s="17"/>
      <c r="BC151" s="17"/>
    </row>
    <row r="152" spans="1:55" x14ac:dyDescent="0.2">
      <c r="A152" s="18">
        <v>38990</v>
      </c>
      <c r="B152" s="17">
        <v>3627273</v>
      </c>
      <c r="C152" s="17">
        <v>2105253</v>
      </c>
      <c r="D152" s="41">
        <v>8</v>
      </c>
      <c r="E152" s="63">
        <v>7.5647619047618999</v>
      </c>
      <c r="F152" s="63">
        <v>8.5465238095238103</v>
      </c>
      <c r="G152" s="63">
        <v>8.5129206349206292</v>
      </c>
      <c r="H152" s="63">
        <v>8.3032857142857104</v>
      </c>
      <c r="I152" s="41">
        <v>8.6033333333333299</v>
      </c>
      <c r="J152" s="41">
        <f>'Historical PPI'!H151</f>
        <v>46.694307492701896</v>
      </c>
      <c r="K152" s="17">
        <v>3826129300000</v>
      </c>
      <c r="L152" s="41">
        <v>5.25</v>
      </c>
      <c r="M152" s="41"/>
      <c r="N152" s="17">
        <v>2282082</v>
      </c>
      <c r="O152" s="17">
        <v>1327085</v>
      </c>
      <c r="P152" s="17">
        <v>638693</v>
      </c>
      <c r="Q152" s="17">
        <v>329721</v>
      </c>
      <c r="R152" s="17">
        <v>455467</v>
      </c>
      <c r="S152" s="17">
        <v>270583</v>
      </c>
      <c r="T152" s="17">
        <v>101463</v>
      </c>
      <c r="U152" s="17">
        <v>60833</v>
      </c>
      <c r="V152" s="17">
        <v>61879</v>
      </c>
      <c r="W152" s="17">
        <v>36733</v>
      </c>
      <c r="X152" s="17">
        <v>613445</v>
      </c>
      <c r="Y152" s="17">
        <v>368148</v>
      </c>
      <c r="Z152" s="17">
        <v>270766</v>
      </c>
      <c r="AA152" s="17">
        <v>245812</v>
      </c>
      <c r="AB152" s="17">
        <f>Tax_data!E152</f>
        <v>134088</v>
      </c>
      <c r="AC152" s="17">
        <f>Tax_data!G152</f>
        <v>21488.00000000004</v>
      </c>
      <c r="AD152" s="17">
        <f>Tax_data!I152</f>
        <v>15416.00000000004</v>
      </c>
      <c r="AE152" s="17">
        <f>Tax_data!K152</f>
        <v>24444</v>
      </c>
      <c r="AF152" s="17">
        <f>Tax_data!L152</f>
        <v>516578</v>
      </c>
      <c r="AG152" s="68">
        <f>Data!F152</f>
        <v>13.8276339545</v>
      </c>
      <c r="AH152" s="68">
        <f>Data!G152</f>
        <v>66004.639911875827</v>
      </c>
      <c r="AI152" s="68">
        <f>Data!H152</f>
        <v>150215.90519235632</v>
      </c>
      <c r="AJ152" s="64">
        <f>(Data!K152/(AK152/100))</f>
        <v>981896.75443999388</v>
      </c>
      <c r="AK152" s="64">
        <f t="shared" si="70"/>
        <v>58.152380151107629</v>
      </c>
      <c r="AL152" s="64">
        <f>'Historical CPI'!I107</f>
        <v>43.93984766616741</v>
      </c>
      <c r="AM152" s="17">
        <v>1101012</v>
      </c>
      <c r="AN152" s="17">
        <v>570419</v>
      </c>
      <c r="AO152" s="17">
        <v>971912</v>
      </c>
      <c r="AP152" s="17">
        <v>585179</v>
      </c>
      <c r="AQ152" s="64">
        <f t="shared" si="65"/>
        <v>59.407816592640081</v>
      </c>
      <c r="AR152" s="64">
        <f t="shared" si="66"/>
        <v>59.955845973409026</v>
      </c>
      <c r="AS152" s="64">
        <f t="shared" si="67"/>
        <v>59.362627062492933</v>
      </c>
      <c r="AT152" s="64">
        <f t="shared" si="68"/>
        <v>60.01320411772857</v>
      </c>
      <c r="AU152" s="64">
        <v>166.93666666666701</v>
      </c>
      <c r="AV152" s="64">
        <v>112.854520166667</v>
      </c>
      <c r="AW152" s="64">
        <f t="shared" si="69"/>
        <v>58.039552027101351</v>
      </c>
      <c r="AX152" s="64">
        <f t="shared" si="71"/>
        <v>60.20905184831549</v>
      </c>
      <c r="AY152" s="64">
        <f t="shared" si="72"/>
        <v>51.808608807170131</v>
      </c>
      <c r="AZ152" s="17"/>
      <c r="BA152" s="17"/>
      <c r="BB152" s="17"/>
      <c r="BC152" s="17"/>
    </row>
    <row r="153" spans="1:55" x14ac:dyDescent="0.2">
      <c r="A153" s="18">
        <v>39082</v>
      </c>
      <c r="B153" s="17">
        <v>3677431</v>
      </c>
      <c r="C153" s="17">
        <v>2156233</v>
      </c>
      <c r="D153" s="41">
        <v>9</v>
      </c>
      <c r="E153" s="63">
        <v>8.2730158730158703</v>
      </c>
      <c r="F153" s="63">
        <v>8.1722063492063501</v>
      </c>
      <c r="G153" s="63">
        <v>7.8884761904761902</v>
      </c>
      <c r="H153" s="63">
        <v>7.6367777777777803</v>
      </c>
      <c r="I153" s="41">
        <v>8.0233333333333299</v>
      </c>
      <c r="J153" s="41">
        <f>'Historical PPI'!H152</f>
        <v>48.058179877235169</v>
      </c>
      <c r="K153" s="17">
        <v>3858410800000</v>
      </c>
      <c r="L153" s="41">
        <v>5.25</v>
      </c>
      <c r="M153" s="41"/>
      <c r="N153" s="17">
        <v>2336562</v>
      </c>
      <c r="O153" s="17">
        <v>1383557</v>
      </c>
      <c r="P153" s="17">
        <v>642169</v>
      </c>
      <c r="Q153" s="17">
        <v>335256</v>
      </c>
      <c r="R153" s="17">
        <v>466433</v>
      </c>
      <c r="S153" s="17">
        <v>285873</v>
      </c>
      <c r="T153" s="17">
        <v>108468</v>
      </c>
      <c r="U153" s="17">
        <v>66549</v>
      </c>
      <c r="V153" s="17">
        <v>64049</v>
      </c>
      <c r="W153" s="17">
        <v>39248</v>
      </c>
      <c r="X153" s="17">
        <v>632498</v>
      </c>
      <c r="Y153" s="17">
        <v>391670</v>
      </c>
      <c r="Z153" s="17">
        <v>307544</v>
      </c>
      <c r="AA153" s="17">
        <v>243449</v>
      </c>
      <c r="AB153" s="17">
        <f>Tax_data!E153</f>
        <v>135884.00000000041</v>
      </c>
      <c r="AC153" s="17">
        <f>Tax_data!G153</f>
        <v>20960.00000000004</v>
      </c>
      <c r="AD153" s="17">
        <f>Tax_data!I153</f>
        <v>17832</v>
      </c>
      <c r="AE153" s="17">
        <f>Tax_data!K153</f>
        <v>27360</v>
      </c>
      <c r="AF153" s="17">
        <f>Tax_data!L153</f>
        <v>550993</v>
      </c>
      <c r="AG153" s="68">
        <f>Data!F153</f>
        <v>13.965436630000001</v>
      </c>
      <c r="AH153" s="68">
        <f>Data!G153</f>
        <v>67219.380594475544</v>
      </c>
      <c r="AI153" s="68">
        <f>Data!H153</f>
        <v>151147.68795014106</v>
      </c>
      <c r="AJ153" s="64">
        <f>(Data!K153/(AK153/100))</f>
        <v>976026.26357714203</v>
      </c>
      <c r="AK153" s="64">
        <f t="shared" si="70"/>
        <v>59.213365620086265</v>
      </c>
      <c r="AL153" s="64">
        <f>'Historical CPI'!I108</f>
        <v>44.472648907900684</v>
      </c>
      <c r="AM153" s="17">
        <v>1141844</v>
      </c>
      <c r="AN153" s="17">
        <v>601408</v>
      </c>
      <c r="AO153" s="17">
        <v>1096207</v>
      </c>
      <c r="AP153" s="17">
        <v>676205</v>
      </c>
      <c r="AQ153" s="64">
        <f t="shared" si="65"/>
        <v>61.289188372177783</v>
      </c>
      <c r="AR153" s="64">
        <f t="shared" si="66"/>
        <v>61.353578935722972</v>
      </c>
      <c r="AS153" s="64">
        <f t="shared" si="67"/>
        <v>61.278083966962797</v>
      </c>
      <c r="AT153" s="64">
        <f t="shared" si="68"/>
        <v>61.924306480020483</v>
      </c>
      <c r="AU153" s="64">
        <v>161.72333333333299</v>
      </c>
      <c r="AV153" s="64">
        <v>112.662970566667</v>
      </c>
      <c r="AW153" s="64">
        <f t="shared" si="69"/>
        <v>58.634220465319409</v>
      </c>
      <c r="AX153" s="64">
        <f t="shared" si="71"/>
        <v>61.685885968617235</v>
      </c>
      <c r="AY153" s="64">
        <f t="shared" si="72"/>
        <v>52.669891859133124</v>
      </c>
      <c r="AZ153" s="17"/>
      <c r="BA153" s="17"/>
      <c r="BB153" s="17"/>
      <c r="BC153" s="17"/>
    </row>
    <row r="154" spans="1:55" x14ac:dyDescent="0.2">
      <c r="A154" s="18">
        <v>39172</v>
      </c>
      <c r="B154" s="17">
        <v>3737141</v>
      </c>
      <c r="C154" s="17">
        <v>2269505</v>
      </c>
      <c r="D154" s="41">
        <v>9</v>
      </c>
      <c r="E154" s="63">
        <v>8.5477777777777799</v>
      </c>
      <c r="F154" s="63">
        <v>7.8150000000000004</v>
      </c>
      <c r="G154" s="63">
        <v>7.4702222222222199</v>
      </c>
      <c r="H154" s="63">
        <v>7.2813650793650799</v>
      </c>
      <c r="I154" s="41">
        <v>7.58</v>
      </c>
      <c r="J154" s="41">
        <f>'Historical PPI'!H153</f>
        <v>47.627289107289016</v>
      </c>
      <c r="K154" s="17">
        <v>3869739000000</v>
      </c>
      <c r="L154" s="41">
        <v>5.25</v>
      </c>
      <c r="M154" s="41"/>
      <c r="N154" s="17">
        <v>2368206</v>
      </c>
      <c r="O154" s="17">
        <v>1422833</v>
      </c>
      <c r="P154" s="17">
        <v>653630</v>
      </c>
      <c r="Q154" s="17">
        <v>358687</v>
      </c>
      <c r="R154" s="17">
        <v>478704</v>
      </c>
      <c r="S154" s="17">
        <v>299697</v>
      </c>
      <c r="T154" s="17">
        <v>120703</v>
      </c>
      <c r="U154" s="17">
        <v>74762</v>
      </c>
      <c r="V154" s="17">
        <v>78178</v>
      </c>
      <c r="W154" s="17">
        <v>48667</v>
      </c>
      <c r="X154" s="17">
        <v>669509</v>
      </c>
      <c r="Y154" s="17">
        <v>423125</v>
      </c>
      <c r="Z154" s="17">
        <v>306741</v>
      </c>
      <c r="AA154" s="17">
        <v>255248</v>
      </c>
      <c r="AB154" s="17">
        <f>Tax_data!E154</f>
        <v>154496.00000000041</v>
      </c>
      <c r="AC154" s="17">
        <f>Tax_data!G154</f>
        <v>24336</v>
      </c>
      <c r="AD154" s="17">
        <f>Tax_data!I154</f>
        <v>21656.00000000004</v>
      </c>
      <c r="AE154" s="17">
        <f>Tax_data!K154</f>
        <v>24771.999999999956</v>
      </c>
      <c r="AF154" s="17">
        <f>Tax_data!L154</f>
        <v>561989</v>
      </c>
      <c r="AG154" s="68">
        <f>Data!F154</f>
        <v>14.0827835518</v>
      </c>
      <c r="AH154" s="68">
        <f>Data!G154</f>
        <v>68997.155031599206</v>
      </c>
      <c r="AI154" s="68">
        <f>Data!H154</f>
        <v>152313.97511082332</v>
      </c>
      <c r="AJ154" s="64">
        <f>(Data!K154/(AK154/100))</f>
        <v>923328.69946789311</v>
      </c>
      <c r="AK154" s="64">
        <f t="shared" si="70"/>
        <v>60.080626431991135</v>
      </c>
      <c r="AL154" s="64">
        <f>'Historical CPI'!I109</f>
        <v>45.299293765655463</v>
      </c>
      <c r="AM154" s="17">
        <v>1187085</v>
      </c>
      <c r="AN154" s="17">
        <v>646728</v>
      </c>
      <c r="AO154" s="17">
        <v>1072031</v>
      </c>
      <c r="AP154" s="17">
        <v>647890</v>
      </c>
      <c r="AQ154" s="64">
        <f t="shared" si="65"/>
        <v>62.605910959590894</v>
      </c>
      <c r="AR154" s="64">
        <f t="shared" si="66"/>
        <v>61.938808480319466</v>
      </c>
      <c r="AS154" s="64">
        <f t="shared" si="67"/>
        <v>62.251528563022838</v>
      </c>
      <c r="AT154" s="64">
        <f t="shared" si="68"/>
        <v>63.199299785365092</v>
      </c>
      <c r="AU154" s="64">
        <v>162.04333333333301</v>
      </c>
      <c r="AV154" s="64">
        <v>113.3232861</v>
      </c>
      <c r="AW154" s="64">
        <f t="shared" si="69"/>
        <v>60.728374979697044</v>
      </c>
      <c r="AX154" s="64">
        <f t="shared" si="71"/>
        <v>60.435752324326444</v>
      </c>
      <c r="AY154" s="64">
        <f t="shared" si="72"/>
        <v>54.480344709940745</v>
      </c>
      <c r="AZ154" s="17"/>
      <c r="BA154" s="17"/>
      <c r="BB154" s="17"/>
      <c r="BC154" s="17"/>
    </row>
    <row r="155" spans="1:55" x14ac:dyDescent="0.2">
      <c r="A155" s="18">
        <v>39263</v>
      </c>
      <c r="B155" s="17">
        <v>3767769</v>
      </c>
      <c r="C155" s="17">
        <v>2306390</v>
      </c>
      <c r="D155" s="41">
        <v>9.5</v>
      </c>
      <c r="E155" s="63">
        <v>8.6121311475409801</v>
      </c>
      <c r="F155" s="63">
        <v>8.0280327868852499</v>
      </c>
      <c r="G155" s="63">
        <v>7.6449016393442601</v>
      </c>
      <c r="H155" s="63">
        <v>7.4260163934426204</v>
      </c>
      <c r="I155" s="41">
        <v>7.7733333333333299</v>
      </c>
      <c r="J155" s="41">
        <f>'Historical PPI'!H154</f>
        <v>50.092709182841126</v>
      </c>
      <c r="K155" s="17">
        <v>3894444800000</v>
      </c>
      <c r="L155" s="41">
        <v>5.25</v>
      </c>
      <c r="M155" s="41"/>
      <c r="N155" s="17">
        <v>2395088</v>
      </c>
      <c r="O155" s="17">
        <v>1463689</v>
      </c>
      <c r="P155" s="17">
        <v>667655</v>
      </c>
      <c r="Q155" s="17">
        <v>359604</v>
      </c>
      <c r="R155" s="17">
        <v>486107</v>
      </c>
      <c r="S155" s="17">
        <v>310919</v>
      </c>
      <c r="T155" s="17">
        <v>125244</v>
      </c>
      <c r="U155" s="17">
        <v>77876</v>
      </c>
      <c r="V155" s="17">
        <v>81045</v>
      </c>
      <c r="W155" s="17">
        <v>51555</v>
      </c>
      <c r="X155" s="17">
        <v>682794</v>
      </c>
      <c r="Y155" s="17">
        <v>440349</v>
      </c>
      <c r="Z155" s="17">
        <v>311193</v>
      </c>
      <c r="AA155" s="17">
        <v>258972</v>
      </c>
      <c r="AB155" s="17">
        <f>Tax_data!E155</f>
        <v>129483.99999999959</v>
      </c>
      <c r="AC155" s="17">
        <f>Tax_data!G155</f>
        <v>22608</v>
      </c>
      <c r="AD155" s="17">
        <f>Tax_data!I155</f>
        <v>17556</v>
      </c>
      <c r="AE155" s="17">
        <f>Tax_data!K155</f>
        <v>21756</v>
      </c>
      <c r="AF155" s="17">
        <f>Tax_data!L155</f>
        <v>570165</v>
      </c>
      <c r="AG155" s="68">
        <f>Data!F155</f>
        <v>14.1852993562</v>
      </c>
      <c r="AH155" s="68">
        <f>Data!G155</f>
        <v>70788.636516233295</v>
      </c>
      <c r="AI155" s="68">
        <f>Data!H155</f>
        <v>154431.35738513817</v>
      </c>
      <c r="AJ155" s="64">
        <f>(Data!K155/(AK155/100))</f>
        <v>863690.68142025662</v>
      </c>
      <c r="AK155" s="64">
        <f t="shared" si="70"/>
        <v>61.112117801099586</v>
      </c>
      <c r="AL155" s="64">
        <f>'Historical CPI'!I110</f>
        <v>45.838253133845534</v>
      </c>
      <c r="AM155" s="17">
        <v>1137822</v>
      </c>
      <c r="AN155" s="17">
        <v>636747</v>
      </c>
      <c r="AO155" s="17">
        <v>1102495</v>
      </c>
      <c r="AP155" s="17">
        <v>681205</v>
      </c>
      <c r="AQ155" s="64">
        <f t="shared" si="65"/>
        <v>63.961020927491276</v>
      </c>
      <c r="AR155" s="64">
        <f t="shared" si="66"/>
        <v>62.179425760914697</v>
      </c>
      <c r="AS155" s="64">
        <f t="shared" si="67"/>
        <v>63.612807699426241</v>
      </c>
      <c r="AT155" s="64">
        <f t="shared" si="68"/>
        <v>64.49221873654426</v>
      </c>
      <c r="AU155" s="64">
        <v>162.31</v>
      </c>
      <c r="AV155" s="64">
        <v>115.77496593333299</v>
      </c>
      <c r="AW155" s="64">
        <f t="shared" si="69"/>
        <v>61.213678439416007</v>
      </c>
      <c r="AX155" s="64">
        <f t="shared" si="71"/>
        <v>61.787581803092074</v>
      </c>
      <c r="AY155" s="64">
        <f t="shared" si="72"/>
        <v>55.961916714565199</v>
      </c>
      <c r="AZ155" s="17"/>
      <c r="BA155" s="17"/>
      <c r="BB155" s="17"/>
      <c r="BC155" s="17"/>
    </row>
    <row r="156" spans="1:55" x14ac:dyDescent="0.2">
      <c r="A156" s="18">
        <v>39355</v>
      </c>
      <c r="B156" s="17">
        <v>3811924</v>
      </c>
      <c r="C156" s="17">
        <v>2361199</v>
      </c>
      <c r="D156" s="41">
        <v>10</v>
      </c>
      <c r="E156" s="63">
        <v>9.1488888888888908</v>
      </c>
      <c r="F156" s="63">
        <v>8.7429047619047608</v>
      </c>
      <c r="G156" s="63">
        <v>8.2465873015873008</v>
      </c>
      <c r="H156" s="63">
        <v>8.0677936507936501</v>
      </c>
      <c r="I156" s="41">
        <v>8.3866666666666703</v>
      </c>
      <c r="J156" s="41">
        <f>'Historical PPI'!H155</f>
        <v>50.862487836522853</v>
      </c>
      <c r="K156" s="17">
        <v>3917901300000</v>
      </c>
      <c r="L156" s="41">
        <v>4.75</v>
      </c>
      <c r="M156" s="41"/>
      <c r="N156" s="17">
        <v>2421073</v>
      </c>
      <c r="O156" s="17">
        <v>1507878</v>
      </c>
      <c r="P156" s="17">
        <v>684590</v>
      </c>
      <c r="Q156" s="17">
        <v>377449</v>
      </c>
      <c r="R156" s="17">
        <v>491265</v>
      </c>
      <c r="S156" s="17">
        <v>320361</v>
      </c>
      <c r="T156" s="17">
        <v>127834</v>
      </c>
      <c r="U156" s="17">
        <v>80777</v>
      </c>
      <c r="V156" s="17">
        <v>81792</v>
      </c>
      <c r="W156" s="17">
        <v>53157</v>
      </c>
      <c r="X156" s="17">
        <v>690632</v>
      </c>
      <c r="Y156" s="17">
        <v>454295</v>
      </c>
      <c r="Z156" s="17">
        <v>309681</v>
      </c>
      <c r="AA156" s="17">
        <v>269590</v>
      </c>
      <c r="AB156" s="17">
        <f>Tax_data!E156</f>
        <v>141039.99999999959</v>
      </c>
      <c r="AC156" s="17">
        <f>Tax_data!G156</f>
        <v>23160</v>
      </c>
      <c r="AD156" s="17">
        <f>Tax_data!I156</f>
        <v>16779.99999999996</v>
      </c>
      <c r="AE156" s="17">
        <f>Tax_data!K156</f>
        <v>26655.999999999956</v>
      </c>
      <c r="AF156" s="17">
        <f>Tax_data!L156</f>
        <v>579271</v>
      </c>
      <c r="AG156" s="68">
        <f>Data!F156</f>
        <v>14.276027797600001</v>
      </c>
      <c r="AH156" s="68">
        <f>Data!G156</f>
        <v>72325.580661420492</v>
      </c>
      <c r="AI156" s="68">
        <f>Data!H156</f>
        <v>155028.51433221286</v>
      </c>
      <c r="AJ156" s="64">
        <f>(Data!K156/(AK156/100))</f>
        <v>861188.18251874496</v>
      </c>
      <c r="AK156" s="64">
        <f t="shared" si="70"/>
        <v>62.281393415233651</v>
      </c>
      <c r="AL156" s="64">
        <f>'Historical CPI'!I111</f>
        <v>46.653082481609133</v>
      </c>
      <c r="AM156" s="17">
        <v>1141818</v>
      </c>
      <c r="AN156" s="17">
        <v>643210</v>
      </c>
      <c r="AO156" s="17">
        <v>1086977</v>
      </c>
      <c r="AP156" s="17">
        <v>697999</v>
      </c>
      <c r="AQ156" s="64">
        <f t="shared" si="65"/>
        <v>65.211443925376329</v>
      </c>
      <c r="AR156" s="64">
        <f t="shared" si="66"/>
        <v>63.188979457734249</v>
      </c>
      <c r="AS156" s="64">
        <f t="shared" si="67"/>
        <v>64.990463615023472</v>
      </c>
      <c r="AT156" s="64">
        <f t="shared" si="68"/>
        <v>65.779604767806873</v>
      </c>
      <c r="AU156" s="64">
        <v>159.803333333333</v>
      </c>
      <c r="AV156" s="64">
        <v>114.664085033333</v>
      </c>
      <c r="AW156" s="64">
        <f t="shared" si="69"/>
        <v>61.942446911323522</v>
      </c>
      <c r="AX156" s="64">
        <f t="shared" si="71"/>
        <v>64.214698195086001</v>
      </c>
      <c r="AY156" s="64">
        <f t="shared" si="72"/>
        <v>56.332094957339962</v>
      </c>
      <c r="AZ156" s="17"/>
      <c r="BA156" s="17"/>
      <c r="BB156" s="17"/>
      <c r="BC156" s="17"/>
    </row>
    <row r="157" spans="1:55" x14ac:dyDescent="0.2">
      <c r="A157" s="18">
        <v>39447</v>
      </c>
      <c r="B157" s="17">
        <v>3865942</v>
      </c>
      <c r="C157" s="17">
        <v>2449505</v>
      </c>
      <c r="D157" s="41">
        <v>11</v>
      </c>
      <c r="E157" s="63">
        <v>10.119999999999999</v>
      </c>
      <c r="F157" s="63">
        <v>8.57051612903226</v>
      </c>
      <c r="G157" s="63">
        <v>8.0695806451612899</v>
      </c>
      <c r="H157" s="63">
        <v>7.8780967741935504</v>
      </c>
      <c r="I157" s="41">
        <v>8.1999999999999993</v>
      </c>
      <c r="J157" s="41">
        <f>'Historical PPI'!H156</f>
        <v>51.924312783560232</v>
      </c>
      <c r="K157" s="17">
        <v>3941786500000</v>
      </c>
      <c r="L157" s="41">
        <v>4.25</v>
      </c>
      <c r="M157" s="41"/>
      <c r="N157" s="17">
        <v>2445199</v>
      </c>
      <c r="O157" s="17">
        <v>1563086</v>
      </c>
      <c r="P157" s="17">
        <v>699150</v>
      </c>
      <c r="Q157" s="17">
        <v>395462</v>
      </c>
      <c r="R157" s="17">
        <v>489967</v>
      </c>
      <c r="S157" s="17">
        <v>323224</v>
      </c>
      <c r="T157" s="17">
        <v>131291</v>
      </c>
      <c r="U157" s="17">
        <v>83827</v>
      </c>
      <c r="V157" s="17">
        <v>92143</v>
      </c>
      <c r="W157" s="17">
        <v>60663</v>
      </c>
      <c r="X157" s="17">
        <v>704647</v>
      </c>
      <c r="Y157" s="17">
        <v>467713</v>
      </c>
      <c r="Z157" s="17">
        <v>358725</v>
      </c>
      <c r="AA157" s="17">
        <v>274794</v>
      </c>
      <c r="AB157" s="17">
        <f>Tax_data!E157</f>
        <v>159024</v>
      </c>
      <c r="AC157" s="17">
        <f>Tax_data!G157</f>
        <v>24908.000000000044</v>
      </c>
      <c r="AD157" s="17">
        <f>Tax_data!I157</f>
        <v>19740</v>
      </c>
      <c r="AE157" s="17">
        <f>Tax_data!K157</f>
        <v>28508.000000000044</v>
      </c>
      <c r="AF157" s="17">
        <f>Tax_data!L157</f>
        <v>633519</v>
      </c>
      <c r="AG157" s="68">
        <f>Data!F157</f>
        <v>14.358012630000001</v>
      </c>
      <c r="AH157" s="68">
        <f>Data!G157</f>
        <v>74863.215940770489</v>
      </c>
      <c r="AI157" s="68">
        <f>Data!H157</f>
        <v>157152.60280507139</v>
      </c>
      <c r="AJ157" s="64">
        <f>(Data!K157/(AK157/100))</f>
        <v>846147.17520533106</v>
      </c>
      <c r="AK157" s="64">
        <f t="shared" si="70"/>
        <v>63.924694881684474</v>
      </c>
      <c r="AL157" s="64">
        <f>'Historical CPI'!I112</f>
        <v>47.637273964612071</v>
      </c>
      <c r="AM157" s="17">
        <v>1211660</v>
      </c>
      <c r="AN157" s="17">
        <v>697711</v>
      </c>
      <c r="AO157" s="17">
        <v>1077052</v>
      </c>
      <c r="AP157" s="17">
        <v>710618</v>
      </c>
      <c r="AQ157" s="64">
        <f t="shared" si="65"/>
        <v>65.968524410827669</v>
      </c>
      <c r="AR157" s="64">
        <f t="shared" si="66"/>
        <v>63.848245500453196</v>
      </c>
      <c r="AS157" s="64">
        <f t="shared" si="67"/>
        <v>65.835711882617233</v>
      </c>
      <c r="AT157" s="64">
        <f t="shared" si="68"/>
        <v>66.37550433053714</v>
      </c>
      <c r="AU157" s="64">
        <v>162.56333333333299</v>
      </c>
      <c r="AV157" s="64">
        <v>116.93886286666699</v>
      </c>
      <c r="AW157" s="64">
        <f t="shared" si="69"/>
        <v>63.361141993335643</v>
      </c>
      <c r="AX157" s="64">
        <f t="shared" si="71"/>
        <v>65.978058626695841</v>
      </c>
      <c r="AY157" s="64">
        <f t="shared" si="72"/>
        <v>57.583067857319712</v>
      </c>
      <c r="AZ157" s="17"/>
      <c r="BA157" s="17"/>
      <c r="BB157" s="17"/>
      <c r="BC157" s="17"/>
    </row>
    <row r="158" spans="1:55" x14ac:dyDescent="0.2">
      <c r="A158" s="18">
        <v>39538</v>
      </c>
      <c r="B158" s="17">
        <v>3882180</v>
      </c>
      <c r="C158" s="17">
        <v>2538737</v>
      </c>
      <c r="D158" s="41">
        <v>11</v>
      </c>
      <c r="E158" s="63">
        <v>10.333387096774199</v>
      </c>
      <c r="F158" s="63">
        <v>8.9702741935483896</v>
      </c>
      <c r="G158" s="63">
        <v>8.6348548387096802</v>
      </c>
      <c r="H158" s="63">
        <v>8.4306129032258106</v>
      </c>
      <c r="I158" s="41">
        <v>8.7366666666666699</v>
      </c>
      <c r="J158" s="41">
        <f>'Historical PPI'!H157</f>
        <v>52.061408681408793</v>
      </c>
      <c r="K158" s="17">
        <v>3925726500000</v>
      </c>
      <c r="L158" s="41">
        <v>2.25</v>
      </c>
      <c r="M158" s="41"/>
      <c r="N158" s="17">
        <v>2438546</v>
      </c>
      <c r="O158" s="17">
        <v>1560469</v>
      </c>
      <c r="P158" s="17">
        <v>719188</v>
      </c>
      <c r="Q158" s="17">
        <v>419452</v>
      </c>
      <c r="R158" s="17">
        <v>510415</v>
      </c>
      <c r="S158" s="17">
        <v>345973</v>
      </c>
      <c r="T158" s="17">
        <v>130158</v>
      </c>
      <c r="U158" s="17">
        <v>85855</v>
      </c>
      <c r="V158" s="17">
        <v>99508</v>
      </c>
      <c r="W158" s="17">
        <v>68126</v>
      </c>
      <c r="X158" s="17">
        <v>734695</v>
      </c>
      <c r="Y158" s="17">
        <v>499954</v>
      </c>
      <c r="Z158" s="17">
        <v>354121</v>
      </c>
      <c r="AA158" s="17">
        <v>292432</v>
      </c>
      <c r="AB158" s="17">
        <f>Tax_data!E158</f>
        <v>172227.99999999959</v>
      </c>
      <c r="AC158" s="17">
        <f>Tax_data!G158</f>
        <v>24288</v>
      </c>
      <c r="AD158" s="17">
        <f>Tax_data!I158</f>
        <v>24723.999999999956</v>
      </c>
      <c r="AE158" s="17">
        <f>Tax_data!K158</f>
        <v>28959.999999999956</v>
      </c>
      <c r="AF158" s="17">
        <f>Tax_data!L158</f>
        <v>646553</v>
      </c>
      <c r="AG158" s="68">
        <f>Data!F158</f>
        <v>14.438000000000001</v>
      </c>
      <c r="AH158" s="68">
        <f>Data!G158</f>
        <v>76650.990441889458</v>
      </c>
      <c r="AI158" s="68">
        <f>Data!H158</f>
        <v>156111.99682665881</v>
      </c>
      <c r="AJ158" s="64">
        <f>(Data!K158/(AK158/100))</f>
        <v>832623.08133559045</v>
      </c>
      <c r="AK158" s="64">
        <f t="shared" si="70"/>
        <v>63.991780347797423</v>
      </c>
      <c r="AL158" s="64">
        <f>'Historical CPI'!I113</f>
        <v>49.099999999999987</v>
      </c>
      <c r="AM158" s="17">
        <v>1147734</v>
      </c>
      <c r="AN158" s="17">
        <v>768987</v>
      </c>
      <c r="AO158" s="17">
        <v>1113379</v>
      </c>
      <c r="AP158" s="17">
        <v>800053</v>
      </c>
      <c r="AQ158" s="64">
        <f t="shared" si="65"/>
        <v>67.782686637344128</v>
      </c>
      <c r="AR158" s="64">
        <f t="shared" si="66"/>
        <v>65.962138324190605</v>
      </c>
      <c r="AS158" s="64">
        <f t="shared" si="67"/>
        <v>68.462837158821401</v>
      </c>
      <c r="AT158" s="64">
        <f t="shared" si="68"/>
        <v>68.049190480403439</v>
      </c>
      <c r="AU158" s="64">
        <v>143.21</v>
      </c>
      <c r="AV158" s="64">
        <v>103.214186</v>
      </c>
      <c r="AW158" s="64">
        <f t="shared" si="69"/>
        <v>65.394623639295446</v>
      </c>
      <c r="AX158" s="64">
        <f t="shared" si="71"/>
        <v>71.858100431209863</v>
      </c>
      <c r="AY158" s="64">
        <f t="shared" si="72"/>
        <v>67.00045480921537</v>
      </c>
      <c r="AZ158" s="17"/>
      <c r="BA158" s="17"/>
      <c r="BB158" s="17"/>
      <c r="BC158" s="17"/>
    </row>
    <row r="159" spans="1:55" x14ac:dyDescent="0.2">
      <c r="A159" s="18">
        <v>39629</v>
      </c>
      <c r="B159" s="17">
        <v>3929577</v>
      </c>
      <c r="C159" s="17">
        <v>2586114</v>
      </c>
      <c r="D159" s="41">
        <v>12</v>
      </c>
      <c r="E159" s="63">
        <v>10.7447540983607</v>
      </c>
      <c r="F159" s="63">
        <v>9.9659836065573799</v>
      </c>
      <c r="G159" s="63">
        <v>9.6082459016393393</v>
      </c>
      <c r="H159" s="63">
        <v>9.37437704918033</v>
      </c>
      <c r="I159" s="41">
        <v>9.67</v>
      </c>
      <c r="J159" s="41">
        <f>'Historical PPI'!H158</f>
        <v>57.463676398629943</v>
      </c>
      <c r="K159" s="17">
        <v>3948193300000</v>
      </c>
      <c r="L159" s="41">
        <v>2.08</v>
      </c>
      <c r="M159" s="41"/>
      <c r="N159" s="17">
        <v>2440822</v>
      </c>
      <c r="O159" s="17">
        <v>1620167</v>
      </c>
      <c r="P159" s="17">
        <v>726066</v>
      </c>
      <c r="Q159" s="17">
        <v>431793</v>
      </c>
      <c r="R159" s="17">
        <v>522603</v>
      </c>
      <c r="S159" s="17">
        <v>372409</v>
      </c>
      <c r="T159" s="17">
        <v>139104</v>
      </c>
      <c r="U159" s="17">
        <v>97678</v>
      </c>
      <c r="V159" s="17">
        <v>101058</v>
      </c>
      <c r="W159" s="17">
        <v>73204</v>
      </c>
      <c r="X159" s="17">
        <v>757914</v>
      </c>
      <c r="Y159" s="17">
        <v>543291</v>
      </c>
      <c r="Z159" s="17">
        <v>346730</v>
      </c>
      <c r="AA159" s="17">
        <v>278834</v>
      </c>
      <c r="AB159" s="17">
        <f>Tax_data!E159</f>
        <v>136680</v>
      </c>
      <c r="AC159" s="17">
        <f>Tax_data!G159</f>
        <v>24288</v>
      </c>
      <c r="AD159" s="17">
        <f>Tax_data!I159</f>
        <v>20124</v>
      </c>
      <c r="AE159" s="17">
        <f>Tax_data!K159</f>
        <v>21375.99999999996</v>
      </c>
      <c r="AF159" s="17">
        <f>Tax_data!L159</f>
        <v>625564</v>
      </c>
      <c r="AG159" s="68">
        <f>Data!F159</f>
        <v>14.584</v>
      </c>
      <c r="AH159" s="68">
        <f>Data!G159</f>
        <v>78401.673066374104</v>
      </c>
      <c r="AI159" s="68">
        <f>Data!H159</f>
        <v>155558.87513169469</v>
      </c>
      <c r="AJ159" s="64">
        <f>(Data!K159/(AK159/100))</f>
        <v>765458.29392731283</v>
      </c>
      <c r="AK159" s="64">
        <f t="shared" si="70"/>
        <v>66.377925141612124</v>
      </c>
      <c r="AL159" s="64">
        <f>'Historical CPI'!I114</f>
        <v>50.399999999999991</v>
      </c>
      <c r="AM159" s="17">
        <v>1203901</v>
      </c>
      <c r="AN159" s="17">
        <v>854244</v>
      </c>
      <c r="AO159" s="17">
        <v>1128229</v>
      </c>
      <c r="AP159" s="17">
        <v>901276</v>
      </c>
      <c r="AQ159" s="64">
        <f t="shared" si="65"/>
        <v>71.260402255631902</v>
      </c>
      <c r="AR159" s="64">
        <f t="shared" si="66"/>
        <v>70.219404186795487</v>
      </c>
      <c r="AS159" s="64">
        <f t="shared" si="67"/>
        <v>72.43761008529755</v>
      </c>
      <c r="AT159" s="64">
        <f t="shared" si="68"/>
        <v>71.682407238816012</v>
      </c>
      <c r="AU159" s="64">
        <v>135.32666666666699</v>
      </c>
      <c r="AV159" s="64">
        <v>102.88705090000001</v>
      </c>
      <c r="AW159" s="64">
        <f t="shared" si="69"/>
        <v>65.811511009963667</v>
      </c>
      <c r="AX159" s="64">
        <f t="shared" si="71"/>
        <v>79.884136997010359</v>
      </c>
      <c r="AY159" s="64">
        <f t="shared" si="72"/>
        <v>70.956332788161163</v>
      </c>
      <c r="AZ159" s="17"/>
      <c r="BA159" s="17"/>
      <c r="BB159" s="17"/>
      <c r="BC159" s="17"/>
    </row>
    <row r="160" spans="1:55" x14ac:dyDescent="0.2">
      <c r="A160" s="18">
        <v>39721</v>
      </c>
      <c r="B160" s="17">
        <v>3938966</v>
      </c>
      <c r="C160" s="17">
        <v>2660541</v>
      </c>
      <c r="D160" s="41">
        <v>12</v>
      </c>
      <c r="E160" s="63">
        <v>11.298461538461501</v>
      </c>
      <c r="F160" s="63">
        <v>9.6646769230769198</v>
      </c>
      <c r="G160" s="63">
        <v>9.3140769230769198</v>
      </c>
      <c r="H160" s="63">
        <v>8.9364923076923102</v>
      </c>
      <c r="I160" s="41">
        <v>9.4466666666666708</v>
      </c>
      <c r="J160" s="41">
        <f>'Historical PPI'!H159</f>
        <v>60.962309438858263</v>
      </c>
      <c r="K160" s="17">
        <v>3927390500000</v>
      </c>
      <c r="L160" s="41">
        <v>2</v>
      </c>
      <c r="M160" s="41"/>
      <c r="N160" s="17">
        <v>2438418</v>
      </c>
      <c r="O160" s="17">
        <v>1688429</v>
      </c>
      <c r="P160" s="17">
        <v>732713</v>
      </c>
      <c r="Q160" s="17">
        <v>462746</v>
      </c>
      <c r="R160" s="17">
        <v>536608</v>
      </c>
      <c r="S160" s="17">
        <v>400400</v>
      </c>
      <c r="T160" s="17">
        <v>146790</v>
      </c>
      <c r="U160" s="17">
        <v>108475</v>
      </c>
      <c r="V160" s="17">
        <v>113499</v>
      </c>
      <c r="W160" s="17">
        <v>86147</v>
      </c>
      <c r="X160" s="17">
        <v>794109</v>
      </c>
      <c r="Y160" s="17">
        <v>595021</v>
      </c>
      <c r="Z160" s="17">
        <v>317347</v>
      </c>
      <c r="AA160" s="17">
        <v>280722</v>
      </c>
      <c r="AB160" s="17">
        <f>Tax_data!E160</f>
        <v>150092.00000000041</v>
      </c>
      <c r="AC160" s="17">
        <f>Tax_data!G160</f>
        <v>23984.00000000004</v>
      </c>
      <c r="AD160" s="17">
        <f>Tax_data!I160</f>
        <v>18096</v>
      </c>
      <c r="AE160" s="17">
        <f>Tax_data!K160</f>
        <v>23492.00000000004</v>
      </c>
      <c r="AF160" s="17">
        <f>Tax_data!L160</f>
        <v>598069</v>
      </c>
      <c r="AG160" s="68">
        <f>Data!F160</f>
        <v>14.548999999999999</v>
      </c>
      <c r="AH160" s="68">
        <f>Data!G160</f>
        <v>81441.886040277692</v>
      </c>
      <c r="AI160" s="68">
        <f>Data!H160</f>
        <v>156619.01161591863</v>
      </c>
      <c r="AJ160" s="64">
        <f>(Data!K160/(AK160/100))</f>
        <v>751714.69404398953</v>
      </c>
      <c r="AK160" s="64">
        <f t="shared" si="70"/>
        <v>69.242804145966772</v>
      </c>
      <c r="AL160" s="64">
        <f>'Historical CPI'!I115</f>
        <v>52</v>
      </c>
      <c r="AM160" s="17">
        <v>1229826</v>
      </c>
      <c r="AN160" s="17">
        <v>887293</v>
      </c>
      <c r="AO160" s="17">
        <v>1153778</v>
      </c>
      <c r="AP160" s="17">
        <v>949872</v>
      </c>
      <c r="AQ160" s="64">
        <f t="shared" si="65"/>
        <v>74.616852525493471</v>
      </c>
      <c r="AR160" s="64">
        <f t="shared" si="66"/>
        <v>73.898085700660815</v>
      </c>
      <c r="AS160" s="64">
        <f t="shared" si="67"/>
        <v>75.901109260874549</v>
      </c>
      <c r="AT160" s="64">
        <f t="shared" si="68"/>
        <v>74.929386268131964</v>
      </c>
      <c r="AU160" s="64">
        <v>138.80666666666701</v>
      </c>
      <c r="AV160" s="64">
        <v>109.757716533333</v>
      </c>
      <c r="AW160" s="64">
        <f t="shared" si="69"/>
        <v>67.54414737268614</v>
      </c>
      <c r="AX160" s="64">
        <f t="shared" si="71"/>
        <v>82.327102787537981</v>
      </c>
      <c r="AY160" s="64">
        <f t="shared" si="72"/>
        <v>72.147848557438209</v>
      </c>
      <c r="AZ160" s="17"/>
      <c r="BA160" s="17"/>
      <c r="BB160" s="17"/>
      <c r="BC160" s="17"/>
    </row>
    <row r="161" spans="1:55" x14ac:dyDescent="0.2">
      <c r="A161" s="18">
        <v>39813</v>
      </c>
      <c r="B161" s="17">
        <v>3916543</v>
      </c>
      <c r="C161" s="17">
        <v>2661131</v>
      </c>
      <c r="D161" s="41">
        <v>11.5</v>
      </c>
      <c r="E161" s="63">
        <v>10.8584126984127</v>
      </c>
      <c r="F161" s="63">
        <v>8.5851428571428592</v>
      </c>
      <c r="G161" s="63">
        <v>8.4043809523809507</v>
      </c>
      <c r="H161" s="63">
        <v>7.9177619047618997</v>
      </c>
      <c r="I161" s="41">
        <v>8.5466666666666704</v>
      </c>
      <c r="J161" s="41">
        <f>'Historical PPI'!H160</f>
        <v>60.558676274352869</v>
      </c>
      <c r="K161" s="17">
        <v>3841651800000</v>
      </c>
      <c r="L161" s="41">
        <v>0.25</v>
      </c>
      <c r="M161" s="41"/>
      <c r="N161" s="17">
        <v>2428398</v>
      </c>
      <c r="O161" s="17">
        <v>1716139</v>
      </c>
      <c r="P161" s="17">
        <v>734567</v>
      </c>
      <c r="Q161" s="17">
        <v>469487</v>
      </c>
      <c r="R161" s="17">
        <v>552242</v>
      </c>
      <c r="S161" s="17">
        <v>418608</v>
      </c>
      <c r="T161" s="17">
        <v>150524</v>
      </c>
      <c r="U161" s="17">
        <v>112602</v>
      </c>
      <c r="V161" s="17">
        <v>114132</v>
      </c>
      <c r="W161" s="17">
        <v>88521</v>
      </c>
      <c r="X161" s="17">
        <v>813172</v>
      </c>
      <c r="Y161" s="17">
        <v>619732</v>
      </c>
      <c r="Z161" s="17">
        <v>397494</v>
      </c>
      <c r="AA161" s="17">
        <v>265148</v>
      </c>
      <c r="AB161" s="17">
        <f>Tax_data!E161</f>
        <v>148616.00000000041</v>
      </c>
      <c r="AC161" s="17">
        <f>Tax_data!G161</f>
        <v>24699.999999999956</v>
      </c>
      <c r="AD161" s="17">
        <f>Tax_data!I161</f>
        <v>20967.99999999996</v>
      </c>
      <c r="AE161" s="17">
        <f>Tax_data!K161</f>
        <v>23031.99999999996</v>
      </c>
      <c r="AF161" s="17">
        <f>Tax_data!L161</f>
        <v>662642</v>
      </c>
      <c r="AG161" s="68">
        <f>Data!F161</f>
        <v>14.769</v>
      </c>
      <c r="AH161" s="68">
        <f>Data!G161</f>
        <v>81999.458324869658</v>
      </c>
      <c r="AI161" s="68">
        <f>Data!H161</f>
        <v>156686.86304115228</v>
      </c>
      <c r="AJ161" s="64">
        <f>(Data!K161/(AK161/100))</f>
        <v>782235.05244155601</v>
      </c>
      <c r="AK161" s="64">
        <f t="shared" si="70"/>
        <v>70.669593699220627</v>
      </c>
      <c r="AL161" s="64">
        <f>'Historical CPI'!I116</f>
        <v>52.333333333333307</v>
      </c>
      <c r="AM161" s="17">
        <v>1169432</v>
      </c>
      <c r="AN161" s="17">
        <v>858968</v>
      </c>
      <c r="AO161" s="17">
        <v>1065043</v>
      </c>
      <c r="AP161" s="17">
        <v>871351</v>
      </c>
      <c r="AQ161" s="64">
        <f t="shared" si="65"/>
        <v>75.801550769409062</v>
      </c>
      <c r="AR161" s="64">
        <f t="shared" si="66"/>
        <v>74.806675347452895</v>
      </c>
      <c r="AS161" s="64">
        <f t="shared" si="67"/>
        <v>77.560193460203976</v>
      </c>
      <c r="AT161" s="64">
        <f t="shared" si="68"/>
        <v>76.211674774832389</v>
      </c>
      <c r="AU161" s="64">
        <v>118.52</v>
      </c>
      <c r="AV161" s="64">
        <v>96.805710066666705</v>
      </c>
      <c r="AW161" s="64">
        <f t="shared" si="69"/>
        <v>67.945915568908603</v>
      </c>
      <c r="AX161" s="64">
        <f t="shared" si="71"/>
        <v>81.813692029335911</v>
      </c>
      <c r="AY161" s="64">
        <f t="shared" si="72"/>
        <v>73.451726992249235</v>
      </c>
      <c r="AZ161" s="17"/>
      <c r="BA161" s="17"/>
      <c r="BB161" s="17"/>
      <c r="BC161" s="17"/>
    </row>
    <row r="162" spans="1:55" x14ac:dyDescent="0.2">
      <c r="A162" s="18">
        <v>39903</v>
      </c>
      <c r="B162" s="17">
        <v>3855620</v>
      </c>
      <c r="C162" s="17">
        <v>2729103</v>
      </c>
      <c r="D162" s="41">
        <v>9.5</v>
      </c>
      <c r="E162" s="63">
        <v>9.5090476190476192</v>
      </c>
      <c r="F162" s="63">
        <v>7.7213225806451602</v>
      </c>
      <c r="G162" s="63">
        <v>8.2112580645161302</v>
      </c>
      <c r="H162" s="63">
        <v>7.8781451612903197</v>
      </c>
      <c r="I162" s="41">
        <v>8.18</v>
      </c>
      <c r="J162" s="41">
        <f>'Historical PPI'!H161</f>
        <v>57.864733824733726</v>
      </c>
      <c r="K162" s="17">
        <v>3796868800000</v>
      </c>
      <c r="L162" s="41">
        <v>0.25</v>
      </c>
      <c r="M162" s="41"/>
      <c r="N162" s="17">
        <v>2396646</v>
      </c>
      <c r="O162" s="17">
        <v>1704733</v>
      </c>
      <c r="P162" s="17">
        <v>735328</v>
      </c>
      <c r="Q162" s="17">
        <v>479891</v>
      </c>
      <c r="R162" s="17">
        <v>488878</v>
      </c>
      <c r="S162" s="17">
        <v>368410</v>
      </c>
      <c r="T162" s="17">
        <v>145708</v>
      </c>
      <c r="U162" s="17">
        <v>107668</v>
      </c>
      <c r="V162" s="17">
        <v>123605</v>
      </c>
      <c r="W162" s="17">
        <v>94461</v>
      </c>
      <c r="X162" s="17">
        <v>756353</v>
      </c>
      <c r="Y162" s="17">
        <v>570539</v>
      </c>
      <c r="Z162" s="17">
        <v>455085</v>
      </c>
      <c r="AA162" s="17">
        <v>273898</v>
      </c>
      <c r="AB162" s="17">
        <f>Tax_data!E162</f>
        <v>181980</v>
      </c>
      <c r="AC162" s="17">
        <f>Tax_data!G162</f>
        <v>26564.000000000044</v>
      </c>
      <c r="AD162" s="17">
        <f>Tax_data!I162</f>
        <v>26232</v>
      </c>
      <c r="AE162" s="17">
        <f>Tax_data!K162</f>
        <v>23100</v>
      </c>
      <c r="AF162" s="17">
        <f>Tax_data!L162</f>
        <v>728983</v>
      </c>
      <c r="AG162" s="68">
        <f>Data!F162</f>
        <v>14.616</v>
      </c>
      <c r="AH162" s="68">
        <f>Data!G162</f>
        <v>82428.981937602628</v>
      </c>
      <c r="AI162" s="68">
        <f>Data!H162</f>
        <v>154941.69537143354</v>
      </c>
      <c r="AJ162" s="64">
        <f>(Data!K162/(AK162/100))</f>
        <v>768021.11138694477</v>
      </c>
      <c r="AK162" s="64">
        <f t="shared" si="70"/>
        <v>71.129945765874481</v>
      </c>
      <c r="AL162" s="64">
        <f>'Historical CPI'!I117</f>
        <v>53.199999999999989</v>
      </c>
      <c r="AM162" s="17">
        <v>997074</v>
      </c>
      <c r="AN162" s="17">
        <v>744211</v>
      </c>
      <c r="AO162" s="17">
        <v>958053</v>
      </c>
      <c r="AP162" s="17">
        <v>757625</v>
      </c>
      <c r="AQ162" s="64">
        <f t="shared" si="65"/>
        <v>75.358269343271729</v>
      </c>
      <c r="AR162" s="64">
        <f t="shared" si="66"/>
        <v>73.892991462376813</v>
      </c>
      <c r="AS162" s="64">
        <f t="shared" si="67"/>
        <v>76.421665790218839</v>
      </c>
      <c r="AT162" s="64">
        <f t="shared" si="68"/>
        <v>75.432899717459961</v>
      </c>
      <c r="AU162" s="64">
        <v>120.07666666666699</v>
      </c>
      <c r="AV162" s="64">
        <v>98.558792533333303</v>
      </c>
      <c r="AW162" s="64">
        <f t="shared" si="69"/>
        <v>70.782468189292516</v>
      </c>
      <c r="AX162" s="64">
        <f t="shared" si="71"/>
        <v>79.079654257123565</v>
      </c>
      <c r="AY162" s="64">
        <f t="shared" si="72"/>
        <v>74.639495162846487</v>
      </c>
      <c r="AZ162" s="17"/>
      <c r="BA162" s="17"/>
      <c r="BB162" s="17"/>
      <c r="BC162" s="17"/>
    </row>
    <row r="163" spans="1:55" x14ac:dyDescent="0.2">
      <c r="A163" s="18">
        <v>39994</v>
      </c>
      <c r="B163" s="17">
        <v>3842387</v>
      </c>
      <c r="C163" s="17">
        <v>2762472</v>
      </c>
      <c r="D163" s="41">
        <v>7.5</v>
      </c>
      <c r="E163" s="63">
        <v>7.7033898305084696</v>
      </c>
      <c r="F163" s="63">
        <v>8.2205084745762704</v>
      </c>
      <c r="G163" s="63">
        <v>8.7664237288135602</v>
      </c>
      <c r="H163" s="63">
        <v>8.2937627118644102</v>
      </c>
      <c r="I163" s="41">
        <v>8.7166666666666703</v>
      </c>
      <c r="J163" s="41">
        <f>'Historical PPI'!H162</f>
        <v>58.029032784211196</v>
      </c>
      <c r="K163" s="17">
        <v>3790443000000</v>
      </c>
      <c r="L163" s="41">
        <v>0.25</v>
      </c>
      <c r="M163" s="41"/>
      <c r="N163" s="17">
        <v>2372439</v>
      </c>
      <c r="O163" s="17">
        <v>1717142</v>
      </c>
      <c r="P163" s="17">
        <v>738332</v>
      </c>
      <c r="Q163" s="17">
        <v>496896</v>
      </c>
      <c r="R163" s="17">
        <v>467922</v>
      </c>
      <c r="S163" s="17">
        <v>352085</v>
      </c>
      <c r="T163" s="17">
        <v>136841</v>
      </c>
      <c r="U163" s="17">
        <v>99901</v>
      </c>
      <c r="V163" s="17">
        <v>124036</v>
      </c>
      <c r="W163" s="17">
        <v>93640</v>
      </c>
      <c r="X163" s="17">
        <v>727837</v>
      </c>
      <c r="Y163" s="17">
        <v>545627</v>
      </c>
      <c r="Z163" s="17">
        <v>329737</v>
      </c>
      <c r="AA163" s="17">
        <v>271959</v>
      </c>
      <c r="AB163" s="17">
        <f>Tax_data!E163</f>
        <v>94316.000000000029</v>
      </c>
      <c r="AC163" s="17">
        <f>Tax_data!G163</f>
        <v>25875.999999999956</v>
      </c>
      <c r="AD163" s="17">
        <f>Tax_data!I163</f>
        <v>19376.00000000004</v>
      </c>
      <c r="AE163" s="17">
        <f>Tax_data!K163</f>
        <v>14391.99999999996</v>
      </c>
      <c r="AF163" s="17">
        <f>Tax_data!L163</f>
        <v>601696</v>
      </c>
      <c r="AG163" s="68">
        <f>Data!F163</f>
        <v>14.356999999999999</v>
      </c>
      <c r="AH163" s="68">
        <f>Data!G163</f>
        <v>85487.358083165018</v>
      </c>
      <c r="AI163" s="68">
        <f>Data!H163</f>
        <v>157338.69585858606</v>
      </c>
      <c r="AJ163" s="64">
        <f>(Data!K163/(AK163/100))</f>
        <v>761531.85112588201</v>
      </c>
      <c r="AK163" s="64">
        <f t="shared" si="70"/>
        <v>72.378762952387817</v>
      </c>
      <c r="AL163" s="64">
        <f>'Historical CPI'!I118</f>
        <v>54.333333333333293</v>
      </c>
      <c r="AM163" s="17">
        <v>967001</v>
      </c>
      <c r="AN163" s="17">
        <v>673507</v>
      </c>
      <c r="AO163" s="17">
        <v>886856</v>
      </c>
      <c r="AP163" s="17">
        <v>643682</v>
      </c>
      <c r="AQ163" s="64">
        <f t="shared" si="65"/>
        <v>75.244378336560374</v>
      </c>
      <c r="AR163" s="64">
        <f t="shared" si="66"/>
        <v>73.005166580191599</v>
      </c>
      <c r="AS163" s="64">
        <f t="shared" si="67"/>
        <v>75.494211357992839</v>
      </c>
      <c r="AT163" s="64">
        <f t="shared" si="68"/>
        <v>74.965548604976121</v>
      </c>
      <c r="AU163" s="64">
        <v>137.57333333333301</v>
      </c>
      <c r="AV163" s="64">
        <v>111.83275980000001</v>
      </c>
      <c r="AW163" s="64">
        <f t="shared" si="69"/>
        <v>71.894684215827297</v>
      </c>
      <c r="AX163" s="64">
        <f t="shared" si="71"/>
        <v>72.580215953886537</v>
      </c>
      <c r="AY163" s="64">
        <f t="shared" si="72"/>
        <v>69.649048966857336</v>
      </c>
      <c r="AZ163" s="17"/>
      <c r="BA163" s="17"/>
      <c r="BB163" s="17"/>
      <c r="BC163" s="17"/>
    </row>
    <row r="164" spans="1:55" x14ac:dyDescent="0.2">
      <c r="A164" s="18">
        <v>40086</v>
      </c>
      <c r="B164" s="17">
        <v>3851298</v>
      </c>
      <c r="C164" s="17">
        <v>2829766</v>
      </c>
      <c r="D164" s="41">
        <v>7</v>
      </c>
      <c r="E164" s="63">
        <v>7.1701562499999998</v>
      </c>
      <c r="F164" s="63">
        <v>8.4068749999999994</v>
      </c>
      <c r="G164" s="63">
        <v>8.9262343749999999</v>
      </c>
      <c r="H164" s="63">
        <v>8.4033437499999994</v>
      </c>
      <c r="I164" s="41">
        <v>8.8699999999999992</v>
      </c>
      <c r="J164" s="41">
        <f>'Historical PPI'!H163</f>
        <v>58.247648394421233</v>
      </c>
      <c r="K164" s="17">
        <v>3804161800000</v>
      </c>
      <c r="L164" s="41">
        <v>0.25</v>
      </c>
      <c r="M164" s="41"/>
      <c r="N164" s="17">
        <v>2366162</v>
      </c>
      <c r="O164" s="17">
        <v>1745236</v>
      </c>
      <c r="P164" s="17">
        <v>744915</v>
      </c>
      <c r="Q164" s="17">
        <v>491797</v>
      </c>
      <c r="R164" s="17">
        <v>446970</v>
      </c>
      <c r="S164" s="17">
        <v>337627</v>
      </c>
      <c r="T164" s="17">
        <v>135936</v>
      </c>
      <c r="U164" s="17">
        <v>99825</v>
      </c>
      <c r="V164" s="17">
        <v>125313</v>
      </c>
      <c r="W164" s="17">
        <v>94759</v>
      </c>
      <c r="X164" s="17">
        <v>707259</v>
      </c>
      <c r="Y164" s="17">
        <v>532211</v>
      </c>
      <c r="Z164" s="17">
        <v>354857</v>
      </c>
      <c r="AA164" s="17">
        <v>295146</v>
      </c>
      <c r="AB164" s="17">
        <f>Tax_data!E164</f>
        <v>145676.00000000041</v>
      </c>
      <c r="AC164" s="17">
        <f>Tax_data!G164</f>
        <v>30255.999999999956</v>
      </c>
      <c r="AD164" s="17">
        <f>Tax_data!I164</f>
        <v>19212</v>
      </c>
      <c r="AE164" s="17">
        <f>Tax_data!K164</f>
        <v>17460</v>
      </c>
      <c r="AF164" s="17">
        <f>Tax_data!L164</f>
        <v>650003</v>
      </c>
      <c r="AG164" s="68">
        <f>Data!F164</f>
        <v>13.83</v>
      </c>
      <c r="AH164" s="68">
        <f>Data!G164</f>
        <v>92950.036153289955</v>
      </c>
      <c r="AI164" s="68">
        <f>Data!H164</f>
        <v>167981.99304811447</v>
      </c>
      <c r="AJ164" s="64">
        <f>(Data!K164/(AK164/100))</f>
        <v>804530.4569082153</v>
      </c>
      <c r="AK164" s="64">
        <f t="shared" si="70"/>
        <v>73.758094331664523</v>
      </c>
      <c r="AL164" s="64">
        <f>'Historical CPI'!I119</f>
        <v>55.3333333333333</v>
      </c>
      <c r="AM164" s="17">
        <v>984347</v>
      </c>
      <c r="AN164" s="17">
        <v>670679</v>
      </c>
      <c r="AO164" s="17">
        <v>885031</v>
      </c>
      <c r="AP164" s="17">
        <v>646507</v>
      </c>
      <c r="AQ164" s="64">
        <f t="shared" si="65"/>
        <v>75.536836924178345</v>
      </c>
      <c r="AR164" s="64">
        <f t="shared" si="66"/>
        <v>73.435293079096041</v>
      </c>
      <c r="AS164" s="64">
        <f t="shared" si="67"/>
        <v>75.617852896347543</v>
      </c>
      <c r="AT164" s="64">
        <f t="shared" si="68"/>
        <v>75.249802406190653</v>
      </c>
      <c r="AU164" s="64">
        <v>144.22</v>
      </c>
      <c r="AV164" s="64">
        <v>116.64702173333301</v>
      </c>
      <c r="AW164" s="64">
        <f t="shared" si="69"/>
        <v>73.47564379593581</v>
      </c>
      <c r="AX164" s="64">
        <f t="shared" si="71"/>
        <v>73.049079636758478</v>
      </c>
      <c r="AY164" s="64">
        <f t="shared" si="72"/>
        <v>68.134407886649726</v>
      </c>
      <c r="AZ164" s="17"/>
      <c r="BA164" s="17"/>
      <c r="BB164" s="17"/>
      <c r="BC164" s="17"/>
    </row>
    <row r="165" spans="1:55" x14ac:dyDescent="0.2">
      <c r="A165" s="18">
        <v>40178</v>
      </c>
      <c r="B165" s="17">
        <v>3876985</v>
      </c>
      <c r="C165" s="17">
        <v>2855572</v>
      </c>
      <c r="D165" s="41">
        <v>7</v>
      </c>
      <c r="E165" s="63">
        <v>7.0078125</v>
      </c>
      <c r="F165" s="63">
        <v>8.5179375000000004</v>
      </c>
      <c r="G165" s="63">
        <v>9.0754062500000003</v>
      </c>
      <c r="H165" s="63">
        <v>8.6897031249999994</v>
      </c>
      <c r="I165" s="41">
        <v>9.0466666666666704</v>
      </c>
      <c r="J165" s="41">
        <f>'Historical PPI'!H164</f>
        <v>58.496738724312834</v>
      </c>
      <c r="K165" s="17">
        <v>3844788800000</v>
      </c>
      <c r="L165" s="41">
        <v>0.25</v>
      </c>
      <c r="M165" s="41"/>
      <c r="N165" s="17">
        <v>2358422</v>
      </c>
      <c r="O165" s="17">
        <v>1763139</v>
      </c>
      <c r="P165" s="17">
        <v>745387</v>
      </c>
      <c r="Q165" s="17">
        <v>520195</v>
      </c>
      <c r="R165" s="17">
        <v>445547</v>
      </c>
      <c r="S165" s="17">
        <v>338434</v>
      </c>
      <c r="T165" s="17">
        <v>129595</v>
      </c>
      <c r="U165" s="17">
        <v>95779</v>
      </c>
      <c r="V165" s="17">
        <v>126114</v>
      </c>
      <c r="W165" s="17">
        <v>95886</v>
      </c>
      <c r="X165" s="17">
        <v>701469</v>
      </c>
      <c r="Y165" s="17">
        <v>530100</v>
      </c>
      <c r="Z165" s="17">
        <v>362433</v>
      </c>
      <c r="AA165" s="17">
        <v>282093</v>
      </c>
      <c r="AB165" s="17">
        <f>Tax_data!E165</f>
        <v>172860</v>
      </c>
      <c r="AC165" s="17">
        <f>Tax_data!G165</f>
        <v>29487.999999999956</v>
      </c>
      <c r="AD165" s="17">
        <f>Tax_data!I165</f>
        <v>21627.99999999996</v>
      </c>
      <c r="AE165" s="17">
        <f>Tax_data!K165</f>
        <v>21588</v>
      </c>
      <c r="AF165" s="17">
        <f>Tax_data!L165</f>
        <v>644526</v>
      </c>
      <c r="AG165" s="68">
        <f>Data!F165</f>
        <v>13.973000000000001</v>
      </c>
      <c r="AH165" s="68">
        <f>Data!G165</f>
        <v>94286.409504043506</v>
      </c>
      <c r="AI165" s="68">
        <f>Data!H165</f>
        <v>169579.87320871133</v>
      </c>
      <c r="AJ165" s="64">
        <f>(Data!K165/(AK165/100))</f>
        <v>859414.97168667126</v>
      </c>
      <c r="AK165" s="64">
        <f t="shared" si="70"/>
        <v>74.759267001410265</v>
      </c>
      <c r="AL165" s="64">
        <f>'Historical CPI'!I120</f>
        <v>55.600000000000009</v>
      </c>
      <c r="AM165" s="17">
        <v>993687</v>
      </c>
      <c r="AN165" s="17">
        <v>703903</v>
      </c>
      <c r="AO165" s="17">
        <v>942781</v>
      </c>
      <c r="AP165" s="17">
        <v>702242</v>
      </c>
      <c r="AQ165" s="64">
        <f t="shared" si="65"/>
        <v>75.959214179424393</v>
      </c>
      <c r="AR165" s="64">
        <f t="shared" si="66"/>
        <v>73.906400709903934</v>
      </c>
      <c r="AS165" s="64">
        <f t="shared" si="67"/>
        <v>76.031209857747754</v>
      </c>
      <c r="AT165" s="64">
        <f t="shared" si="68"/>
        <v>75.569982422601711</v>
      </c>
      <c r="AU165" s="64">
        <v>146.71666666666701</v>
      </c>
      <c r="AV165" s="64">
        <v>117.728009633333</v>
      </c>
      <c r="AW165" s="64">
        <f t="shared" si="69"/>
        <v>73.654450558875013</v>
      </c>
      <c r="AX165" s="64">
        <f t="shared" si="71"/>
        <v>74.486227448368183</v>
      </c>
      <c r="AY165" s="64">
        <f t="shared" si="72"/>
        <v>70.837497119314236</v>
      </c>
      <c r="AZ165" s="17"/>
      <c r="BA165" s="17"/>
      <c r="BB165" s="17"/>
      <c r="BC165" s="17"/>
    </row>
    <row r="166" spans="1:55" x14ac:dyDescent="0.2">
      <c r="A166" s="18">
        <v>40268</v>
      </c>
      <c r="B166" s="17">
        <v>3922218</v>
      </c>
      <c r="C166" s="17">
        <v>2943620</v>
      </c>
      <c r="D166" s="41">
        <v>6.5</v>
      </c>
      <c r="E166" s="63">
        <v>7.0446774193548398</v>
      </c>
      <c r="F166" s="63">
        <v>8.4182903225806491</v>
      </c>
      <c r="G166" s="63">
        <v>9.0959354838709707</v>
      </c>
      <c r="H166" s="63">
        <v>8.9618387096774192</v>
      </c>
      <c r="I166" s="41">
        <v>9.09</v>
      </c>
      <c r="J166" s="41">
        <f>'Historical PPI'!H165</f>
        <v>57.517166257166153</v>
      </c>
      <c r="K166" s="17">
        <v>3864014800000</v>
      </c>
      <c r="L166" s="41">
        <v>0.25</v>
      </c>
      <c r="M166" s="41"/>
      <c r="N166" s="17">
        <v>2442370</v>
      </c>
      <c r="O166" s="17">
        <v>1818591</v>
      </c>
      <c r="P166" s="17">
        <v>738546</v>
      </c>
      <c r="Q166" s="17">
        <v>545420</v>
      </c>
      <c r="R166" s="17">
        <v>449486</v>
      </c>
      <c r="S166" s="17">
        <v>345489</v>
      </c>
      <c r="T166" s="17">
        <v>124258</v>
      </c>
      <c r="U166" s="17">
        <v>94344</v>
      </c>
      <c r="V166" s="17">
        <v>121751</v>
      </c>
      <c r="W166" s="17">
        <v>92967</v>
      </c>
      <c r="X166" s="17">
        <v>695496</v>
      </c>
      <c r="Y166" s="17">
        <v>532800</v>
      </c>
      <c r="Z166" s="17">
        <v>393534</v>
      </c>
      <c r="AA166" s="17">
        <v>279038</v>
      </c>
      <c r="AB166" s="17">
        <f>Tax_data!E166</f>
        <v>178920</v>
      </c>
      <c r="AC166" s="17">
        <f>Tax_data!G166</f>
        <v>29712</v>
      </c>
      <c r="AD166" s="17">
        <f>Tax_data!I166</f>
        <v>30044.000000000044</v>
      </c>
      <c r="AE166" s="17">
        <f>Tax_data!K166</f>
        <v>24872.000000000044</v>
      </c>
      <c r="AF166" s="17">
        <f>Tax_data!L166</f>
        <v>672572</v>
      </c>
      <c r="AG166" s="68">
        <f>Data!F166</f>
        <v>13.797000000000001</v>
      </c>
      <c r="AH166" s="68">
        <f>Data!G166</f>
        <v>97769.080234833658</v>
      </c>
      <c r="AI166" s="68">
        <f>Data!H166</f>
        <v>173966.33493742649</v>
      </c>
      <c r="AJ166" s="64">
        <f>(Data!K166/(AK166/100))</f>
        <v>945159.07069997175</v>
      </c>
      <c r="AK166" s="64">
        <f t="shared" si="70"/>
        <v>74.460094088938206</v>
      </c>
      <c r="AL166" s="64">
        <f>'Historical CPI'!I121</f>
        <v>56.199999999999989</v>
      </c>
      <c r="AM166" s="17">
        <v>1037988</v>
      </c>
      <c r="AN166" s="17">
        <v>736028</v>
      </c>
      <c r="AO166" s="17">
        <v>972883</v>
      </c>
      <c r="AP166" s="17">
        <v>728657</v>
      </c>
      <c r="AQ166" s="64">
        <f t="shared" si="65"/>
        <v>76.863128106325888</v>
      </c>
      <c r="AR166" s="64">
        <f t="shared" si="66"/>
        <v>75.925896119364538</v>
      </c>
      <c r="AS166" s="64">
        <f t="shared" si="67"/>
        <v>76.358305065256133</v>
      </c>
      <c r="AT166" s="64">
        <f t="shared" si="68"/>
        <v>76.60719831602195</v>
      </c>
      <c r="AU166" s="64">
        <v>150.40333333333299</v>
      </c>
      <c r="AV166" s="64">
        <v>120.003796733333</v>
      </c>
      <c r="AW166" s="64">
        <f t="shared" si="69"/>
        <v>75.049882489958492</v>
      </c>
      <c r="AX166" s="64">
        <f t="shared" si="71"/>
        <v>74.896673084019355</v>
      </c>
      <c r="AY166" s="64">
        <f t="shared" si="72"/>
        <v>70.909104922214908</v>
      </c>
      <c r="AZ166" s="17"/>
      <c r="BA166" s="17"/>
      <c r="BB166" s="17"/>
      <c r="BC166" s="17"/>
    </row>
    <row r="167" spans="1:55" x14ac:dyDescent="0.2">
      <c r="A167" s="18">
        <v>40359</v>
      </c>
      <c r="B167" s="17">
        <v>3955142</v>
      </c>
      <c r="C167" s="17">
        <v>3053461</v>
      </c>
      <c r="D167" s="41">
        <v>6.5</v>
      </c>
      <c r="E167" s="63">
        <v>6.57032786885246</v>
      </c>
      <c r="F167" s="63">
        <v>8.0455409836065606</v>
      </c>
      <c r="G167" s="63">
        <v>8.8736229508196693</v>
      </c>
      <c r="H167" s="63">
        <v>8.8296229508196706</v>
      </c>
      <c r="I167" s="41">
        <v>8.9033333333333307</v>
      </c>
      <c r="J167" s="41">
        <f>'Historical PPI'!H166</f>
        <v>59.405088892513277</v>
      </c>
      <c r="K167" s="17">
        <v>3901407000000</v>
      </c>
      <c r="L167" s="41">
        <v>0.25</v>
      </c>
      <c r="M167" s="41"/>
      <c r="N167" s="17">
        <v>2495613</v>
      </c>
      <c r="O167" s="17">
        <v>1887718</v>
      </c>
      <c r="P167" s="17">
        <v>739043</v>
      </c>
      <c r="Q167" s="17">
        <v>536371</v>
      </c>
      <c r="R167" s="17">
        <v>439112</v>
      </c>
      <c r="S167" s="17">
        <v>343830</v>
      </c>
      <c r="T167" s="17">
        <v>120250</v>
      </c>
      <c r="U167" s="17">
        <v>92940</v>
      </c>
      <c r="V167" s="17">
        <v>116064</v>
      </c>
      <c r="W167" s="17">
        <v>91514</v>
      </c>
      <c r="X167" s="17">
        <v>675426</v>
      </c>
      <c r="Y167" s="17">
        <v>528284</v>
      </c>
      <c r="Z167" s="17">
        <v>340744</v>
      </c>
      <c r="AA167" s="17">
        <v>322066</v>
      </c>
      <c r="AB167" s="17">
        <f>Tax_data!E167</f>
        <v>151860</v>
      </c>
      <c r="AC167" s="17">
        <f>Tax_data!G167</f>
        <v>30987.999999999956</v>
      </c>
      <c r="AD167" s="17">
        <f>Tax_data!I167</f>
        <v>20712</v>
      </c>
      <c r="AE167" s="17">
        <f>Tax_data!K167</f>
        <v>19496.00000000004</v>
      </c>
      <c r="AF167" s="17">
        <f>Tax_data!L167</f>
        <v>662810</v>
      </c>
      <c r="AG167" s="68">
        <f>Data!F167</f>
        <v>13.808999999999999</v>
      </c>
      <c r="AH167" s="68">
        <f>Data!G167</f>
        <v>99752.04576725325</v>
      </c>
      <c r="AI167" s="68">
        <f>Data!H167</f>
        <v>175722.92266691697</v>
      </c>
      <c r="AJ167" s="64">
        <f>(Data!K167/(AK167/100))</f>
        <v>1067528.8129333933</v>
      </c>
      <c r="AK167" s="64">
        <f t="shared" si="70"/>
        <v>75.641455626333084</v>
      </c>
      <c r="AL167" s="64">
        <f>'Historical CPI'!I122</f>
        <v>56.766666666666694</v>
      </c>
      <c r="AM167" s="17">
        <v>1058161</v>
      </c>
      <c r="AN167" s="17">
        <v>791168</v>
      </c>
      <c r="AO167" s="17">
        <v>994291</v>
      </c>
      <c r="AP167" s="17">
        <v>747757</v>
      </c>
      <c r="AQ167" s="64">
        <f t="shared" si="65"/>
        <v>78.301207892291714</v>
      </c>
      <c r="AR167" s="64">
        <f t="shared" si="66"/>
        <v>77.28898128898129</v>
      </c>
      <c r="AS167" s="64">
        <f t="shared" si="67"/>
        <v>78.847877033360902</v>
      </c>
      <c r="AT167" s="64">
        <f t="shared" si="68"/>
        <v>78.214933982405171</v>
      </c>
      <c r="AU167" s="64">
        <v>154.83666666666701</v>
      </c>
      <c r="AV167" s="64">
        <v>124.124577533333</v>
      </c>
      <c r="AW167" s="64">
        <f t="shared" si="69"/>
        <v>77.202310308959838</v>
      </c>
      <c r="AX167" s="64">
        <f t="shared" si="71"/>
        <v>75.205045605361008</v>
      </c>
      <c r="AY167" s="64">
        <f t="shared" si="72"/>
        <v>74.768206350451393</v>
      </c>
      <c r="AZ167" s="17"/>
      <c r="BA167" s="17"/>
      <c r="BB167" s="17"/>
      <c r="BC167" s="17"/>
    </row>
    <row r="168" spans="1:55" x14ac:dyDescent="0.2">
      <c r="A168" s="18">
        <v>40451</v>
      </c>
      <c r="B168" s="17">
        <v>3990352</v>
      </c>
      <c r="C168" s="17">
        <v>3079010</v>
      </c>
      <c r="D168" s="41">
        <v>6</v>
      </c>
      <c r="E168" s="63">
        <v>6.3301562499999999</v>
      </c>
      <c r="F168" s="63">
        <v>7.5388281250000002</v>
      </c>
      <c r="G168" s="63">
        <v>8.2810937500000001</v>
      </c>
      <c r="H168" s="63">
        <v>8.2552812499999995</v>
      </c>
      <c r="I168" s="41">
        <v>8.2899999999999991</v>
      </c>
      <c r="J168" s="41">
        <f>'Historical PPI'!H167</f>
        <v>59.914920531949612</v>
      </c>
      <c r="K168" s="17">
        <v>3931570500000</v>
      </c>
      <c r="L168" s="41">
        <v>0.25</v>
      </c>
      <c r="M168" s="41"/>
      <c r="N168" s="17">
        <v>2540846</v>
      </c>
      <c r="O168" s="17">
        <v>1944929</v>
      </c>
      <c r="P168" s="17">
        <v>739399</v>
      </c>
      <c r="Q168" s="17">
        <v>549908</v>
      </c>
      <c r="R168" s="17">
        <v>460157</v>
      </c>
      <c r="S168" s="17">
        <v>351375</v>
      </c>
      <c r="T168" s="17">
        <v>118421</v>
      </c>
      <c r="U168" s="17">
        <v>92039</v>
      </c>
      <c r="V168" s="17">
        <v>114314</v>
      </c>
      <c r="W168" s="17">
        <v>89834</v>
      </c>
      <c r="X168" s="17">
        <v>692891</v>
      </c>
      <c r="Y168" s="17">
        <v>533248</v>
      </c>
      <c r="Z168" s="17">
        <v>352715</v>
      </c>
      <c r="AA168" s="17">
        <v>331721</v>
      </c>
      <c r="AB168" s="17">
        <f>Tax_data!E168</f>
        <v>173516.00000000041</v>
      </c>
      <c r="AC168" s="17">
        <f>Tax_data!G168</f>
        <v>35016</v>
      </c>
      <c r="AD168" s="17">
        <f>Tax_data!I168</f>
        <v>22719.99999999996</v>
      </c>
      <c r="AE168" s="17">
        <f>Tax_data!K168</f>
        <v>28500</v>
      </c>
      <c r="AF168" s="17">
        <f>Tax_data!L168</f>
        <v>684436</v>
      </c>
      <c r="AG168" s="68">
        <f>Data!F168</f>
        <v>13.648</v>
      </c>
      <c r="AH168" s="68">
        <f>Data!G168</f>
        <v>103615.10844079719</v>
      </c>
      <c r="AI168" s="68">
        <f>Data!H168</f>
        <v>181145.29447691818</v>
      </c>
      <c r="AJ168" s="64">
        <f>(Data!K168/(AK168/100))</f>
        <v>1118633.1540644076</v>
      </c>
      <c r="AK168" s="64">
        <f t="shared" si="70"/>
        <v>76.546512460810305</v>
      </c>
      <c r="AL168" s="64">
        <f>'Historical CPI'!I123</f>
        <v>57.199999999999996</v>
      </c>
      <c r="AM168" s="17">
        <v>1065467</v>
      </c>
      <c r="AN168" s="17">
        <v>801732</v>
      </c>
      <c r="AO168" s="17">
        <v>1060721</v>
      </c>
      <c r="AP168" s="17">
        <v>775869</v>
      </c>
      <c r="AQ168" s="64">
        <f t="shared" si="65"/>
        <v>76.359807630873817</v>
      </c>
      <c r="AR168" s="64">
        <f t="shared" si="66"/>
        <v>77.721856765269663</v>
      </c>
      <c r="AS168" s="64">
        <f t="shared" si="67"/>
        <v>78.5853001382158</v>
      </c>
      <c r="AT168" s="64">
        <f t="shared" si="68"/>
        <v>76.959868146649328</v>
      </c>
      <c r="AU168" s="64">
        <v>157.166666666667</v>
      </c>
      <c r="AV168" s="64">
        <v>126.91681</v>
      </c>
      <c r="AW168" s="64">
        <f t="shared" si="69"/>
        <v>77.161363208057836</v>
      </c>
      <c r="AX168" s="64">
        <f t="shared" si="71"/>
        <v>73.145435981752044</v>
      </c>
      <c r="AY168" s="64">
        <f t="shared" si="72"/>
        <v>75.247004365222011</v>
      </c>
      <c r="AZ168" s="17"/>
      <c r="BA168" s="17"/>
      <c r="BB168" s="17"/>
      <c r="BC168" s="17"/>
    </row>
    <row r="169" spans="1:55" x14ac:dyDescent="0.2">
      <c r="A169" s="18">
        <v>40543</v>
      </c>
      <c r="B169" s="17">
        <v>4027494</v>
      </c>
      <c r="C169" s="17">
        <v>3146362</v>
      </c>
      <c r="D169" s="41">
        <v>5.5</v>
      </c>
      <c r="E169" s="63">
        <v>5.7376562499999997</v>
      </c>
      <c r="F169" s="63">
        <v>7.3552031250000001</v>
      </c>
      <c r="G169" s="63">
        <v>8.12928125</v>
      </c>
      <c r="H169" s="63">
        <v>8.1815937499999993</v>
      </c>
      <c r="I169" s="41">
        <v>8.1766666666666694</v>
      </c>
      <c r="J169" s="41">
        <f>'Historical PPI'!H168</f>
        <v>60.182802241793382</v>
      </c>
      <c r="K169" s="17">
        <v>3951998800000</v>
      </c>
      <c r="L169" s="41">
        <v>0.25</v>
      </c>
      <c r="M169" s="41"/>
      <c r="N169" s="17">
        <v>2554667</v>
      </c>
      <c r="O169" s="17">
        <v>1971599</v>
      </c>
      <c r="P169" s="17">
        <v>738707</v>
      </c>
      <c r="Q169" s="17">
        <v>567861</v>
      </c>
      <c r="R169" s="17">
        <v>465495</v>
      </c>
      <c r="S169" s="17">
        <v>353691</v>
      </c>
      <c r="T169" s="17">
        <v>134334</v>
      </c>
      <c r="U169" s="17">
        <v>106604</v>
      </c>
      <c r="V169" s="17">
        <v>116099</v>
      </c>
      <c r="W169" s="17">
        <v>91837</v>
      </c>
      <c r="X169" s="17">
        <v>715928</v>
      </c>
      <c r="Y169" s="17">
        <v>552131</v>
      </c>
      <c r="Z169" s="17">
        <v>445915</v>
      </c>
      <c r="AA169" s="17">
        <v>329479</v>
      </c>
      <c r="AB169" s="17">
        <f>Tax_data!E169</f>
        <v>177920.00000000041</v>
      </c>
      <c r="AC169" s="17">
        <f>Tax_data!G169</f>
        <v>35316</v>
      </c>
      <c r="AD169" s="17">
        <f>Tax_data!I169</f>
        <v>22596</v>
      </c>
      <c r="AE169" s="17">
        <f>Tax_data!K169</f>
        <v>27915.999999999956</v>
      </c>
      <c r="AF169" s="17">
        <f>Tax_data!L169</f>
        <v>775394</v>
      </c>
      <c r="AG169" s="68">
        <f>Data!F169</f>
        <v>13.898</v>
      </c>
      <c r="AH169" s="68">
        <f>Data!G169</f>
        <v>104234.92588861707</v>
      </c>
      <c r="AI169" s="68">
        <f>Data!H169</f>
        <v>181278.13198020359</v>
      </c>
      <c r="AJ169" s="64">
        <f>(Data!K169/(AK169/100))</f>
        <v>1171797.9447732526</v>
      </c>
      <c r="AK169" s="64">
        <f t="shared" si="70"/>
        <v>77.176359971769315</v>
      </c>
      <c r="AL169" s="64">
        <f>'Historical CPI'!I124</f>
        <v>57.500000000000007</v>
      </c>
      <c r="AM169" s="17">
        <v>1084745</v>
      </c>
      <c r="AN169" s="17">
        <v>822438</v>
      </c>
      <c r="AO169" s="17">
        <v>1041250</v>
      </c>
      <c r="AP169" s="17">
        <v>757211</v>
      </c>
      <c r="AQ169" s="64">
        <f t="shared" si="65"/>
        <v>75.981696903296495</v>
      </c>
      <c r="AR169" s="64">
        <f t="shared" si="66"/>
        <v>79.357422543808724</v>
      </c>
      <c r="AS169" s="64">
        <f t="shared" si="67"/>
        <v>79.10231784942161</v>
      </c>
      <c r="AT169" s="64">
        <f t="shared" si="68"/>
        <v>77.12102334312948</v>
      </c>
      <c r="AU169" s="64">
        <v>161.28333333333299</v>
      </c>
      <c r="AV169" s="64">
        <v>128.28398003333299</v>
      </c>
      <c r="AW169" s="64">
        <f t="shared" si="69"/>
        <v>78.122077897571046</v>
      </c>
      <c r="AX169" s="64">
        <f t="shared" si="71"/>
        <v>72.721344537815128</v>
      </c>
      <c r="AY169" s="64">
        <f t="shared" si="72"/>
        <v>75.818556434922485</v>
      </c>
      <c r="AZ169" s="17"/>
      <c r="BA169" s="17"/>
      <c r="BB169" s="17"/>
      <c r="BC169" s="17"/>
    </row>
    <row r="170" spans="1:55" x14ac:dyDescent="0.2">
      <c r="A170" s="18">
        <v>40633</v>
      </c>
      <c r="B170" s="17">
        <v>4067157</v>
      </c>
      <c r="C170" s="17">
        <v>3215572</v>
      </c>
      <c r="D170" s="41">
        <v>5.5</v>
      </c>
      <c r="E170" s="63">
        <v>5.5241269841269798</v>
      </c>
      <c r="F170" s="63">
        <v>7.87450793650794</v>
      </c>
      <c r="G170" s="63">
        <v>8.6594920634920598</v>
      </c>
      <c r="H170" s="63">
        <v>8.6996031746031708</v>
      </c>
      <c r="I170" s="41">
        <v>8.7200000000000006</v>
      </c>
      <c r="J170" s="41">
        <f>'Historical PPI'!H169</f>
        <v>60.35036855036855</v>
      </c>
      <c r="K170" s="17">
        <v>3942477800000</v>
      </c>
      <c r="L170" s="41">
        <v>0.25</v>
      </c>
      <c r="M170" s="41"/>
      <c r="N170" s="17">
        <v>2581491</v>
      </c>
      <c r="O170" s="17">
        <v>2014708</v>
      </c>
      <c r="P170" s="17">
        <v>744803</v>
      </c>
      <c r="Q170" s="17">
        <v>571784</v>
      </c>
      <c r="R170" s="17">
        <v>463988</v>
      </c>
      <c r="S170" s="17">
        <v>358073</v>
      </c>
      <c r="T170" s="17">
        <v>160989</v>
      </c>
      <c r="U170" s="17">
        <v>127988</v>
      </c>
      <c r="V170" s="17">
        <v>117867</v>
      </c>
      <c r="W170" s="17">
        <v>94473</v>
      </c>
      <c r="X170" s="17">
        <v>742845</v>
      </c>
      <c r="Y170" s="17">
        <v>580533</v>
      </c>
      <c r="Z170" s="17">
        <v>396429</v>
      </c>
      <c r="AA170" s="17">
        <v>341315</v>
      </c>
      <c r="AB170" s="17">
        <f>Tax_data!E170</f>
        <v>230991.99999999959</v>
      </c>
      <c r="AC170" s="17">
        <f>Tax_data!G170</f>
        <v>36348</v>
      </c>
      <c r="AD170" s="17">
        <f>Tax_data!I170</f>
        <v>32232</v>
      </c>
      <c r="AE170" s="17">
        <f>Tax_data!K170</f>
        <v>30639.999999999956</v>
      </c>
      <c r="AF170" s="17">
        <f>Tax_data!L170</f>
        <v>737744</v>
      </c>
      <c r="AG170" s="68">
        <f>Data!F170</f>
        <v>13.904</v>
      </c>
      <c r="AH170" s="68">
        <f>Data!G170</f>
        <v>106841.91599539701</v>
      </c>
      <c r="AI170" s="68">
        <f>Data!H170</f>
        <v>183157.57027782357</v>
      </c>
      <c r="AJ170" s="64">
        <f>(Data!K170/(AK170/100))</f>
        <v>1214097.2059926298</v>
      </c>
      <c r="AK170" s="64">
        <f t="shared" si="70"/>
        <v>78.044354987098544</v>
      </c>
      <c r="AL170" s="64">
        <f>'Historical CPI'!I125</f>
        <v>58.333333333333293</v>
      </c>
      <c r="AM170" s="17">
        <v>1063035</v>
      </c>
      <c r="AN170" s="17">
        <v>852744</v>
      </c>
      <c r="AO170" s="17">
        <v>1089365</v>
      </c>
      <c r="AP170" s="17">
        <v>820318</v>
      </c>
      <c r="AQ170" s="64">
        <f t="shared" si="65"/>
        <v>77.17290102330233</v>
      </c>
      <c r="AR170" s="64">
        <f t="shared" si="66"/>
        <v>79.501083924988663</v>
      </c>
      <c r="AS170" s="64">
        <f t="shared" si="67"/>
        <v>80.152205451907648</v>
      </c>
      <c r="AT170" s="64">
        <f t="shared" si="68"/>
        <v>78.149950528037479</v>
      </c>
      <c r="AU170" s="64">
        <v>158.01333333333301</v>
      </c>
      <c r="AV170" s="64">
        <v>124.29660579999999</v>
      </c>
      <c r="AW170" s="64">
        <f t="shared" si="69"/>
        <v>79.061909830380287</v>
      </c>
      <c r="AX170" s="64">
        <f t="shared" si="71"/>
        <v>75.302400939997156</v>
      </c>
      <c r="AY170" s="64">
        <f t="shared" si="72"/>
        <v>80.217866768262567</v>
      </c>
      <c r="AZ170" s="17"/>
      <c r="BA170" s="17"/>
      <c r="BB170" s="17"/>
      <c r="BC170" s="17"/>
    </row>
    <row r="171" spans="1:55" x14ac:dyDescent="0.2">
      <c r="A171" s="18">
        <v>40724</v>
      </c>
      <c r="B171" s="17">
        <v>4089919</v>
      </c>
      <c r="C171" s="17">
        <v>3291018</v>
      </c>
      <c r="D171" s="41">
        <v>5.5</v>
      </c>
      <c r="E171" s="63">
        <v>5.46016949152542</v>
      </c>
      <c r="F171" s="63">
        <v>7.7570847457627101</v>
      </c>
      <c r="G171" s="63">
        <v>8.5532542372881402</v>
      </c>
      <c r="H171" s="63">
        <v>8.7306610169491492</v>
      </c>
      <c r="I171" s="41">
        <v>8.5966666666666693</v>
      </c>
      <c r="J171" s="41">
        <f>'Historical PPI'!H170</f>
        <v>62.541216767248216</v>
      </c>
      <c r="K171" s="17">
        <v>3969209800000</v>
      </c>
      <c r="L171" s="41">
        <v>0.25</v>
      </c>
      <c r="M171" s="41"/>
      <c r="N171" s="17">
        <v>2600189</v>
      </c>
      <c r="O171" s="17">
        <v>2066039</v>
      </c>
      <c r="P171" s="17">
        <v>770420</v>
      </c>
      <c r="Q171" s="17">
        <v>605010</v>
      </c>
      <c r="R171" s="17">
        <v>460684</v>
      </c>
      <c r="S171" s="17">
        <v>362186</v>
      </c>
      <c r="T171" s="17">
        <v>132742</v>
      </c>
      <c r="U171" s="17">
        <v>108007</v>
      </c>
      <c r="V171" s="17">
        <v>125278</v>
      </c>
      <c r="W171" s="17">
        <v>102382</v>
      </c>
      <c r="X171" s="17">
        <v>718704</v>
      </c>
      <c r="Y171" s="17">
        <v>572575</v>
      </c>
      <c r="Z171" s="17">
        <v>404177</v>
      </c>
      <c r="AA171" s="17">
        <v>354447</v>
      </c>
      <c r="AB171" s="17">
        <f>Tax_data!E171</f>
        <v>150948</v>
      </c>
      <c r="AC171" s="17">
        <f>Tax_data!G171</f>
        <v>35000.000000000044</v>
      </c>
      <c r="AD171" s="17">
        <f>Tax_data!I171</f>
        <v>23660.00000000004</v>
      </c>
      <c r="AE171" s="17">
        <f>Tax_data!K171</f>
        <v>22431.99999999996</v>
      </c>
      <c r="AF171" s="17">
        <f>Tax_data!L171</f>
        <v>758624</v>
      </c>
      <c r="AG171" s="68">
        <f>Data!F171</f>
        <v>13.922000000000001</v>
      </c>
      <c r="AH171" s="68">
        <f>Data!G171</f>
        <v>108739.1179428243</v>
      </c>
      <c r="AI171" s="68">
        <f>Data!H171</f>
        <v>182959.81706588509</v>
      </c>
      <c r="AJ171" s="64">
        <f>(Data!K171/(AK171/100))</f>
        <v>1255153.5692449862</v>
      </c>
      <c r="AK171" s="64">
        <f t="shared" si="70"/>
        <v>79.457262529762261</v>
      </c>
      <c r="AL171" s="64">
        <f>'Historical CPI'!I126</f>
        <v>59.433333333333294</v>
      </c>
      <c r="AM171" s="17">
        <v>1094485</v>
      </c>
      <c r="AN171" s="17">
        <v>898985</v>
      </c>
      <c r="AO171" s="17">
        <v>1101892</v>
      </c>
      <c r="AP171" s="17">
        <v>859282</v>
      </c>
      <c r="AQ171" s="64">
        <f t="shared" si="65"/>
        <v>78.619183648661547</v>
      </c>
      <c r="AR171" s="64">
        <f t="shared" si="66"/>
        <v>81.366108692049238</v>
      </c>
      <c r="AS171" s="64">
        <f t="shared" si="67"/>
        <v>81.723846166126535</v>
      </c>
      <c r="AT171" s="64">
        <f t="shared" si="68"/>
        <v>79.667707428927628</v>
      </c>
      <c r="AU171" s="64">
        <v>158.56</v>
      </c>
      <c r="AV171" s="64">
        <v>125.4803254</v>
      </c>
      <c r="AW171" s="64">
        <f t="shared" si="69"/>
        <v>80.466581367503849</v>
      </c>
      <c r="AX171" s="64">
        <f t="shared" si="71"/>
        <v>77.982415699542244</v>
      </c>
      <c r="AY171" s="64">
        <f t="shared" si="72"/>
        <v>82.137717739393409</v>
      </c>
      <c r="AZ171" s="17"/>
      <c r="BA171" s="17"/>
      <c r="BB171" s="17"/>
      <c r="BC171" s="17"/>
    </row>
    <row r="172" spans="1:55" x14ac:dyDescent="0.2">
      <c r="A172" s="18">
        <v>40816</v>
      </c>
      <c r="B172" s="17">
        <v>4106842</v>
      </c>
      <c r="C172" s="17">
        <v>3368145</v>
      </c>
      <c r="D172" s="41">
        <v>5.5</v>
      </c>
      <c r="E172" s="63">
        <v>5.4892307692307698</v>
      </c>
      <c r="F172" s="63">
        <v>7.3398615384615402</v>
      </c>
      <c r="G172" s="63">
        <v>8.2880461538461496</v>
      </c>
      <c r="H172" s="63">
        <v>8.5693538461538505</v>
      </c>
      <c r="I172" s="41">
        <v>8.3000000000000007</v>
      </c>
      <c r="J172" s="41">
        <f>'Historical PPI'!H171</f>
        <v>63.302903016542338</v>
      </c>
      <c r="K172" s="17">
        <v>3967671000000</v>
      </c>
      <c r="L172" s="41">
        <v>0.25</v>
      </c>
      <c r="M172" s="41"/>
      <c r="N172" s="17">
        <v>2612948</v>
      </c>
      <c r="O172" s="17">
        <v>2114344</v>
      </c>
      <c r="P172" s="17">
        <v>779646</v>
      </c>
      <c r="Q172" s="17">
        <v>618087</v>
      </c>
      <c r="R172" s="17">
        <v>490083</v>
      </c>
      <c r="S172" s="17">
        <v>383033</v>
      </c>
      <c r="T172" s="17">
        <v>129173</v>
      </c>
      <c r="U172" s="17">
        <v>107593</v>
      </c>
      <c r="V172" s="17">
        <v>132505</v>
      </c>
      <c r="W172" s="17">
        <v>109307</v>
      </c>
      <c r="X172" s="17">
        <v>751762</v>
      </c>
      <c r="Y172" s="17">
        <v>599932</v>
      </c>
      <c r="Z172" s="17">
        <v>414148</v>
      </c>
      <c r="AA172" s="17">
        <v>362442</v>
      </c>
      <c r="AB172" s="17">
        <f>Tax_data!E172</f>
        <v>175244.00000000041</v>
      </c>
      <c r="AC172" s="17">
        <f>Tax_data!G172</f>
        <v>37572</v>
      </c>
      <c r="AD172" s="17">
        <f>Tax_data!I172</f>
        <v>23060.00000000004</v>
      </c>
      <c r="AE172" s="17">
        <f>Tax_data!K172</f>
        <v>32324.000000000044</v>
      </c>
      <c r="AF172" s="17">
        <f>Tax_data!L172</f>
        <v>776590</v>
      </c>
      <c r="AG172" s="68">
        <f>Data!F172</f>
        <v>14.118</v>
      </c>
      <c r="AH172" s="68">
        <f>Data!G172</f>
        <v>111311.87136988241</v>
      </c>
      <c r="AI172" s="68">
        <f>Data!H172</f>
        <v>184596.80160842856</v>
      </c>
      <c r="AJ172" s="64">
        <f>(Data!K172/(AK172/100))</f>
        <v>1304130.4738800034</v>
      </c>
      <c r="AK172" s="64">
        <f t="shared" si="70"/>
        <v>80.917951677568794</v>
      </c>
      <c r="AL172" s="64">
        <f>'Historical CPI'!I127</f>
        <v>60.3</v>
      </c>
      <c r="AM172" s="17">
        <v>1107997</v>
      </c>
      <c r="AN172" s="17">
        <v>945661</v>
      </c>
      <c r="AO172" s="17">
        <v>1162845</v>
      </c>
      <c r="AP172" s="17">
        <v>910342</v>
      </c>
      <c r="AQ172" s="64">
        <f t="shared" si="65"/>
        <v>78.156761201674001</v>
      </c>
      <c r="AR172" s="64">
        <f t="shared" si="66"/>
        <v>83.293722372322392</v>
      </c>
      <c r="AS172" s="64">
        <f t="shared" si="67"/>
        <v>82.492736123165173</v>
      </c>
      <c r="AT172" s="64">
        <f t="shared" si="68"/>
        <v>79.803448431817515</v>
      </c>
      <c r="AU172" s="64">
        <v>151.72333333333299</v>
      </c>
      <c r="AV172" s="64">
        <v>121.377813933333</v>
      </c>
      <c r="AW172" s="64">
        <f t="shared" si="69"/>
        <v>82.013016327387319</v>
      </c>
      <c r="AX172" s="64">
        <f t="shared" si="71"/>
        <v>78.285756055192223</v>
      </c>
      <c r="AY172" s="64">
        <f t="shared" si="72"/>
        <v>85.348696792500348</v>
      </c>
      <c r="AZ172" s="17"/>
      <c r="BA172" s="17"/>
      <c r="BB172" s="17"/>
      <c r="BC172" s="17"/>
    </row>
    <row r="173" spans="1:55" x14ac:dyDescent="0.2">
      <c r="A173" s="18">
        <v>40908</v>
      </c>
      <c r="B173" s="17">
        <v>4134937</v>
      </c>
      <c r="C173" s="17">
        <v>3433453</v>
      </c>
      <c r="D173" s="41">
        <v>5.5</v>
      </c>
      <c r="E173" s="63">
        <v>5.4777419354838699</v>
      </c>
      <c r="F173" s="63">
        <v>7.1777419354838701</v>
      </c>
      <c r="G173" s="63">
        <v>8.4763225806451601</v>
      </c>
      <c r="H173" s="63">
        <v>8.8317741935483909</v>
      </c>
      <c r="I173" s="41">
        <v>8.4633333333333294</v>
      </c>
      <c r="J173" s="41">
        <f>'Historical PPI'!H172</f>
        <v>64.317416599946455</v>
      </c>
      <c r="K173" s="17">
        <v>4012175500000</v>
      </c>
      <c r="L173" s="41">
        <v>0.25</v>
      </c>
      <c r="M173" s="41"/>
      <c r="N173" s="17">
        <v>2645586</v>
      </c>
      <c r="O173" s="17">
        <v>2180121</v>
      </c>
      <c r="P173" s="17">
        <v>781523</v>
      </c>
      <c r="Q173" s="17">
        <v>626563</v>
      </c>
      <c r="R173" s="17">
        <v>496377</v>
      </c>
      <c r="S173" s="17">
        <v>398541</v>
      </c>
      <c r="T173" s="17">
        <v>132564</v>
      </c>
      <c r="U173" s="17">
        <v>111431</v>
      </c>
      <c r="V173" s="17">
        <v>127722</v>
      </c>
      <c r="W173" s="17">
        <v>107093</v>
      </c>
      <c r="X173" s="17">
        <v>756662</v>
      </c>
      <c r="Y173" s="17">
        <v>617064</v>
      </c>
      <c r="Z173" s="17">
        <v>455630</v>
      </c>
      <c r="AA173" s="17">
        <v>380128</v>
      </c>
      <c r="AB173" s="17">
        <f>Tax_data!E173</f>
        <v>219999.99999999959</v>
      </c>
      <c r="AC173" s="17">
        <f>Tax_data!G173</f>
        <v>37347.999999999956</v>
      </c>
      <c r="AD173" s="17">
        <f>Tax_data!I173</f>
        <v>28940.000000000044</v>
      </c>
      <c r="AE173" s="17">
        <f>Tax_data!K173</f>
        <v>38328</v>
      </c>
      <c r="AF173" s="17">
        <f>Tax_data!L173</f>
        <v>835758</v>
      </c>
      <c r="AG173" s="68">
        <f>Data!F173</f>
        <v>14.336</v>
      </c>
      <c r="AH173" s="68">
        <f>Data!G173</f>
        <v>110739.60658482142</v>
      </c>
      <c r="AI173" s="68">
        <f>Data!H173</f>
        <v>181639.5952730804</v>
      </c>
      <c r="AJ173" s="64">
        <f>(Data!K173/(AK173/100))</f>
        <v>1355305.0023984869</v>
      </c>
      <c r="AK173" s="64">
        <f t="shared" si="70"/>
        <v>82.40597735246557</v>
      </c>
      <c r="AL173" s="64">
        <f>'Historical CPI'!I128</f>
        <v>60.966666666666697</v>
      </c>
      <c r="AM173" s="17">
        <v>1108593</v>
      </c>
      <c r="AN173" s="17">
        <v>988732</v>
      </c>
      <c r="AO173" s="17">
        <v>1196767</v>
      </c>
      <c r="AP173" s="17">
        <v>995044</v>
      </c>
      <c r="AQ173" s="64">
        <f t="shared" si="65"/>
        <v>80.289981203802753</v>
      </c>
      <c r="AR173" s="64">
        <f t="shared" si="66"/>
        <v>84.058266195950637</v>
      </c>
      <c r="AS173" s="64">
        <f t="shared" si="67"/>
        <v>83.848514742957363</v>
      </c>
      <c r="AT173" s="64">
        <f t="shared" si="68"/>
        <v>81.550811326589681</v>
      </c>
      <c r="AU173" s="64">
        <v>137.196666666667</v>
      </c>
      <c r="AV173" s="64">
        <v>111.28765799999999</v>
      </c>
      <c r="AW173" s="64">
        <f t="shared" si="69"/>
        <v>83.035194973950027</v>
      </c>
      <c r="AX173" s="64">
        <f t="shared" si="71"/>
        <v>83.144338037395755</v>
      </c>
      <c r="AY173" s="64">
        <f t="shared" si="72"/>
        <v>89.18800677976499</v>
      </c>
      <c r="AZ173" s="17"/>
      <c r="BA173" s="17"/>
      <c r="BB173" s="17"/>
      <c r="BC173" s="17"/>
    </row>
    <row r="174" spans="1:55" x14ac:dyDescent="0.2">
      <c r="A174" s="18">
        <v>40999</v>
      </c>
      <c r="B174" s="17">
        <v>4158375</v>
      </c>
      <c r="C174" s="17">
        <v>3477532</v>
      </c>
      <c r="D174" s="41">
        <v>5.5</v>
      </c>
      <c r="E174" s="63">
        <v>5.5044444444444398</v>
      </c>
      <c r="F174" s="63">
        <v>7.0937619047618998</v>
      </c>
      <c r="G174" s="63">
        <v>8.3882698412698407</v>
      </c>
      <c r="H174" s="63">
        <v>8.7778571428571404</v>
      </c>
      <c r="I174" s="41">
        <v>8.3333333333333304</v>
      </c>
      <c r="J174" s="41">
        <f>'Historical PPI'!H173</f>
        <v>64.3</v>
      </c>
      <c r="K174" s="17">
        <v>4044992000000</v>
      </c>
      <c r="L174" s="41">
        <v>0.25</v>
      </c>
      <c r="M174" s="41"/>
      <c r="N174" s="17">
        <v>2664912</v>
      </c>
      <c r="O174" s="17">
        <v>2222207</v>
      </c>
      <c r="P174" s="17">
        <v>790056</v>
      </c>
      <c r="Q174" s="17">
        <v>644532</v>
      </c>
      <c r="R174" s="17">
        <v>484593</v>
      </c>
      <c r="S174" s="17">
        <v>396657</v>
      </c>
      <c r="T174" s="17">
        <v>132887</v>
      </c>
      <c r="U174" s="17">
        <v>114646</v>
      </c>
      <c r="V174" s="17">
        <v>121435</v>
      </c>
      <c r="W174" s="17">
        <v>103576</v>
      </c>
      <c r="X174" s="17">
        <v>738914</v>
      </c>
      <c r="Y174" s="17">
        <v>614878</v>
      </c>
      <c r="Z174" s="17">
        <v>440419</v>
      </c>
      <c r="AA174" s="17">
        <v>386137</v>
      </c>
      <c r="AB174" s="17">
        <f>Tax_data!E174</f>
        <v>217892.00000000041</v>
      </c>
      <c r="AC174" s="17">
        <f>Tax_data!G174</f>
        <v>36483.999999999956</v>
      </c>
      <c r="AD174" s="17">
        <f>Tax_data!I174</f>
        <v>33300</v>
      </c>
      <c r="AE174" s="17">
        <f>Tax_data!K174</f>
        <v>43707.999999999956</v>
      </c>
      <c r="AF174" s="17">
        <f>Tax_data!L174</f>
        <v>826556</v>
      </c>
      <c r="AG174" s="68">
        <f>Data!F174</f>
        <v>14.284000000000001</v>
      </c>
      <c r="AH174" s="68">
        <f>Data!G174</f>
        <v>114713.94567348082</v>
      </c>
      <c r="AI174" s="68">
        <f>Data!H174</f>
        <v>185321.39850320003</v>
      </c>
      <c r="AJ174" s="64">
        <f>(Data!K174/(AK174/100))</f>
        <v>1367686.0448518072</v>
      </c>
      <c r="AK174" s="64">
        <f t="shared" si="70"/>
        <v>83.387631561567517</v>
      </c>
      <c r="AL174" s="64">
        <f>'Historical CPI'!I129</f>
        <v>61.9</v>
      </c>
      <c r="AM174" s="17">
        <v>1120869</v>
      </c>
      <c r="AN174" s="17">
        <v>963237</v>
      </c>
      <c r="AO174" s="17">
        <v>1168689</v>
      </c>
      <c r="AP174" s="17">
        <v>982134</v>
      </c>
      <c r="AQ174" s="64">
        <f t="shared" si="65"/>
        <v>81.85363800137435</v>
      </c>
      <c r="AR174" s="64">
        <f t="shared" si="66"/>
        <v>86.273299871319239</v>
      </c>
      <c r="AS174" s="64">
        <f t="shared" si="67"/>
        <v>85.293366821756507</v>
      </c>
      <c r="AT174" s="64">
        <f t="shared" si="68"/>
        <v>83.213743412629881</v>
      </c>
      <c r="AU174" s="64">
        <v>144.15666666666701</v>
      </c>
      <c r="AV174" s="64">
        <v>117.43222736666699</v>
      </c>
      <c r="AW174" s="64">
        <f t="shared" si="69"/>
        <v>83.627186100339685</v>
      </c>
      <c r="AX174" s="64">
        <f t="shared" si="71"/>
        <v>84.037241729835742</v>
      </c>
      <c r="AY174" s="64">
        <f t="shared" si="72"/>
        <v>85.936625957181434</v>
      </c>
      <c r="AZ174" s="17"/>
      <c r="BA174" s="17"/>
      <c r="BB174" s="17"/>
      <c r="BC174" s="17"/>
    </row>
    <row r="175" spans="1:55" x14ac:dyDescent="0.2">
      <c r="A175" s="18">
        <v>41090</v>
      </c>
      <c r="B175" s="17">
        <v>4193087</v>
      </c>
      <c r="C175" s="17">
        <v>3549080</v>
      </c>
      <c r="D175" s="41">
        <v>5.5</v>
      </c>
      <c r="E175" s="63">
        <v>5.5688709677419403</v>
      </c>
      <c r="F175" s="63">
        <v>6.8868196721311499</v>
      </c>
      <c r="G175" s="63">
        <v>8.3358688524590203</v>
      </c>
      <c r="H175" s="63">
        <v>8.7854262295082002</v>
      </c>
      <c r="I175" s="41">
        <v>8.24</v>
      </c>
      <c r="J175" s="41">
        <f>'Historical PPI'!H174</f>
        <v>65.400000000000006</v>
      </c>
      <c r="K175" s="17">
        <v>4063431500000</v>
      </c>
      <c r="L175" s="41">
        <v>0.25</v>
      </c>
      <c r="M175" s="41"/>
      <c r="N175" s="17">
        <v>2682545</v>
      </c>
      <c r="O175" s="17">
        <v>2263860</v>
      </c>
      <c r="P175" s="17">
        <v>802526</v>
      </c>
      <c r="Q175" s="17">
        <v>662278</v>
      </c>
      <c r="R175" s="17">
        <v>511356</v>
      </c>
      <c r="S175" s="17">
        <v>429130</v>
      </c>
      <c r="T175" s="17">
        <v>123131</v>
      </c>
      <c r="U175" s="17">
        <v>106284</v>
      </c>
      <c r="V175" s="17">
        <v>124872</v>
      </c>
      <c r="W175" s="17">
        <v>108623</v>
      </c>
      <c r="X175" s="17">
        <v>759358</v>
      </c>
      <c r="Y175" s="17">
        <v>644036</v>
      </c>
      <c r="Z175" s="17">
        <v>473398</v>
      </c>
      <c r="AA175" s="17">
        <v>394881</v>
      </c>
      <c r="AB175" s="17">
        <f>Tax_data!E175</f>
        <v>172328.00000000041</v>
      </c>
      <c r="AC175" s="17">
        <f>Tax_data!G175</f>
        <v>38144.000000000044</v>
      </c>
      <c r="AD175" s="17">
        <f>Tax_data!I175</f>
        <v>26367.999999999956</v>
      </c>
      <c r="AE175" s="17">
        <f>Tax_data!K175</f>
        <v>25892.000000000044</v>
      </c>
      <c r="AF175" s="17">
        <f>Tax_data!L175</f>
        <v>868279</v>
      </c>
      <c r="AG175" s="68">
        <f>Data!F175</f>
        <v>14.33</v>
      </c>
      <c r="AH175" s="68">
        <f>Data!G175</f>
        <v>116257.85066294487</v>
      </c>
      <c r="AI175" s="68">
        <f>Data!H175</f>
        <v>185123.96602379761</v>
      </c>
      <c r="AJ175" s="64">
        <f>(Data!K175/(AK175/100))</f>
        <v>1370535.8516736901</v>
      </c>
      <c r="AK175" s="64">
        <f t="shared" si="70"/>
        <v>84.39224691477682</v>
      </c>
      <c r="AL175" s="64">
        <f>'Historical CPI'!I130</f>
        <v>62.79999999999999</v>
      </c>
      <c r="AM175" s="17">
        <v>1108235</v>
      </c>
      <c r="AN175" s="17">
        <v>971934</v>
      </c>
      <c r="AO175" s="17">
        <v>1175473</v>
      </c>
      <c r="AP175" s="17">
        <v>1009557</v>
      </c>
      <c r="AQ175" s="64">
        <f t="shared" si="65"/>
        <v>83.920008761019716</v>
      </c>
      <c r="AR175" s="64">
        <f t="shared" si="66"/>
        <v>86.317824106033413</v>
      </c>
      <c r="AS175" s="64">
        <f t="shared" si="67"/>
        <v>86.987475174578762</v>
      </c>
      <c r="AT175" s="64">
        <f t="shared" si="68"/>
        <v>84.813223802211866</v>
      </c>
      <c r="AU175" s="64">
        <v>139.726666666667</v>
      </c>
      <c r="AV175" s="64">
        <v>114.319668866667</v>
      </c>
      <c r="AW175" s="64">
        <f t="shared" si="69"/>
        <v>84.641220179786387</v>
      </c>
      <c r="AX175" s="64">
        <f t="shared" si="71"/>
        <v>85.885171331030151</v>
      </c>
      <c r="AY175" s="64">
        <f t="shared" si="72"/>
        <v>87.701074230646029</v>
      </c>
      <c r="AZ175" s="17"/>
      <c r="BA175" s="17"/>
      <c r="BB175" s="17"/>
      <c r="BC175" s="17"/>
    </row>
    <row r="176" spans="1:55" x14ac:dyDescent="0.2">
      <c r="A176" s="18">
        <v>41182</v>
      </c>
      <c r="B176" s="17">
        <v>4210134</v>
      </c>
      <c r="C176" s="17">
        <v>3591832</v>
      </c>
      <c r="D176" s="41">
        <v>5</v>
      </c>
      <c r="E176" s="63">
        <v>5.13492063492063</v>
      </c>
      <c r="F176" s="63">
        <v>6.0270793650793699</v>
      </c>
      <c r="G176" s="63">
        <v>7.6396984126984098</v>
      </c>
      <c r="H176" s="63">
        <v>8.1459682539682507</v>
      </c>
      <c r="I176" s="41">
        <v>7.4666666666666703</v>
      </c>
      <c r="J176" s="41">
        <f>'Historical PPI'!H175</f>
        <v>65.900000000000006</v>
      </c>
      <c r="K176" s="17">
        <v>4070537800000</v>
      </c>
      <c r="L176" s="41">
        <v>0.25</v>
      </c>
      <c r="M176" s="41"/>
      <c r="N176" s="17">
        <v>2708999</v>
      </c>
      <c r="O176" s="17">
        <v>2312491</v>
      </c>
      <c r="P176" s="17">
        <v>812756</v>
      </c>
      <c r="Q176" s="17">
        <v>681258</v>
      </c>
      <c r="R176" s="17">
        <v>489974</v>
      </c>
      <c r="S176" s="17">
        <v>409064</v>
      </c>
      <c r="T176" s="17">
        <v>132095</v>
      </c>
      <c r="U176" s="17">
        <v>113748</v>
      </c>
      <c r="V176" s="17">
        <v>127337</v>
      </c>
      <c r="W176" s="17">
        <v>111405</v>
      </c>
      <c r="X176" s="17">
        <v>749406</v>
      </c>
      <c r="Y176" s="17">
        <v>634218</v>
      </c>
      <c r="Z176" s="17">
        <v>443801</v>
      </c>
      <c r="AA176" s="17">
        <v>416574</v>
      </c>
      <c r="AB176" s="17">
        <f>Tax_data!E176</f>
        <v>212448</v>
      </c>
      <c r="AC176" s="17">
        <f>Tax_data!G176</f>
        <v>43227.999999999956</v>
      </c>
      <c r="AD176" s="17">
        <f>Tax_data!I176</f>
        <v>27576</v>
      </c>
      <c r="AE176" s="17">
        <f>Tax_data!K176</f>
        <v>36963.999999999956</v>
      </c>
      <c r="AF176" s="17">
        <f>Tax_data!L176</f>
        <v>860375</v>
      </c>
      <c r="AG176" s="68">
        <f>Data!F176</f>
        <v>14.561999999999999</v>
      </c>
      <c r="AH176" s="68">
        <f>Data!G176</f>
        <v>116927.41381678342</v>
      </c>
      <c r="AI176" s="68">
        <f>Data!H176</f>
        <v>184428.09750281295</v>
      </c>
      <c r="AJ176" s="64">
        <f>(Data!K176/(AK176/100))</f>
        <v>1397553.715453163</v>
      </c>
      <c r="AK176" s="64">
        <f t="shared" si="70"/>
        <v>85.363302090550789</v>
      </c>
      <c r="AL176" s="64">
        <f>'Historical CPI'!I131</f>
        <v>63.400000000000006</v>
      </c>
      <c r="AM176" s="17">
        <v>1089924</v>
      </c>
      <c r="AN176" s="17">
        <v>948295</v>
      </c>
      <c r="AO176" s="17">
        <v>1187271</v>
      </c>
      <c r="AP176" s="17">
        <v>1011350</v>
      </c>
      <c r="AQ176" s="64">
        <f t="shared" si="65"/>
        <v>83.486878895614865</v>
      </c>
      <c r="AR176" s="64">
        <f t="shared" si="66"/>
        <v>86.11075362428555</v>
      </c>
      <c r="AS176" s="64">
        <f t="shared" si="67"/>
        <v>87.488318399208396</v>
      </c>
      <c r="AT176" s="64">
        <f t="shared" si="68"/>
        <v>84.629426505792594</v>
      </c>
      <c r="AU176" s="64">
        <v>138.26666666666699</v>
      </c>
      <c r="AV176" s="64">
        <v>114.579721366667</v>
      </c>
      <c r="AW176" s="64">
        <f t="shared" si="69"/>
        <v>85.313959128141775</v>
      </c>
      <c r="AX176" s="64">
        <f t="shared" si="71"/>
        <v>85.182742608890464</v>
      </c>
      <c r="AY176" s="64">
        <f t="shared" si="72"/>
        <v>87.005607730447267</v>
      </c>
      <c r="AZ176" s="17"/>
      <c r="BA176" s="17"/>
      <c r="BB176" s="17"/>
      <c r="BC176" s="17"/>
    </row>
    <row r="177" spans="1:55" x14ac:dyDescent="0.2">
      <c r="A177" s="18">
        <v>41274</v>
      </c>
      <c r="B177" s="17">
        <v>4230214</v>
      </c>
      <c r="C177" s="17">
        <v>3647096</v>
      </c>
      <c r="D177" s="41">
        <v>5</v>
      </c>
      <c r="E177" s="63">
        <v>4.9484126984127004</v>
      </c>
      <c r="F177" s="63">
        <v>5.9113968253968299</v>
      </c>
      <c r="G177" s="63">
        <v>7.7578571428571399</v>
      </c>
      <c r="H177" s="63">
        <v>8.3287142857142893</v>
      </c>
      <c r="I177" s="41">
        <v>7.56</v>
      </c>
      <c r="J177" s="41">
        <f>'Historical PPI'!H176</f>
        <v>67.066666666666706</v>
      </c>
      <c r="K177" s="17">
        <v>4075008800000</v>
      </c>
      <c r="L177" s="41">
        <v>0.25</v>
      </c>
      <c r="M177" s="41"/>
      <c r="N177" s="17">
        <v>2720572</v>
      </c>
      <c r="O177" s="17">
        <v>2374402</v>
      </c>
      <c r="P177" s="17">
        <v>818422</v>
      </c>
      <c r="Q177" s="17">
        <v>696784</v>
      </c>
      <c r="R177" s="17">
        <v>500239</v>
      </c>
      <c r="S177" s="17">
        <v>423208</v>
      </c>
      <c r="T177" s="17">
        <v>142907</v>
      </c>
      <c r="U177" s="17">
        <v>125503</v>
      </c>
      <c r="V177" s="17">
        <v>131342</v>
      </c>
      <c r="W177" s="17">
        <v>116672</v>
      </c>
      <c r="X177" s="17">
        <v>774489</v>
      </c>
      <c r="Y177" s="17">
        <v>665383</v>
      </c>
      <c r="Z177" s="17">
        <v>457434</v>
      </c>
      <c r="AA177" s="17">
        <v>422796</v>
      </c>
      <c r="AB177" s="17">
        <f>Tax_data!E177</f>
        <v>227216.00000000041</v>
      </c>
      <c r="AC177" s="17">
        <f>Tax_data!G177</f>
        <v>39132</v>
      </c>
      <c r="AD177" s="17">
        <f>Tax_data!I177</f>
        <v>31815.999999999956</v>
      </c>
      <c r="AE177" s="17">
        <f>Tax_data!K177</f>
        <v>43320</v>
      </c>
      <c r="AF177" s="17">
        <f>Tax_data!L177</f>
        <v>880230</v>
      </c>
      <c r="AG177" s="68">
        <f>Data!F177</f>
        <v>14.523999999999999</v>
      </c>
      <c r="AH177" s="68">
        <f>Data!G177</f>
        <v>118436.7254199945</v>
      </c>
      <c r="AI177" s="68">
        <f>Data!H177</f>
        <v>183812.81751680482</v>
      </c>
      <c r="AJ177" s="64">
        <f>(Data!K177/(AK177/100))</f>
        <v>1433586.5473675795</v>
      </c>
      <c r="AK177" s="64">
        <f t="shared" si="70"/>
        <v>87.275837581214546</v>
      </c>
      <c r="AL177" s="64">
        <f>'Historical CPI'!I132</f>
        <v>64.433333333333294</v>
      </c>
      <c r="AM177" s="17">
        <v>1103738</v>
      </c>
      <c r="AN177" s="17">
        <v>988080</v>
      </c>
      <c r="AO177" s="17">
        <v>1195480</v>
      </c>
      <c r="AP177" s="17">
        <v>1054574</v>
      </c>
      <c r="AQ177" s="64">
        <f t="shared" si="65"/>
        <v>84.601160645211593</v>
      </c>
      <c r="AR177" s="64">
        <f t="shared" si="66"/>
        <v>87.821450313840472</v>
      </c>
      <c r="AS177" s="64">
        <f t="shared" si="67"/>
        <v>88.830686299888839</v>
      </c>
      <c r="AT177" s="64">
        <f t="shared" si="68"/>
        <v>85.912517802060449</v>
      </c>
      <c r="AU177" s="64">
        <v>129.47999999999999</v>
      </c>
      <c r="AV177" s="64">
        <v>108.50297956666699</v>
      </c>
      <c r="AW177" s="64">
        <f t="shared" si="69"/>
        <v>86.215401868557947</v>
      </c>
      <c r="AX177" s="64">
        <f t="shared" si="71"/>
        <v>88.213437280422923</v>
      </c>
      <c r="AY177" s="64">
        <f t="shared" si="72"/>
        <v>89.52124507808918</v>
      </c>
      <c r="AZ177" s="17"/>
      <c r="BA177" s="17"/>
      <c r="BB177" s="17"/>
      <c r="BC177" s="17"/>
    </row>
    <row r="178" spans="1:55" x14ac:dyDescent="0.2">
      <c r="A178" s="18">
        <v>41364</v>
      </c>
      <c r="B178" s="17">
        <v>4263041</v>
      </c>
      <c r="C178" s="17">
        <v>3756343</v>
      </c>
      <c r="D178" s="41">
        <v>5</v>
      </c>
      <c r="E178" s="63">
        <v>5.04688524590164</v>
      </c>
      <c r="F178" s="63">
        <v>5.8769344262295098</v>
      </c>
      <c r="G178" s="63">
        <v>7.5407540983606598</v>
      </c>
      <c r="H178" s="63">
        <v>8.1703934426229505</v>
      </c>
      <c r="I178" s="41">
        <v>7.3133333333333299</v>
      </c>
      <c r="J178" s="41">
        <f>'Historical PPI'!H177</f>
        <v>67.900000000000006</v>
      </c>
      <c r="K178" s="17">
        <v>4110371300000</v>
      </c>
      <c r="L178" s="41">
        <v>0.25</v>
      </c>
      <c r="M178" s="41"/>
      <c r="N178" s="17">
        <v>2730059</v>
      </c>
      <c r="O178" s="17">
        <v>2417155</v>
      </c>
      <c r="P178" s="17">
        <v>823407</v>
      </c>
      <c r="Q178" s="17">
        <v>718116</v>
      </c>
      <c r="R178" s="17">
        <v>495892</v>
      </c>
      <c r="S178" s="17">
        <v>428625</v>
      </c>
      <c r="T178" s="17">
        <v>137737</v>
      </c>
      <c r="U178" s="17">
        <v>124240</v>
      </c>
      <c r="V178" s="17">
        <v>137795</v>
      </c>
      <c r="W178" s="17">
        <v>124804</v>
      </c>
      <c r="X178" s="17">
        <v>771424</v>
      </c>
      <c r="Y178" s="17">
        <v>677669</v>
      </c>
      <c r="Z178" s="17">
        <v>466714</v>
      </c>
      <c r="AA178" s="17">
        <v>431253</v>
      </c>
      <c r="AB178" s="17">
        <f>Tax_data!E178</f>
        <v>248100</v>
      </c>
      <c r="AC178" s="17">
        <f>Tax_data!G178</f>
        <v>41132.000000000044</v>
      </c>
      <c r="AD178" s="17">
        <f>Tax_data!I178</f>
        <v>36675.999999999956</v>
      </c>
      <c r="AE178" s="17">
        <f>Tax_data!K178</f>
        <v>49236</v>
      </c>
      <c r="AF178" s="17">
        <f>Tax_data!L178</f>
        <v>897967</v>
      </c>
      <c r="AG178" s="68">
        <f>Data!F178</f>
        <v>14.558</v>
      </c>
      <c r="AH178" s="68">
        <f>Data!G178</f>
        <v>123197.55460914961</v>
      </c>
      <c r="AI178" s="68">
        <f>Data!H178</f>
        <v>188279.50271393225</v>
      </c>
      <c r="AJ178" s="64">
        <f>(Data!K178/(AK178/100))</f>
        <v>1437967.0216285912</v>
      </c>
      <c r="AK178" s="64">
        <f t="shared" si="70"/>
        <v>88.538562719706789</v>
      </c>
      <c r="AL178" s="64">
        <f>'Historical CPI'!I133</f>
        <v>65.433333333333294</v>
      </c>
      <c r="AM178" s="17">
        <v>1125384</v>
      </c>
      <c r="AN178" s="17">
        <v>1045448</v>
      </c>
      <c r="AO178" s="17">
        <v>1208951</v>
      </c>
      <c r="AP178" s="17">
        <v>1105644</v>
      </c>
      <c r="AQ178" s="64">
        <f t="shared" si="65"/>
        <v>86.435151202277922</v>
      </c>
      <c r="AR178" s="64">
        <f t="shared" si="66"/>
        <v>90.200890102151192</v>
      </c>
      <c r="AS178" s="64">
        <f t="shared" si="67"/>
        <v>90.572226858739441</v>
      </c>
      <c r="AT178" s="64">
        <f t="shared" si="68"/>
        <v>87.846502053345503</v>
      </c>
      <c r="AU178" s="64">
        <v>126.18666666666699</v>
      </c>
      <c r="AV178" s="64">
        <v>106.1629373</v>
      </c>
      <c r="AW178" s="64">
        <f t="shared" si="69"/>
        <v>88.114165451376152</v>
      </c>
      <c r="AX178" s="64">
        <f t="shared" si="71"/>
        <v>91.454823231049062</v>
      </c>
      <c r="AY178" s="64">
        <f t="shared" si="72"/>
        <v>92.897002267670416</v>
      </c>
      <c r="AZ178" s="17"/>
      <c r="BA178" s="17"/>
      <c r="BB178" s="17"/>
      <c r="BC178" s="17"/>
    </row>
    <row r="179" spans="1:55" x14ac:dyDescent="0.2">
      <c r="A179" s="18">
        <v>41455</v>
      </c>
      <c r="B179" s="17">
        <v>4294050</v>
      </c>
      <c r="C179" s="17">
        <v>3835957</v>
      </c>
      <c r="D179" s="41">
        <v>5</v>
      </c>
      <c r="E179" s="63">
        <v>5.0888709677419399</v>
      </c>
      <c r="F179" s="63">
        <v>6.1184516129032298</v>
      </c>
      <c r="G179" s="63">
        <v>7.5128064516129003</v>
      </c>
      <c r="H179" s="63">
        <v>8.14422580645161</v>
      </c>
      <c r="I179" s="41">
        <v>7.29</v>
      </c>
      <c r="J179" s="41">
        <f>'Historical PPI'!H178</f>
        <v>69</v>
      </c>
      <c r="K179" s="17">
        <v>4116100500000</v>
      </c>
      <c r="L179" s="41">
        <v>0.25</v>
      </c>
      <c r="M179" s="41"/>
      <c r="N179" s="17">
        <v>2739722</v>
      </c>
      <c r="O179" s="17">
        <v>2454321</v>
      </c>
      <c r="P179" s="17">
        <v>831875</v>
      </c>
      <c r="Q179" s="17">
        <v>732525</v>
      </c>
      <c r="R179" s="17">
        <v>510650</v>
      </c>
      <c r="S179" s="17">
        <v>452800</v>
      </c>
      <c r="T179" s="17">
        <v>134287</v>
      </c>
      <c r="U179" s="17">
        <v>122869</v>
      </c>
      <c r="V179" s="17">
        <v>144894</v>
      </c>
      <c r="W179" s="17">
        <v>133420</v>
      </c>
      <c r="X179" s="17">
        <v>789831</v>
      </c>
      <c r="Y179" s="17">
        <v>709089</v>
      </c>
      <c r="Z179" s="17">
        <v>496062</v>
      </c>
      <c r="AA179" s="17">
        <v>445446</v>
      </c>
      <c r="AB179" s="17">
        <f>Tax_data!E179</f>
        <v>188444.00000000041</v>
      </c>
      <c r="AC179" s="17">
        <f>Tax_data!G179</f>
        <v>41216.000000000044</v>
      </c>
      <c r="AD179" s="17">
        <f>Tax_data!I179</f>
        <v>25851.999999999956</v>
      </c>
      <c r="AE179" s="17">
        <f>Tax_data!K179</f>
        <v>31911.999999999956</v>
      </c>
      <c r="AF179" s="17">
        <f>Tax_data!L179</f>
        <v>941508</v>
      </c>
      <c r="AG179" s="68">
        <f>Data!F179</f>
        <v>14.692</v>
      </c>
      <c r="AH179" s="68">
        <f>Data!G179</f>
        <v>125417.84644704602</v>
      </c>
      <c r="AI179" s="68">
        <f>Data!H179</f>
        <v>188977.16692171665</v>
      </c>
      <c r="AJ179" s="64">
        <f>(Data!K179/(AK179/100))</f>
        <v>1432110.4533965434</v>
      </c>
      <c r="AK179" s="64">
        <f t="shared" si="70"/>
        <v>89.582848186786833</v>
      </c>
      <c r="AL179" s="64">
        <f>'Historical CPI'!I134</f>
        <v>66.366666666666703</v>
      </c>
      <c r="AM179" s="17">
        <v>1147050</v>
      </c>
      <c r="AN179" s="17">
        <v>1088941</v>
      </c>
      <c r="AO179" s="17">
        <v>1261439</v>
      </c>
      <c r="AP179" s="17">
        <v>1186605</v>
      </c>
      <c r="AQ179" s="64">
        <f t="shared" si="65"/>
        <v>88.67130128267894</v>
      </c>
      <c r="AR179" s="64">
        <f t="shared" si="66"/>
        <v>91.497315451235039</v>
      </c>
      <c r="AS179" s="64">
        <f t="shared" si="67"/>
        <v>92.081107568291301</v>
      </c>
      <c r="AT179" s="64">
        <f t="shared" si="68"/>
        <v>89.777306790946426</v>
      </c>
      <c r="AU179" s="64">
        <v>120.286666666667</v>
      </c>
      <c r="AV179" s="64">
        <v>103.511300933333</v>
      </c>
      <c r="AW179" s="64">
        <f t="shared" si="69"/>
        <v>89.331912763009285</v>
      </c>
      <c r="AX179" s="64">
        <f t="shared" si="71"/>
        <v>94.067568863813463</v>
      </c>
      <c r="AY179" s="64">
        <f t="shared" si="72"/>
        <v>94.934048210627267</v>
      </c>
      <c r="AZ179" s="17"/>
      <c r="BA179" s="17"/>
      <c r="BB179" s="17"/>
      <c r="BC179" s="17"/>
    </row>
    <row r="180" spans="1:55" x14ac:dyDescent="0.2">
      <c r="A180" s="18">
        <v>41547</v>
      </c>
      <c r="B180" s="17">
        <v>4314423</v>
      </c>
      <c r="C180" s="17">
        <v>3902108</v>
      </c>
      <c r="D180" s="41">
        <v>5</v>
      </c>
      <c r="E180" s="63">
        <v>5.0935937500000001</v>
      </c>
      <c r="F180" s="63">
        <v>7.1231875000000002</v>
      </c>
      <c r="G180" s="63">
        <v>8.4082968749999996</v>
      </c>
      <c r="H180" s="63">
        <v>8.993390625</v>
      </c>
      <c r="I180" s="41">
        <v>8.1666666666666696</v>
      </c>
      <c r="J180" s="41">
        <f>'Historical PPI'!H179</f>
        <v>70.3333333333333</v>
      </c>
      <c r="K180" s="17">
        <v>4148685800000</v>
      </c>
      <c r="L180" s="41">
        <v>0.25</v>
      </c>
      <c r="M180" s="41"/>
      <c r="N180" s="17">
        <v>2736874</v>
      </c>
      <c r="O180" s="17">
        <v>2484067</v>
      </c>
      <c r="P180" s="17">
        <v>833531</v>
      </c>
      <c r="Q180" s="17">
        <v>744142</v>
      </c>
      <c r="R180" s="17">
        <v>530992</v>
      </c>
      <c r="S180" s="17">
        <v>477635</v>
      </c>
      <c r="T180" s="17">
        <v>130806</v>
      </c>
      <c r="U180" s="17">
        <v>120935</v>
      </c>
      <c r="V180" s="17">
        <v>145612</v>
      </c>
      <c r="W180" s="17">
        <v>135378</v>
      </c>
      <c r="X180" s="17">
        <v>807410</v>
      </c>
      <c r="Y180" s="17">
        <v>733948</v>
      </c>
      <c r="Z180" s="17">
        <v>497817</v>
      </c>
      <c r="AA180" s="17">
        <v>456392</v>
      </c>
      <c r="AB180" s="17">
        <f>Tax_data!E180</f>
        <v>243024</v>
      </c>
      <c r="AC180" s="17">
        <f>Tax_data!G180</f>
        <v>43820.000000000044</v>
      </c>
      <c r="AD180" s="17">
        <f>Tax_data!I180</f>
        <v>25400.000000000044</v>
      </c>
      <c r="AE180" s="17">
        <f>Tax_data!K180</f>
        <v>43028.000000000044</v>
      </c>
      <c r="AF180" s="17">
        <f>Tax_data!L180</f>
        <v>954209</v>
      </c>
      <c r="AG180" s="68">
        <f>Data!F180</f>
        <v>15.036</v>
      </c>
      <c r="AH180" s="68">
        <f>Data!G180</f>
        <v>124169.85900505455</v>
      </c>
      <c r="AI180" s="68">
        <f>Data!H180</f>
        <v>184410.68169067515</v>
      </c>
      <c r="AJ180" s="64">
        <f>(Data!K180/(AK180/100))</f>
        <v>1471476.6821351133</v>
      </c>
      <c r="AK180" s="64">
        <f t="shared" si="70"/>
        <v>90.762928801252812</v>
      </c>
      <c r="AL180" s="64">
        <f>'Historical CPI'!I135</f>
        <v>67.3333333333333</v>
      </c>
      <c r="AM180" s="17">
        <v>1152615</v>
      </c>
      <c r="AN180" s="17">
        <v>1113682</v>
      </c>
      <c r="AO180" s="17">
        <v>1250386</v>
      </c>
      <c r="AP180" s="17">
        <v>1230747</v>
      </c>
      <c r="AQ180" s="64">
        <f t="shared" si="65"/>
        <v>89.951449362702263</v>
      </c>
      <c r="AR180" s="64">
        <f t="shared" si="66"/>
        <v>92.453710074461412</v>
      </c>
      <c r="AS180" s="64">
        <f t="shared" si="67"/>
        <v>92.971733098920424</v>
      </c>
      <c r="AT180" s="64">
        <f t="shared" si="68"/>
        <v>90.901524628131924</v>
      </c>
      <c r="AU180" s="64">
        <v>114.466666666667</v>
      </c>
      <c r="AV180" s="64">
        <v>100.570613866667</v>
      </c>
      <c r="AW180" s="64">
        <f t="shared" si="69"/>
        <v>90.443333905831665</v>
      </c>
      <c r="AX180" s="64">
        <f t="shared" si="71"/>
        <v>98.429365012084276</v>
      </c>
      <c r="AY180" s="64">
        <f t="shared" si="72"/>
        <v>96.622202556794761</v>
      </c>
      <c r="AZ180" s="17"/>
      <c r="BA180" s="17"/>
      <c r="BB180" s="17"/>
      <c r="BC180" s="17"/>
    </row>
    <row r="181" spans="1:55" x14ac:dyDescent="0.2">
      <c r="A181" s="18">
        <v>41639</v>
      </c>
      <c r="B181" s="17">
        <v>4337650</v>
      </c>
      <c r="C181" s="17">
        <v>3980113</v>
      </c>
      <c r="D181" s="41">
        <v>5</v>
      </c>
      <c r="E181" s="63">
        <v>5.0788888888888897</v>
      </c>
      <c r="F181" s="63">
        <v>7.0343968253968301</v>
      </c>
      <c r="G181" s="63">
        <v>8.3926984126984099</v>
      </c>
      <c r="H181" s="63">
        <v>8.9672222222222207</v>
      </c>
      <c r="I181" s="41">
        <v>8.1233333333333295</v>
      </c>
      <c r="J181" s="41">
        <f>'Historical PPI'!H180</f>
        <v>71.1666666666667</v>
      </c>
      <c r="K181" s="17">
        <v>4178190000000</v>
      </c>
      <c r="L181" s="41">
        <v>0.25</v>
      </c>
      <c r="M181" s="41"/>
      <c r="N181" s="17">
        <v>2737535</v>
      </c>
      <c r="O181" s="17">
        <v>2527465</v>
      </c>
      <c r="P181" s="17">
        <v>836871</v>
      </c>
      <c r="Q181" s="17">
        <v>757969</v>
      </c>
      <c r="R181" s="17">
        <v>531307</v>
      </c>
      <c r="S181" s="17">
        <v>486034</v>
      </c>
      <c r="T181" s="17">
        <v>134463</v>
      </c>
      <c r="U181" s="17">
        <v>126517</v>
      </c>
      <c r="V181" s="17">
        <v>149656</v>
      </c>
      <c r="W181" s="17">
        <v>141709</v>
      </c>
      <c r="X181" s="17">
        <v>815427</v>
      </c>
      <c r="Y181" s="17">
        <v>754261</v>
      </c>
      <c r="Z181" s="17">
        <v>528623</v>
      </c>
      <c r="AA181" s="17">
        <v>470321</v>
      </c>
      <c r="AB181" s="17">
        <f>Tax_data!E181</f>
        <v>246552</v>
      </c>
      <c r="AC181" s="17">
        <f>Tax_data!G181</f>
        <v>44451.999999999956</v>
      </c>
      <c r="AD181" s="17">
        <f>Tax_data!I181</f>
        <v>34020</v>
      </c>
      <c r="AE181" s="17">
        <f>Tax_data!K181</f>
        <v>46416</v>
      </c>
      <c r="AF181" s="17">
        <f>Tax_data!L181</f>
        <v>998944</v>
      </c>
      <c r="AG181" s="68">
        <f>Data!F181</f>
        <v>15.177</v>
      </c>
      <c r="AH181" s="68">
        <f>Data!G181</f>
        <v>125684.3908545826</v>
      </c>
      <c r="AI181" s="68">
        <f>Data!H181</f>
        <v>185102.19566212458</v>
      </c>
      <c r="AJ181" s="64">
        <f>(Data!K181/(AK181/100))</f>
        <v>1524809.8778908283</v>
      </c>
      <c r="AK181" s="64">
        <f t="shared" si="70"/>
        <v>92.326308156790688</v>
      </c>
      <c r="AL181" s="64">
        <f>'Historical CPI'!I136</f>
        <v>67.900000000000006</v>
      </c>
      <c r="AM181" s="17">
        <v>1162818</v>
      </c>
      <c r="AN181" s="17">
        <v>1143486</v>
      </c>
      <c r="AO181" s="17">
        <v>1197044</v>
      </c>
      <c r="AP181" s="17">
        <v>1196074</v>
      </c>
      <c r="AQ181" s="64">
        <f t="shared" si="65"/>
        <v>91.478937789263085</v>
      </c>
      <c r="AR181" s="64">
        <f t="shared" si="66"/>
        <v>94.090567665454444</v>
      </c>
      <c r="AS181" s="64">
        <f t="shared" si="67"/>
        <v>94.689821991767786</v>
      </c>
      <c r="AT181" s="64">
        <f t="shared" si="68"/>
        <v>92.498899349665876</v>
      </c>
      <c r="AU181" s="64">
        <v>111.086666666667</v>
      </c>
      <c r="AV181" s="64">
        <v>98.733424999999997</v>
      </c>
      <c r="AW181" s="64">
        <f t="shared" si="69"/>
        <v>91.757357094279158</v>
      </c>
      <c r="AX181" s="64">
        <f t="shared" si="71"/>
        <v>99.91896705551342</v>
      </c>
      <c r="AY181" s="64">
        <f t="shared" si="72"/>
        <v>98.337487035804401</v>
      </c>
      <c r="AZ181" s="17"/>
      <c r="BA181" s="17"/>
      <c r="BB181" s="17"/>
      <c r="BC181" s="17"/>
    </row>
    <row r="182" spans="1:55" x14ac:dyDescent="0.2">
      <c r="A182" s="18">
        <v>41729</v>
      </c>
      <c r="B182" s="17">
        <v>4331667</v>
      </c>
      <c r="C182" s="17">
        <v>4049893</v>
      </c>
      <c r="D182" s="41">
        <v>5.5</v>
      </c>
      <c r="E182" s="63">
        <v>5.4969354838709696</v>
      </c>
      <c r="F182" s="63">
        <v>7.8270185589516101</v>
      </c>
      <c r="G182" s="63">
        <v>8.7477866673225808</v>
      </c>
      <c r="H182" s="63">
        <v>9.14858018877419</v>
      </c>
      <c r="I182" s="41">
        <v>8.5566666666666702</v>
      </c>
      <c r="J182" s="41">
        <f>'Historical PPI'!H181</f>
        <v>73.066666666666706</v>
      </c>
      <c r="K182" s="17">
        <v>4163561800000</v>
      </c>
      <c r="L182" s="41">
        <v>0.25</v>
      </c>
      <c r="M182" s="41"/>
      <c r="N182" s="17">
        <v>2741369</v>
      </c>
      <c r="O182" s="17">
        <v>2567092</v>
      </c>
      <c r="P182" s="17">
        <v>841838</v>
      </c>
      <c r="Q182" s="17">
        <v>781960</v>
      </c>
      <c r="R182" s="17">
        <v>523638</v>
      </c>
      <c r="S182" s="17">
        <v>490362</v>
      </c>
      <c r="T182" s="17">
        <v>139752</v>
      </c>
      <c r="U182" s="17">
        <v>133690</v>
      </c>
      <c r="V182" s="17">
        <v>136391</v>
      </c>
      <c r="W182" s="17">
        <v>130926</v>
      </c>
      <c r="X182" s="17">
        <v>799782</v>
      </c>
      <c r="Y182" s="17">
        <v>754979</v>
      </c>
      <c r="Z182" s="17">
        <v>518182</v>
      </c>
      <c r="AA182" s="17">
        <v>469186</v>
      </c>
      <c r="AB182" s="17">
        <f>Tax_data!E182</f>
        <v>272652</v>
      </c>
      <c r="AC182" s="17">
        <f>Tax_data!G182</f>
        <v>45248.000000000044</v>
      </c>
      <c r="AD182" s="17">
        <f>Tax_data!I182</f>
        <v>40335.999999999956</v>
      </c>
      <c r="AE182" s="17">
        <f>Tax_data!K182</f>
        <v>55352.000000000036</v>
      </c>
      <c r="AF182" s="17">
        <f>Tax_data!L182</f>
        <v>987368</v>
      </c>
      <c r="AG182" s="68">
        <f>Data!F182</f>
        <v>15.055</v>
      </c>
      <c r="AH182" s="68">
        <f>Data!G182</f>
        <v>129085.35370308868</v>
      </c>
      <c r="AI182" s="68">
        <f>Data!H182</f>
        <v>186270.35166390863</v>
      </c>
      <c r="AJ182" s="64">
        <f>(Data!K182/(AK182/100))</f>
        <v>1520308.9026772964</v>
      </c>
      <c r="AK182" s="64">
        <f t="shared" si="70"/>
        <v>93.64270187632529</v>
      </c>
      <c r="AL182" s="64">
        <f>'Historical CPI'!I137</f>
        <v>69.3</v>
      </c>
      <c r="AM182" s="17">
        <v>1195108</v>
      </c>
      <c r="AN182" s="17">
        <v>1201155</v>
      </c>
      <c r="AO182" s="17">
        <v>1227028</v>
      </c>
      <c r="AP182" s="17">
        <v>1283033</v>
      </c>
      <c r="AQ182" s="64">
        <f t="shared" si="65"/>
        <v>93.64522819199523</v>
      </c>
      <c r="AR182" s="64">
        <f t="shared" si="66"/>
        <v>95.662316102810692</v>
      </c>
      <c r="AS182" s="64">
        <f t="shared" si="67"/>
        <v>95.993137377099657</v>
      </c>
      <c r="AT182" s="64">
        <f t="shared" si="68"/>
        <v>94.3980984818363</v>
      </c>
      <c r="AU182" s="64">
        <v>104.083333333333</v>
      </c>
      <c r="AV182" s="64">
        <v>94.362047633333304</v>
      </c>
      <c r="AW182" s="64">
        <f t="shared" si="69"/>
        <v>93.495021662560859</v>
      </c>
      <c r="AX182" s="64">
        <f t="shared" si="71"/>
        <v>104.56428052171589</v>
      </c>
      <c r="AY182" s="64">
        <f t="shared" si="72"/>
        <v>100.50597937592252</v>
      </c>
      <c r="AZ182" s="17"/>
      <c r="BA182" s="17"/>
      <c r="BB182" s="17"/>
      <c r="BC182" s="17"/>
    </row>
    <row r="183" spans="1:55" x14ac:dyDescent="0.2">
      <c r="A183" s="18">
        <v>41820</v>
      </c>
      <c r="B183" s="17">
        <v>4348763</v>
      </c>
      <c r="C183" s="17">
        <v>4089584</v>
      </c>
      <c r="D183" s="41">
        <v>5.5</v>
      </c>
      <c r="E183" s="63">
        <v>5.7510169491525396</v>
      </c>
      <c r="F183" s="63">
        <v>7.6812680019491504</v>
      </c>
      <c r="G183" s="63">
        <v>8.5904716026101706</v>
      </c>
      <c r="H183" s="63">
        <v>8.9992078256949206</v>
      </c>
      <c r="I183" s="41">
        <v>8.3033333333333292</v>
      </c>
      <c r="J183" s="41">
        <f>'Historical PPI'!H182</f>
        <v>74.866666666666703</v>
      </c>
      <c r="K183" s="17">
        <v>4217027300000</v>
      </c>
      <c r="L183" s="41">
        <v>0.25</v>
      </c>
      <c r="M183" s="41"/>
      <c r="N183" s="17">
        <v>2752147</v>
      </c>
      <c r="O183" s="17">
        <v>2615259</v>
      </c>
      <c r="P183" s="17">
        <v>846810</v>
      </c>
      <c r="Q183" s="17">
        <v>791883</v>
      </c>
      <c r="R183" s="17">
        <v>503531</v>
      </c>
      <c r="S183" s="17">
        <v>480748</v>
      </c>
      <c r="T183" s="17">
        <v>142553</v>
      </c>
      <c r="U183" s="17">
        <v>138462</v>
      </c>
      <c r="V183" s="17">
        <v>127255</v>
      </c>
      <c r="W183" s="17">
        <v>124045</v>
      </c>
      <c r="X183" s="17">
        <v>773339</v>
      </c>
      <c r="Y183" s="17">
        <v>743255</v>
      </c>
      <c r="Z183" s="17">
        <v>540620</v>
      </c>
      <c r="AA183" s="17">
        <v>477375</v>
      </c>
      <c r="AB183" s="17">
        <f>Tax_data!E183</f>
        <v>207428.00000000041</v>
      </c>
      <c r="AC183" s="17">
        <f>Tax_data!G183</f>
        <v>42980.000000000044</v>
      </c>
      <c r="AD183" s="17">
        <f>Tax_data!I183</f>
        <v>31623.999999999956</v>
      </c>
      <c r="AE183" s="17">
        <f>Tax_data!K183</f>
        <v>27848.000000000044</v>
      </c>
      <c r="AF183" s="17">
        <f>Tax_data!L183</f>
        <v>1017995</v>
      </c>
      <c r="AG183" s="68">
        <f>Data!F183</f>
        <v>15.093999999999999</v>
      </c>
      <c r="AH183" s="68">
        <f>Data!G183</f>
        <v>131045.84603153571</v>
      </c>
      <c r="AI183" s="68">
        <f>Data!H183</f>
        <v>185442.23495028628</v>
      </c>
      <c r="AJ183" s="64">
        <f>(Data!K183/(AK183/100))</f>
        <v>1519391.4367154457</v>
      </c>
      <c r="AK183" s="64">
        <f t="shared" si="70"/>
        <v>95.026137775344125</v>
      </c>
      <c r="AL183" s="64">
        <f>'Historical CPI'!I138</f>
        <v>70.6666666666667</v>
      </c>
      <c r="AM183" s="17">
        <v>1148308</v>
      </c>
      <c r="AN183" s="17">
        <v>1154543</v>
      </c>
      <c r="AO183" s="17">
        <v>1195744</v>
      </c>
      <c r="AP183" s="17">
        <v>1243442</v>
      </c>
      <c r="AQ183" s="64">
        <f t="shared" si="65"/>
        <v>95.475353056713487</v>
      </c>
      <c r="AR183" s="64">
        <f t="shared" si="66"/>
        <v>97.13019017488233</v>
      </c>
      <c r="AS183" s="64">
        <f t="shared" si="67"/>
        <v>97.477505795450085</v>
      </c>
      <c r="AT183" s="64">
        <f t="shared" si="68"/>
        <v>96.109856091571743</v>
      </c>
      <c r="AU183" s="64">
        <v>107.32</v>
      </c>
      <c r="AV183" s="64">
        <v>99.585817566666705</v>
      </c>
      <c r="AW183" s="64">
        <f t="shared" si="69"/>
        <v>94.040167284351895</v>
      </c>
      <c r="AX183" s="64">
        <f t="shared" si="71"/>
        <v>103.9889809189927</v>
      </c>
      <c r="AY183" s="64">
        <f t="shared" si="72"/>
        <v>100.54297279127202</v>
      </c>
      <c r="AZ183" s="17"/>
      <c r="BA183" s="17"/>
      <c r="BB183" s="17"/>
      <c r="BC183" s="17"/>
    </row>
    <row r="184" spans="1:55" x14ac:dyDescent="0.2">
      <c r="A184" s="18">
        <v>41912</v>
      </c>
      <c r="B184" s="17">
        <v>4369662</v>
      </c>
      <c r="C184" s="17">
        <v>4168358</v>
      </c>
      <c r="D184" s="41">
        <v>5.75</v>
      </c>
      <c r="E184" s="63">
        <v>6.0119999999999996</v>
      </c>
      <c r="F184" s="63">
        <v>7.4943627411999998</v>
      </c>
      <c r="G184" s="63">
        <v>8.4921993987692304</v>
      </c>
      <c r="H184" s="63">
        <v>8.8514712781384599</v>
      </c>
      <c r="I184" s="41">
        <v>8.2066666666666706</v>
      </c>
      <c r="J184" s="41">
        <f>'Historical PPI'!H183</f>
        <v>75.433333333333294</v>
      </c>
      <c r="K184" s="17">
        <v>4266154000000</v>
      </c>
      <c r="L184" s="41">
        <v>0.25</v>
      </c>
      <c r="M184" s="41"/>
      <c r="N184" s="17">
        <v>2760701</v>
      </c>
      <c r="O184" s="17">
        <v>2658350</v>
      </c>
      <c r="P184" s="17">
        <v>848657</v>
      </c>
      <c r="Q184" s="17">
        <v>804800</v>
      </c>
      <c r="R184" s="17">
        <v>502727</v>
      </c>
      <c r="S184" s="17">
        <v>484876</v>
      </c>
      <c r="T184" s="17">
        <v>141817</v>
      </c>
      <c r="U184" s="17">
        <v>139167</v>
      </c>
      <c r="V184" s="17">
        <v>128209</v>
      </c>
      <c r="W184" s="17">
        <v>126245</v>
      </c>
      <c r="X184" s="17">
        <v>772753</v>
      </c>
      <c r="Y184" s="17">
        <v>750288</v>
      </c>
      <c r="Z184" s="17">
        <v>548063</v>
      </c>
      <c r="AA184" s="17">
        <v>494287</v>
      </c>
      <c r="AB184" s="17">
        <f>Tax_data!E184</f>
        <v>261680.00000000041</v>
      </c>
      <c r="AC184" s="17">
        <f>Tax_data!G184</f>
        <v>48596.000000000044</v>
      </c>
      <c r="AD184" s="17">
        <f>Tax_data!I184</f>
        <v>29384.000000000044</v>
      </c>
      <c r="AE184" s="17">
        <f>Tax_data!K184</f>
        <v>40140</v>
      </c>
      <c r="AF184" s="17">
        <f>Tax_data!L184</f>
        <v>1042350</v>
      </c>
      <c r="AG184" s="68">
        <f>Data!F184</f>
        <v>15.117000000000001</v>
      </c>
      <c r="AH184" s="68">
        <f>Data!G184</f>
        <v>134236.75332407223</v>
      </c>
      <c r="AI184" s="68">
        <f>Data!H184</f>
        <v>187481.49905596679</v>
      </c>
      <c r="AJ184" s="64">
        <f>(Data!K184/(AK184/100))</f>
        <v>1586794.5995443254</v>
      </c>
      <c r="AK184" s="64">
        <f t="shared" si="70"/>
        <v>96.292572067746562</v>
      </c>
      <c r="AL184" s="64">
        <f>'Historical CPI'!I139</f>
        <v>71.599999999999994</v>
      </c>
      <c r="AM184" s="17">
        <v>1193763</v>
      </c>
      <c r="AN184" s="17">
        <v>1209436</v>
      </c>
      <c r="AO184" s="17">
        <v>1220592</v>
      </c>
      <c r="AP184" s="17">
        <v>1264579</v>
      </c>
      <c r="AQ184" s="64">
        <f t="shared" si="65"/>
        <v>96.449166247287295</v>
      </c>
      <c r="AR184" s="64">
        <f t="shared" si="66"/>
        <v>98.131394684699288</v>
      </c>
      <c r="AS184" s="64">
        <f t="shared" si="67"/>
        <v>98.468126262586878</v>
      </c>
      <c r="AT184" s="64">
        <f t="shared" si="68"/>
        <v>97.092861496493711</v>
      </c>
      <c r="AU184" s="64">
        <v>106.276666666667</v>
      </c>
      <c r="AV184" s="64">
        <v>99.993618100000006</v>
      </c>
      <c r="AW184" s="64">
        <f t="shared" si="69"/>
        <v>95.393144824473836</v>
      </c>
      <c r="AX184" s="64">
        <f t="shared" si="71"/>
        <v>103.60374310170803</v>
      </c>
      <c r="AY184" s="64">
        <f t="shared" si="72"/>
        <v>101.31290716834079</v>
      </c>
      <c r="AZ184" s="17"/>
      <c r="BA184" s="17"/>
      <c r="BB184" s="17"/>
      <c r="BC184" s="17"/>
    </row>
    <row r="185" spans="1:55" x14ac:dyDescent="0.2">
      <c r="A185" s="18">
        <v>42004</v>
      </c>
      <c r="B185" s="17">
        <v>4402381</v>
      </c>
      <c r="C185" s="17">
        <v>4227657</v>
      </c>
      <c r="D185" s="41">
        <v>5.75</v>
      </c>
      <c r="E185" s="63">
        <v>5.9226562500000002</v>
      </c>
      <c r="F185" s="63">
        <v>7.2862724955555596</v>
      </c>
      <c r="G185" s="63">
        <v>8.2547701173174595</v>
      </c>
      <c r="H185" s="63">
        <v>8.6145164238730203</v>
      </c>
      <c r="I185" s="41">
        <v>7.92</v>
      </c>
      <c r="J185" s="41">
        <f>'Historical PPI'!H184</f>
        <v>75.6666666666667</v>
      </c>
      <c r="K185" s="17">
        <v>4285308800000</v>
      </c>
      <c r="L185" s="41">
        <v>0.25</v>
      </c>
      <c r="M185" s="41"/>
      <c r="N185" s="17">
        <v>2768786</v>
      </c>
      <c r="O185" s="17">
        <v>2691797</v>
      </c>
      <c r="P185" s="17">
        <v>852437</v>
      </c>
      <c r="Q185" s="17">
        <v>815031</v>
      </c>
      <c r="R185" s="17">
        <v>520459</v>
      </c>
      <c r="S185" s="17">
        <v>504900</v>
      </c>
      <c r="T185" s="17">
        <v>139622</v>
      </c>
      <c r="U185" s="17">
        <v>138082</v>
      </c>
      <c r="V185" s="17">
        <v>136193</v>
      </c>
      <c r="W185" s="17">
        <v>134689</v>
      </c>
      <c r="X185" s="17">
        <v>796275</v>
      </c>
      <c r="Y185" s="17">
        <v>777672</v>
      </c>
      <c r="Z185" s="17">
        <v>584451</v>
      </c>
      <c r="AA185" s="17">
        <v>507672</v>
      </c>
      <c r="AB185" s="17">
        <f>Tax_data!E185</f>
        <v>284100</v>
      </c>
      <c r="AC185" s="17">
        <f>Tax_data!G185</f>
        <v>50384.000000000036</v>
      </c>
      <c r="AD185" s="17">
        <f>Tax_data!I185</f>
        <v>35640</v>
      </c>
      <c r="AE185" s="17">
        <f>Tax_data!K185</f>
        <v>44084.000000000044</v>
      </c>
      <c r="AF185" s="17">
        <f>Tax_data!L185</f>
        <v>1092123</v>
      </c>
      <c r="AG185" s="68">
        <f>Data!F185</f>
        <v>15.32</v>
      </c>
      <c r="AH185" s="68">
        <f>Data!G185</f>
        <v>135171.86684073106</v>
      </c>
      <c r="AI185" s="68">
        <f>Data!H185</f>
        <v>188349.09452958341</v>
      </c>
      <c r="AJ185" s="64">
        <f>(Data!K185/(AK185/100))</f>
        <v>1631232.8064937077</v>
      </c>
      <c r="AK185" s="64">
        <f t="shared" si="70"/>
        <v>97.219395070619399</v>
      </c>
      <c r="AL185" s="64">
        <f>'Historical CPI'!I140</f>
        <v>71.766666666666694</v>
      </c>
      <c r="AM185" s="17">
        <v>1217973</v>
      </c>
      <c r="AN185" s="17">
        <v>1230261</v>
      </c>
      <c r="AO185" s="17">
        <v>1240668</v>
      </c>
      <c r="AP185" s="17">
        <v>1252098</v>
      </c>
      <c r="AQ185" s="64">
        <f t="shared" si="65"/>
        <v>97.010523403380475</v>
      </c>
      <c r="AR185" s="64">
        <f t="shared" si="66"/>
        <v>98.897021959290086</v>
      </c>
      <c r="AS185" s="64">
        <f t="shared" si="67"/>
        <v>98.895684800246713</v>
      </c>
      <c r="AT185" s="64">
        <f t="shared" si="68"/>
        <v>97.663746821135916</v>
      </c>
      <c r="AU185" s="64">
        <v>105.91</v>
      </c>
      <c r="AV185" s="64">
        <v>101.346342866667</v>
      </c>
      <c r="AW185" s="64">
        <f t="shared" si="69"/>
        <v>96.031147690306668</v>
      </c>
      <c r="AX185" s="64">
        <f t="shared" si="71"/>
        <v>100.92127789223224</v>
      </c>
      <c r="AY185" s="64">
        <f t="shared" si="72"/>
        <v>101.00888935961633</v>
      </c>
      <c r="AZ185" s="17"/>
      <c r="BA185" s="17"/>
      <c r="BB185" s="17"/>
      <c r="BC185" s="17"/>
    </row>
    <row r="186" spans="1:55" x14ac:dyDescent="0.2">
      <c r="A186" s="18">
        <v>42094</v>
      </c>
      <c r="B186" s="17">
        <v>4434182</v>
      </c>
      <c r="C186" s="17">
        <v>4323863</v>
      </c>
      <c r="D186" s="41">
        <v>5.75</v>
      </c>
      <c r="E186" s="63">
        <v>5.8958730158730202</v>
      </c>
      <c r="F186" s="63">
        <v>7.0171165820158699</v>
      </c>
      <c r="G186" s="63">
        <v>7.9387239521904798</v>
      </c>
      <c r="H186" s="63">
        <v>8.2332750630000007</v>
      </c>
      <c r="I186" s="41">
        <v>7.5633333333333299</v>
      </c>
      <c r="J186" s="41">
        <f>'Historical PPI'!H185</f>
        <v>75.3333333333333</v>
      </c>
      <c r="K186" s="17">
        <v>4320161800000</v>
      </c>
      <c r="L186" s="41">
        <v>0.25</v>
      </c>
      <c r="M186" s="41"/>
      <c r="N186" s="17">
        <v>2798300</v>
      </c>
      <c r="O186" s="17">
        <v>2735250</v>
      </c>
      <c r="P186" s="17">
        <v>837770</v>
      </c>
      <c r="Q186" s="17">
        <v>815573</v>
      </c>
      <c r="R186" s="17">
        <v>509858</v>
      </c>
      <c r="S186" s="17">
        <v>496858</v>
      </c>
      <c r="T186" s="17">
        <v>141800</v>
      </c>
      <c r="U186" s="17">
        <v>139212</v>
      </c>
      <c r="V186" s="17">
        <v>141002</v>
      </c>
      <c r="W186" s="17">
        <v>139692</v>
      </c>
      <c r="X186" s="17">
        <v>792660</v>
      </c>
      <c r="Y186" s="17">
        <v>775763</v>
      </c>
      <c r="Z186" s="17">
        <v>580050</v>
      </c>
      <c r="AA186" s="17">
        <v>522370</v>
      </c>
      <c r="AB186" s="17">
        <f>Tax_data!E186</f>
        <v>291972</v>
      </c>
      <c r="AC186" s="17">
        <f>Tax_data!G186</f>
        <v>51908.000000000036</v>
      </c>
      <c r="AD186" s="17">
        <f>Tax_data!I186</f>
        <v>44528.000000000044</v>
      </c>
      <c r="AE186" s="17">
        <f>Tax_data!K186</f>
        <v>50640</v>
      </c>
      <c r="AF186" s="17">
        <f>Tax_data!L186</f>
        <v>1102420</v>
      </c>
      <c r="AG186" s="68">
        <f>Data!F186</f>
        <v>15.459419715288501</v>
      </c>
      <c r="AH186" s="68">
        <f>Data!G186</f>
        <v>136340.49911430752</v>
      </c>
      <c r="AI186" s="68">
        <f>Data!H186</f>
        <v>188837.25639100766</v>
      </c>
      <c r="AJ186" s="64">
        <f>(Data!K186/(AK186/100))</f>
        <v>1643971.8799134756</v>
      </c>
      <c r="AK186" s="64">
        <f t="shared" si="70"/>
        <v>97.746846299539001</v>
      </c>
      <c r="AL186" s="64">
        <f>'Historical CPI'!I141</f>
        <v>72.2</v>
      </c>
      <c r="AM186" s="17">
        <v>1222864</v>
      </c>
      <c r="AN186" s="17">
        <v>1210563</v>
      </c>
      <c r="AO186" s="17">
        <v>1310391</v>
      </c>
      <c r="AP186" s="17">
        <v>1265957</v>
      </c>
      <c r="AQ186" s="64">
        <f t="shared" si="65"/>
        <v>97.450270467463483</v>
      </c>
      <c r="AR186" s="64">
        <f t="shared" si="66"/>
        <v>98.174894217207338</v>
      </c>
      <c r="AS186" s="64">
        <f t="shared" si="67"/>
        <v>99.070935164040236</v>
      </c>
      <c r="AT186" s="64">
        <f t="shared" si="68"/>
        <v>97.868316806701486</v>
      </c>
      <c r="AU186" s="64">
        <v>106.12</v>
      </c>
      <c r="AV186" s="64">
        <v>102.39957029999999</v>
      </c>
      <c r="AW186" s="64">
        <f t="shared" si="69"/>
        <v>97.512077763159027</v>
      </c>
      <c r="AX186" s="64">
        <f t="shared" si="71"/>
        <v>96.609103695004009</v>
      </c>
      <c r="AY186" s="64">
        <f t="shared" si="72"/>
        <v>98.994082743461249</v>
      </c>
      <c r="AZ186" s="17"/>
      <c r="BA186" s="17"/>
      <c r="BB186" s="17"/>
      <c r="BC186" s="17"/>
    </row>
    <row r="187" spans="1:55" x14ac:dyDescent="0.2">
      <c r="A187" s="18">
        <v>42185</v>
      </c>
      <c r="B187" s="17">
        <v>4396745</v>
      </c>
      <c r="C187" s="17">
        <v>4386085</v>
      </c>
      <c r="D187" s="41">
        <v>5.75</v>
      </c>
      <c r="E187" s="63">
        <v>5.7591666666666699</v>
      </c>
      <c r="F187" s="63">
        <v>7.5948432382166704</v>
      </c>
      <c r="G187" s="63">
        <v>8.4555776999500001</v>
      </c>
      <c r="H187" s="63">
        <v>8.7001901883666708</v>
      </c>
      <c r="I187" s="41">
        <v>8.0833333333333304</v>
      </c>
      <c r="J187" s="41">
        <f>'Historical PPI'!H186</f>
        <v>77.400000000000006</v>
      </c>
      <c r="K187" s="17">
        <v>4345218800000</v>
      </c>
      <c r="L187" s="41">
        <v>0.25</v>
      </c>
      <c r="M187" s="41"/>
      <c r="N187" s="17">
        <v>2807834</v>
      </c>
      <c r="O187" s="17">
        <v>2786738</v>
      </c>
      <c r="P187" s="17">
        <v>837585</v>
      </c>
      <c r="Q187" s="17">
        <v>826526</v>
      </c>
      <c r="R187" s="17">
        <v>501094</v>
      </c>
      <c r="S187" s="17">
        <v>497378</v>
      </c>
      <c r="T187" s="17">
        <v>147305</v>
      </c>
      <c r="U187" s="17">
        <v>146638</v>
      </c>
      <c r="V187" s="17">
        <v>139107</v>
      </c>
      <c r="W187" s="17">
        <v>138801</v>
      </c>
      <c r="X187" s="17">
        <v>787506</v>
      </c>
      <c r="Y187" s="17">
        <v>782817</v>
      </c>
      <c r="Z187" s="17">
        <v>589273</v>
      </c>
      <c r="AA187" s="17">
        <v>534310</v>
      </c>
      <c r="AB187" s="17">
        <f>Tax_data!E187</f>
        <v>228855.99999999959</v>
      </c>
      <c r="AC187" s="17">
        <f>Tax_data!G187</f>
        <v>54468</v>
      </c>
      <c r="AD187" s="17">
        <f>Tax_data!I187</f>
        <v>35055.999999999956</v>
      </c>
      <c r="AE187" s="17">
        <f>Tax_data!K187</f>
        <v>31488</v>
      </c>
      <c r="AF187" s="17">
        <f>Tax_data!L187</f>
        <v>1123583</v>
      </c>
      <c r="AG187" s="68">
        <f>Data!F187</f>
        <v>15.657002770332399</v>
      </c>
      <c r="AH187" s="68">
        <f>Data!G187</f>
        <v>137948.62475802872</v>
      </c>
      <c r="AI187" s="68">
        <f>Data!H187</f>
        <v>186669.31631668293</v>
      </c>
      <c r="AJ187" s="64">
        <f>(Data!K187/(AK187/100))</f>
        <v>1634635.4487705696</v>
      </c>
      <c r="AK187" s="64">
        <f t="shared" si="70"/>
        <v>99.248673532694596</v>
      </c>
      <c r="AL187" s="64">
        <f>'Historical CPI'!I142</f>
        <v>73.900000000000006</v>
      </c>
      <c r="AM187" s="17">
        <v>1235682</v>
      </c>
      <c r="AN187" s="17">
        <v>1230746</v>
      </c>
      <c r="AO187" s="17">
        <v>1270760</v>
      </c>
      <c r="AP187" s="17">
        <v>1251396</v>
      </c>
      <c r="AQ187" s="64">
        <f t="shared" si="65"/>
        <v>99.258422571413746</v>
      </c>
      <c r="AR187" s="64">
        <f t="shared" si="66"/>
        <v>99.547197990563802</v>
      </c>
      <c r="AS187" s="64">
        <f t="shared" si="67"/>
        <v>99.780025448036398</v>
      </c>
      <c r="AT187" s="64">
        <f t="shared" si="68"/>
        <v>99.404575965135507</v>
      </c>
      <c r="AU187" s="64">
        <v>104.023333333333</v>
      </c>
      <c r="AV187" s="64">
        <v>102.951912833333</v>
      </c>
      <c r="AW187" s="64">
        <f t="shared" si="69"/>
        <v>99.757547913285848</v>
      </c>
      <c r="AX187" s="64">
        <f t="shared" si="71"/>
        <v>98.476187478359407</v>
      </c>
      <c r="AY187" s="64">
        <f t="shared" si="72"/>
        <v>99.600544476653369</v>
      </c>
      <c r="AZ187" s="17"/>
      <c r="BA187" s="17"/>
      <c r="BB187" s="17"/>
      <c r="BC187" s="17"/>
    </row>
    <row r="188" spans="1:55" x14ac:dyDescent="0.2">
      <c r="A188" s="18">
        <v>42277</v>
      </c>
      <c r="B188" s="17">
        <v>4416549</v>
      </c>
      <c r="C188" s="17">
        <v>4443679</v>
      </c>
      <c r="D188" s="41">
        <v>6</v>
      </c>
      <c r="E188" s="63">
        <v>6.1429687499999996</v>
      </c>
      <c r="F188" s="63">
        <v>7.8558042302500004</v>
      </c>
      <c r="G188" s="63">
        <v>8.6812623082187503</v>
      </c>
      <c r="H188" s="63">
        <v>8.9085752875781203</v>
      </c>
      <c r="I188" s="41">
        <v>8.31</v>
      </c>
      <c r="J188" s="41">
        <f>'Historical PPI'!H187</f>
        <v>78.033333333333303</v>
      </c>
      <c r="K188" s="17">
        <v>4359270000000</v>
      </c>
      <c r="L188" s="41">
        <v>0.25</v>
      </c>
      <c r="M188" s="41"/>
      <c r="N188" s="17">
        <v>2821575</v>
      </c>
      <c r="O188" s="17">
        <v>2842573</v>
      </c>
      <c r="P188" s="17">
        <v>838001</v>
      </c>
      <c r="Q188" s="17">
        <v>848792</v>
      </c>
      <c r="R188" s="17">
        <v>508506</v>
      </c>
      <c r="S188" s="17">
        <v>511596</v>
      </c>
      <c r="T188" s="17">
        <v>159005</v>
      </c>
      <c r="U188" s="17">
        <v>159417</v>
      </c>
      <c r="V188" s="17">
        <v>141320</v>
      </c>
      <c r="W188" s="17">
        <v>141471</v>
      </c>
      <c r="X188" s="17">
        <v>808831</v>
      </c>
      <c r="Y188" s="17">
        <v>812484</v>
      </c>
      <c r="Z188" s="17">
        <v>608335</v>
      </c>
      <c r="AA188" s="17">
        <v>541997</v>
      </c>
      <c r="AB188" s="17">
        <f>Tax_data!E188</f>
        <v>270260.00000000041</v>
      </c>
      <c r="AC188" s="17">
        <f>Tax_data!G188</f>
        <v>49868.000000000036</v>
      </c>
      <c r="AD188" s="17">
        <f>Tax_data!I188</f>
        <v>31268.000000000044</v>
      </c>
      <c r="AE188" s="17">
        <f>Tax_data!K188</f>
        <v>44520</v>
      </c>
      <c r="AF188" s="17">
        <f>Tax_data!L188</f>
        <v>1150332</v>
      </c>
      <c r="AG188" s="68">
        <f>Data!F188</f>
        <v>15.828439253503101</v>
      </c>
      <c r="AH188" s="68">
        <f>Data!G188</f>
        <v>138034.20318376951</v>
      </c>
      <c r="AI188" s="68">
        <f>Data!H188</f>
        <v>184045.60424502601</v>
      </c>
      <c r="AJ188" s="64">
        <f>(Data!K188/(AK188/100))</f>
        <v>1692913.7657766363</v>
      </c>
      <c r="AK188" s="64">
        <f t="shared" si="70"/>
        <v>100.74419428865085</v>
      </c>
      <c r="AL188" s="64">
        <f>'Historical CPI'!I143</f>
        <v>75</v>
      </c>
      <c r="AM188" s="17">
        <v>1224809</v>
      </c>
      <c r="AN188" s="17">
        <v>1226075</v>
      </c>
      <c r="AO188" s="17">
        <v>1270828</v>
      </c>
      <c r="AP188" s="17">
        <v>1289548</v>
      </c>
      <c r="AQ188" s="64">
        <f t="shared" si="65"/>
        <v>100.60766244646079</v>
      </c>
      <c r="AR188" s="64">
        <f t="shared" si="66"/>
        <v>100.25911134869973</v>
      </c>
      <c r="AS188" s="64">
        <f t="shared" si="67"/>
        <v>100.10684970280215</v>
      </c>
      <c r="AT188" s="64">
        <f t="shared" si="68"/>
        <v>100.45163946485731</v>
      </c>
      <c r="AU188" s="64">
        <v>98.303333333333299</v>
      </c>
      <c r="AV188" s="64">
        <v>99.4669521</v>
      </c>
      <c r="AW188" s="64">
        <f t="shared" si="69"/>
        <v>100.61428051630357</v>
      </c>
      <c r="AX188" s="64">
        <f t="shared" si="71"/>
        <v>101.47305536233071</v>
      </c>
      <c r="AY188" s="64">
        <f t="shared" si="72"/>
        <v>100.1033630549743</v>
      </c>
      <c r="AZ188" s="17"/>
      <c r="BA188" s="17"/>
      <c r="BB188" s="17"/>
      <c r="BC188" s="17"/>
    </row>
    <row r="189" spans="1:55" x14ac:dyDescent="0.2">
      <c r="A189" s="18">
        <v>42369</v>
      </c>
      <c r="B189" s="17">
        <v>4435694</v>
      </c>
      <c r="C189" s="17">
        <v>4529543</v>
      </c>
      <c r="D189" s="41">
        <v>6.25</v>
      </c>
      <c r="E189" s="63">
        <v>6.3995312499999999</v>
      </c>
      <c r="F189" s="63">
        <v>8.1757315255781204</v>
      </c>
      <c r="G189" s="63">
        <v>9.0728074064374997</v>
      </c>
      <c r="H189" s="63">
        <v>9.3471796020156201</v>
      </c>
      <c r="I189" s="41">
        <v>8.7033333333333296</v>
      </c>
      <c r="J189" s="41">
        <f>'Historical PPI'!H188</f>
        <v>79</v>
      </c>
      <c r="K189" s="17">
        <v>4365644800000</v>
      </c>
      <c r="L189" s="41">
        <v>0.5</v>
      </c>
      <c r="M189" s="41"/>
      <c r="N189" s="17">
        <v>2833132</v>
      </c>
      <c r="O189" s="17">
        <v>2896281</v>
      </c>
      <c r="P189" s="17">
        <v>843805</v>
      </c>
      <c r="Q189" s="17">
        <v>866271</v>
      </c>
      <c r="R189" s="17">
        <v>492409</v>
      </c>
      <c r="S189" s="17">
        <v>506035</v>
      </c>
      <c r="T189" s="17">
        <v>169063</v>
      </c>
      <c r="U189" s="17">
        <v>171904</v>
      </c>
      <c r="V189" s="17">
        <v>134086</v>
      </c>
      <c r="W189" s="17">
        <v>135551</v>
      </c>
      <c r="X189" s="17">
        <v>795558</v>
      </c>
      <c r="Y189" s="17">
        <v>813491</v>
      </c>
      <c r="Z189" s="17">
        <v>612902</v>
      </c>
      <c r="AA189" s="17">
        <v>563431</v>
      </c>
      <c r="AB189" s="17">
        <f>Tax_data!E189</f>
        <v>289260</v>
      </c>
      <c r="AC189" s="17">
        <f>Tax_data!G189</f>
        <v>60944.000000000036</v>
      </c>
      <c r="AD189" s="17">
        <f>Tax_data!I189</f>
        <v>38979.999999999956</v>
      </c>
      <c r="AE189" s="17">
        <f>Tax_data!K189</f>
        <v>50580</v>
      </c>
      <c r="AF189" s="17">
        <f>Tax_data!L189</f>
        <v>1176333</v>
      </c>
      <c r="AG189" s="68">
        <f>Data!F189</f>
        <v>16.0180682817853</v>
      </c>
      <c r="AH189" s="68">
        <f>Data!G189</f>
        <v>139137.31423746923</v>
      </c>
      <c r="AI189" s="68">
        <f>Data!H189</f>
        <v>184941.04683757547</v>
      </c>
      <c r="AJ189" s="64">
        <f>(Data!K189/(AK189/100))</f>
        <v>1732973.6099344904</v>
      </c>
      <c r="AK189" s="64">
        <f t="shared" si="70"/>
        <v>102.22894662161876</v>
      </c>
      <c r="AL189" s="64">
        <f>'Historical CPI'!I144</f>
        <v>75.233333333333306</v>
      </c>
      <c r="AM189" s="17">
        <v>1217295</v>
      </c>
      <c r="AN189" s="17">
        <v>1233266</v>
      </c>
      <c r="AO189" s="17">
        <v>1278446</v>
      </c>
      <c r="AP189" s="17">
        <v>1323524</v>
      </c>
      <c r="AQ189" s="64">
        <f t="shared" si="65"/>
        <v>102.76721180969479</v>
      </c>
      <c r="AR189" s="64">
        <f t="shared" si="66"/>
        <v>101.68043865304651</v>
      </c>
      <c r="AS189" s="64">
        <f t="shared" si="67"/>
        <v>101.0925823725072</v>
      </c>
      <c r="AT189" s="64">
        <f t="shared" si="68"/>
        <v>102.25414111856081</v>
      </c>
      <c r="AU189" s="64">
        <v>91.84</v>
      </c>
      <c r="AV189" s="64">
        <v>95.181564800000004</v>
      </c>
      <c r="AW189" s="64">
        <f t="shared" si="69"/>
        <v>102.11576813008291</v>
      </c>
      <c r="AX189" s="64">
        <f t="shared" si="71"/>
        <v>103.52599953380901</v>
      </c>
      <c r="AY189" s="64">
        <f t="shared" si="72"/>
        <v>101.31200736058229</v>
      </c>
      <c r="AZ189" s="17"/>
      <c r="BA189" s="17"/>
      <c r="BB189" s="17"/>
      <c r="BC189" s="17"/>
    </row>
    <row r="190" spans="1:55" x14ac:dyDescent="0.2">
      <c r="A190" s="18">
        <v>42460</v>
      </c>
      <c r="B190" s="17">
        <v>4446289</v>
      </c>
      <c r="C190" s="17">
        <v>4655312</v>
      </c>
      <c r="D190" s="41">
        <v>7</v>
      </c>
      <c r="E190" s="63">
        <v>6.94016129032258</v>
      </c>
      <c r="F190" s="63">
        <v>8.9761374059180294</v>
      </c>
      <c r="G190" s="63">
        <v>9.7080458960983602</v>
      </c>
      <c r="H190" s="63">
        <v>10.0452333119344</v>
      </c>
      <c r="I190" s="41">
        <v>9.3733333333333295</v>
      </c>
      <c r="J190" s="41">
        <f>'Historical PPI'!H189</f>
        <v>81.066666666666706</v>
      </c>
      <c r="K190" s="17">
        <v>4391366300000</v>
      </c>
      <c r="L190" s="41">
        <v>0.5</v>
      </c>
      <c r="M190" s="41"/>
      <c r="N190" s="17">
        <v>2820711</v>
      </c>
      <c r="O190" s="17">
        <v>2933678</v>
      </c>
      <c r="P190" s="17">
        <v>847723</v>
      </c>
      <c r="Q190" s="17">
        <v>890570</v>
      </c>
      <c r="R190" s="17">
        <v>493580</v>
      </c>
      <c r="S190" s="17">
        <v>521236</v>
      </c>
      <c r="T190" s="17">
        <v>169411</v>
      </c>
      <c r="U190" s="17">
        <v>174177</v>
      </c>
      <c r="V190" s="17">
        <v>128610</v>
      </c>
      <c r="W190" s="17">
        <v>132066</v>
      </c>
      <c r="X190" s="17">
        <v>791601</v>
      </c>
      <c r="Y190" s="17">
        <v>827479</v>
      </c>
      <c r="Z190" s="17">
        <v>628441</v>
      </c>
      <c r="AA190" s="17">
        <v>570568</v>
      </c>
      <c r="AB190" s="17">
        <f>Tax_data!E190</f>
        <v>336072</v>
      </c>
      <c r="AC190" s="17">
        <f>Tax_data!G190</f>
        <v>57147.999999999964</v>
      </c>
      <c r="AD190" s="17">
        <f>Tax_data!I190</f>
        <v>47064</v>
      </c>
      <c r="AE190" s="17">
        <f>Tax_data!K190</f>
        <v>58412.000000000036</v>
      </c>
      <c r="AF190" s="17">
        <f>Tax_data!L190</f>
        <v>1199009</v>
      </c>
      <c r="AG190" s="68">
        <f>Data!F190</f>
        <v>15.674513347551999</v>
      </c>
      <c r="AH190" s="68">
        <f>Data!G190</f>
        <v>145466.84477168173</v>
      </c>
      <c r="AI190" s="68">
        <f>Data!H190</f>
        <v>189163.64729737546</v>
      </c>
      <c r="AJ190" s="64">
        <f>(Data!K190/(AK190/100))</f>
        <v>1712750.1913369533</v>
      </c>
      <c r="AK190" s="64">
        <f t="shared" si="70"/>
        <v>104.00491223666657</v>
      </c>
      <c r="AL190" s="64">
        <f>'Historical CPI'!I145</f>
        <v>76.900000000000006</v>
      </c>
      <c r="AM190" s="17">
        <v>1247126</v>
      </c>
      <c r="AN190" s="17">
        <v>1313371</v>
      </c>
      <c r="AO190" s="17">
        <v>1249513</v>
      </c>
      <c r="AP190" s="17">
        <v>1327957</v>
      </c>
      <c r="AQ190" s="64">
        <f t="shared" si="65"/>
        <v>105.60314437375906</v>
      </c>
      <c r="AR190" s="64">
        <f t="shared" si="66"/>
        <v>102.81327658770682</v>
      </c>
      <c r="AS190" s="64">
        <f t="shared" si="67"/>
        <v>102.68719384184743</v>
      </c>
      <c r="AT190" s="64">
        <f t="shared" si="68"/>
        <v>104.53233383990165</v>
      </c>
      <c r="AU190" s="64">
        <v>82.656666666666695</v>
      </c>
      <c r="AV190" s="64">
        <v>88.229753200000005</v>
      </c>
      <c r="AW190" s="64">
        <f t="shared" si="69"/>
        <v>104.70106643990079</v>
      </c>
      <c r="AX190" s="64">
        <f t="shared" si="71"/>
        <v>106.27796589551288</v>
      </c>
      <c r="AY190" s="64">
        <f t="shared" si="72"/>
        <v>105.31181292026628</v>
      </c>
      <c r="AZ190" s="17"/>
      <c r="BA190" s="17"/>
      <c r="BB190" s="17"/>
      <c r="BC190" s="17"/>
    </row>
    <row r="191" spans="1:55" x14ac:dyDescent="0.2">
      <c r="A191" s="18">
        <v>42551</v>
      </c>
      <c r="B191" s="17">
        <v>4450567</v>
      </c>
      <c r="C191" s="17">
        <v>4752506</v>
      </c>
      <c r="D191" s="41">
        <v>7</v>
      </c>
      <c r="E191" s="63">
        <v>7.17741935483871</v>
      </c>
      <c r="F191" s="63">
        <v>8.6587319061290309</v>
      </c>
      <c r="G191" s="63">
        <v>9.4924576652903205</v>
      </c>
      <c r="H191" s="63">
        <v>9.8633595952419402</v>
      </c>
      <c r="I191" s="41">
        <v>9.1366666666666703</v>
      </c>
      <c r="J191" s="41">
        <f>'Historical PPI'!H190</f>
        <v>82.6666666666667</v>
      </c>
      <c r="K191" s="17">
        <v>4404645300000</v>
      </c>
      <c r="L191" s="41">
        <v>0.5</v>
      </c>
      <c r="M191" s="41"/>
      <c r="N191" s="17">
        <v>2824979</v>
      </c>
      <c r="O191" s="17">
        <v>2985782</v>
      </c>
      <c r="P191" s="17">
        <v>858716</v>
      </c>
      <c r="Q191" s="17">
        <v>917805</v>
      </c>
      <c r="R191" s="17">
        <v>509490</v>
      </c>
      <c r="S191" s="17">
        <v>552322</v>
      </c>
      <c r="T191" s="17">
        <v>166001</v>
      </c>
      <c r="U191" s="17">
        <v>172532</v>
      </c>
      <c r="V191" s="17">
        <v>126889</v>
      </c>
      <c r="W191" s="17">
        <v>132836</v>
      </c>
      <c r="X191" s="17">
        <v>802379</v>
      </c>
      <c r="Y191" s="17">
        <v>857690</v>
      </c>
      <c r="Z191" s="17">
        <v>637226</v>
      </c>
      <c r="AA191" s="17">
        <v>577192</v>
      </c>
      <c r="AB191" s="17">
        <f>Tax_data!E191</f>
        <v>228776.00000000041</v>
      </c>
      <c r="AC191" s="17">
        <f>Tax_data!G191</f>
        <v>57564</v>
      </c>
      <c r="AD191" s="17">
        <f>Tax_data!I191</f>
        <v>37628.000000000044</v>
      </c>
      <c r="AE191" s="17">
        <f>Tax_data!K191</f>
        <v>37640.000000000044</v>
      </c>
      <c r="AF191" s="17">
        <f>Tax_data!L191</f>
        <v>1214418</v>
      </c>
      <c r="AG191" s="68">
        <f>Data!F191</f>
        <v>15.5454473545306</v>
      </c>
      <c r="AH191" s="68">
        <f>Data!G191</f>
        <v>149897.71261364655</v>
      </c>
      <c r="AI191" s="68">
        <f>Data!H191</f>
        <v>190952.50014477267</v>
      </c>
      <c r="AJ191" s="64">
        <f>(Data!K191/(AK191/100))</f>
        <v>1674208.3169543715</v>
      </c>
      <c r="AK191" s="64">
        <f t="shared" si="70"/>
        <v>105.69218390649984</v>
      </c>
      <c r="AL191" s="64">
        <f>'Historical CPI'!I146</f>
        <v>78.5</v>
      </c>
      <c r="AM191" s="17">
        <v>1273306</v>
      </c>
      <c r="AN191" s="17">
        <v>1399221</v>
      </c>
      <c r="AO191" s="17">
        <v>1230724</v>
      </c>
      <c r="AP191" s="17">
        <v>1343429</v>
      </c>
      <c r="AQ191" s="64">
        <f t="shared" si="65"/>
        <v>108.40683821075979</v>
      </c>
      <c r="AR191" s="64">
        <f t="shared" si="66"/>
        <v>103.93431364871294</v>
      </c>
      <c r="AS191" s="64">
        <f t="shared" si="67"/>
        <v>104.68677347918258</v>
      </c>
      <c r="AT191" s="64">
        <f t="shared" si="68"/>
        <v>106.89337582364445</v>
      </c>
      <c r="AU191" s="64">
        <v>85.85</v>
      </c>
      <c r="AV191" s="64">
        <v>92.525565633333301</v>
      </c>
      <c r="AW191" s="64">
        <f t="shared" si="69"/>
        <v>106.78428164321534</v>
      </c>
      <c r="AX191" s="64">
        <f t="shared" si="71"/>
        <v>109.15761779245388</v>
      </c>
      <c r="AY191" s="64">
        <f t="shared" si="72"/>
        <v>109.88882483864838</v>
      </c>
      <c r="AZ191" s="17"/>
      <c r="BA191" s="17"/>
      <c r="BB191" s="17"/>
      <c r="BC191" s="17"/>
    </row>
    <row r="192" spans="1:55" x14ac:dyDescent="0.2">
      <c r="A192" s="18">
        <v>42643</v>
      </c>
      <c r="B192" s="17">
        <v>4450025</v>
      </c>
      <c r="C192" s="17">
        <v>4797445</v>
      </c>
      <c r="D192" s="41">
        <v>7</v>
      </c>
      <c r="E192" s="63">
        <v>7.3131250000000003</v>
      </c>
      <c r="F192" s="63">
        <v>8.1946002676562504</v>
      </c>
      <c r="G192" s="63">
        <v>9.0362577360312493</v>
      </c>
      <c r="H192" s="63">
        <v>9.3596506320781305</v>
      </c>
      <c r="I192" s="41">
        <v>8.6999999999999993</v>
      </c>
      <c r="J192" s="41">
        <f>'Historical PPI'!H191</f>
        <v>83.566666666666706</v>
      </c>
      <c r="K192" s="17">
        <v>4431122300000</v>
      </c>
      <c r="L192" s="41">
        <v>0.5</v>
      </c>
      <c r="M192" s="41"/>
      <c r="N192" s="17">
        <v>2841879</v>
      </c>
      <c r="O192" s="17">
        <v>3046756</v>
      </c>
      <c r="P192" s="17">
        <v>861934</v>
      </c>
      <c r="Q192" s="17">
        <v>928298</v>
      </c>
      <c r="R192" s="17">
        <v>482581</v>
      </c>
      <c r="S192" s="17">
        <v>519992</v>
      </c>
      <c r="T192" s="17">
        <v>150643</v>
      </c>
      <c r="U192" s="17">
        <v>160195</v>
      </c>
      <c r="V192" s="17">
        <v>121411</v>
      </c>
      <c r="W192" s="17">
        <v>128313</v>
      </c>
      <c r="X192" s="17">
        <v>754634</v>
      </c>
      <c r="Y192" s="17">
        <v>808500</v>
      </c>
      <c r="Z192" s="17">
        <v>657583</v>
      </c>
      <c r="AA192" s="17">
        <v>574441</v>
      </c>
      <c r="AB192" s="17">
        <f>Tax_data!E192</f>
        <v>291831.99999999959</v>
      </c>
      <c r="AC192" s="17">
        <f>Tax_data!G192</f>
        <v>63939.999999999964</v>
      </c>
      <c r="AD192" s="17">
        <f>Tax_data!I192</f>
        <v>32132.000000000044</v>
      </c>
      <c r="AE192" s="17">
        <f>Tax_data!K192</f>
        <v>46635.999999999956</v>
      </c>
      <c r="AF192" s="17">
        <f>Tax_data!L192</f>
        <v>1232024</v>
      </c>
      <c r="AG192" s="68">
        <f>Data!F192</f>
        <v>15.833195035280999</v>
      </c>
      <c r="AH192" s="68">
        <f>Data!G192</f>
        <v>148781.08901904224</v>
      </c>
      <c r="AI192" s="68">
        <f>Data!H192</f>
        <v>187224.52477228461</v>
      </c>
      <c r="AJ192" s="64">
        <f>(Data!K192/(AK192/100))</f>
        <v>1711117.6192353468</v>
      </c>
      <c r="AK192" s="64">
        <f t="shared" si="70"/>
        <v>107.20920911833333</v>
      </c>
      <c r="AL192" s="64">
        <f>'Historical CPI'!I147</f>
        <v>79.466666666666697</v>
      </c>
      <c r="AM192" s="17">
        <v>1211897</v>
      </c>
      <c r="AN192" s="17">
        <v>1326787</v>
      </c>
      <c r="AO192" s="17">
        <v>1217119</v>
      </c>
      <c r="AP192" s="17">
        <v>1312132</v>
      </c>
      <c r="AQ192" s="64">
        <f t="shared" si="65"/>
        <v>107.75227371156345</v>
      </c>
      <c r="AR192" s="64">
        <f t="shared" si="66"/>
        <v>106.34081902245707</v>
      </c>
      <c r="AS192" s="64">
        <f t="shared" si="67"/>
        <v>105.6848226272743</v>
      </c>
      <c r="AT192" s="64">
        <f t="shared" si="68"/>
        <v>107.13802982637941</v>
      </c>
      <c r="AU192" s="64">
        <v>92.503333333333302</v>
      </c>
      <c r="AV192" s="64">
        <v>100.614295933333</v>
      </c>
      <c r="AW192" s="64">
        <f t="shared" si="69"/>
        <v>107.80714715085871</v>
      </c>
      <c r="AX192" s="64">
        <f t="shared" si="71"/>
        <v>107.8063854068501</v>
      </c>
      <c r="AY192" s="64">
        <f t="shared" si="72"/>
        <v>109.4801785960358</v>
      </c>
      <c r="AZ192" s="17"/>
      <c r="BA192" s="17"/>
      <c r="BB192" s="17"/>
      <c r="BC192" s="17"/>
    </row>
    <row r="193" spans="1:55" x14ac:dyDescent="0.2">
      <c r="A193" s="18">
        <v>42735</v>
      </c>
      <c r="B193" s="17">
        <v>4453803</v>
      </c>
      <c r="C193" s="17">
        <v>4832955</v>
      </c>
      <c r="D193" s="41">
        <v>7</v>
      </c>
      <c r="E193" s="63">
        <v>7.4722950819672098</v>
      </c>
      <c r="F193" s="63">
        <v>8.3732257125645209</v>
      </c>
      <c r="G193" s="63">
        <v>9.2278801166128996</v>
      </c>
      <c r="H193" s="63">
        <v>9.5628792103387106</v>
      </c>
      <c r="I193" s="41">
        <v>8.8833333333333293</v>
      </c>
      <c r="J193" s="41">
        <f>'Historical PPI'!H192</f>
        <v>84.433333333333294</v>
      </c>
      <c r="K193" s="17">
        <v>4453140000000</v>
      </c>
      <c r="L193" s="41">
        <v>0.75</v>
      </c>
      <c r="M193" s="41"/>
      <c r="N193" s="17">
        <v>2850134</v>
      </c>
      <c r="O193" s="17">
        <v>3081371</v>
      </c>
      <c r="P193" s="17">
        <v>856517</v>
      </c>
      <c r="Q193" s="17">
        <v>939142</v>
      </c>
      <c r="R193" s="17">
        <v>509316</v>
      </c>
      <c r="S193" s="17">
        <v>546905</v>
      </c>
      <c r="T193" s="17">
        <v>143365</v>
      </c>
      <c r="U193" s="17">
        <v>151189</v>
      </c>
      <c r="V193" s="17">
        <v>121734</v>
      </c>
      <c r="W193" s="17">
        <v>128789</v>
      </c>
      <c r="X193" s="17">
        <v>774415</v>
      </c>
      <c r="Y193" s="17">
        <v>826882</v>
      </c>
      <c r="Z193" s="17">
        <v>668298</v>
      </c>
      <c r="AA193" s="17">
        <v>579487</v>
      </c>
      <c r="AB193" s="17">
        <f>Tax_data!E193</f>
        <v>322056</v>
      </c>
      <c r="AC193" s="17">
        <f>Tax_data!G193</f>
        <v>65604</v>
      </c>
      <c r="AD193" s="17">
        <f>Tax_data!I193</f>
        <v>39212.000000000044</v>
      </c>
      <c r="AE193" s="17">
        <f>Tax_data!K193</f>
        <v>47036.000000000044</v>
      </c>
      <c r="AF193" s="17">
        <f>Tax_data!L193</f>
        <v>1247785</v>
      </c>
      <c r="AG193" s="68">
        <f>Data!F193</f>
        <v>16.068612144968</v>
      </c>
      <c r="AH193" s="68">
        <f>Data!G193</f>
        <v>148079.37229010381</v>
      </c>
      <c r="AI193" s="68">
        <f>Data!H193</f>
        <v>184560.91270058646</v>
      </c>
      <c r="AJ193" s="64">
        <f>(Data!K193/(AK193/100))</f>
        <v>1780843.6386978396</v>
      </c>
      <c r="AK193" s="64">
        <f t="shared" si="70"/>
        <v>108.11319748474983</v>
      </c>
      <c r="AL193" s="64">
        <f>'Historical CPI'!I148</f>
        <v>80.233333333333306</v>
      </c>
      <c r="AM193" s="17">
        <v>1188291</v>
      </c>
      <c r="AN193" s="17">
        <v>1321039</v>
      </c>
      <c r="AO193" s="17">
        <v>1221016</v>
      </c>
      <c r="AP193" s="17">
        <v>1291053</v>
      </c>
      <c r="AQ193" s="64">
        <f t="shared" si="65"/>
        <v>107.38029042873187</v>
      </c>
      <c r="AR193" s="64">
        <f t="shared" si="66"/>
        <v>105.45739894674433</v>
      </c>
      <c r="AS193" s="64">
        <f t="shared" si="67"/>
        <v>105.79542280710402</v>
      </c>
      <c r="AT193" s="64">
        <f t="shared" si="68"/>
        <v>106.77504955353396</v>
      </c>
      <c r="AU193" s="64">
        <v>96.07</v>
      </c>
      <c r="AV193" s="64">
        <v>104.01111210000001</v>
      </c>
      <c r="AW193" s="64">
        <f t="shared" si="69"/>
        <v>108.51299440051569</v>
      </c>
      <c r="AX193" s="64">
        <f t="shared" si="71"/>
        <v>105.73596087192961</v>
      </c>
      <c r="AY193" s="64">
        <f t="shared" si="72"/>
        <v>111.1713376605562</v>
      </c>
      <c r="AZ193" s="17"/>
      <c r="BA193" s="17"/>
      <c r="BB193" s="17"/>
      <c r="BC193" s="17"/>
    </row>
    <row r="194" spans="1:55" x14ac:dyDescent="0.2">
      <c r="A194" s="18">
        <v>42825</v>
      </c>
      <c r="B194" s="17">
        <v>4474831</v>
      </c>
      <c r="C194" s="17">
        <v>4948709</v>
      </c>
      <c r="D194" s="41">
        <v>7</v>
      </c>
      <c r="E194" s="63">
        <v>7.3217460317460299</v>
      </c>
      <c r="F194" s="63">
        <v>8.1131224084920603</v>
      </c>
      <c r="G194" s="63">
        <v>9.0758353352063494</v>
      </c>
      <c r="H194" s="63">
        <v>9.4808886695238108</v>
      </c>
      <c r="I194" s="41">
        <v>8.6966666666666708</v>
      </c>
      <c r="J194" s="41">
        <f>'Historical PPI'!H193</f>
        <v>85.6</v>
      </c>
      <c r="K194" s="17">
        <v>4472273500000</v>
      </c>
      <c r="L194" s="41">
        <v>1</v>
      </c>
      <c r="M194" s="41"/>
      <c r="N194" s="17">
        <v>2840392</v>
      </c>
      <c r="O194" s="17">
        <v>3112656</v>
      </c>
      <c r="P194" s="17">
        <v>855988</v>
      </c>
      <c r="Q194" s="17">
        <v>954159</v>
      </c>
      <c r="R194" s="17">
        <v>509871</v>
      </c>
      <c r="S194" s="17">
        <v>548799</v>
      </c>
      <c r="T194" s="17">
        <v>142108</v>
      </c>
      <c r="U194" s="17">
        <v>151823</v>
      </c>
      <c r="V194" s="17">
        <v>119674</v>
      </c>
      <c r="W194" s="17">
        <v>128884</v>
      </c>
      <c r="X194" s="17">
        <v>771653</v>
      </c>
      <c r="Y194" s="17">
        <v>829505</v>
      </c>
      <c r="Z194" s="17">
        <v>705979</v>
      </c>
      <c r="AA194" s="17">
        <v>584307</v>
      </c>
      <c r="AB194" s="17">
        <f>Tax_data!E194</f>
        <v>314004</v>
      </c>
      <c r="AC194" s="17">
        <f>Tax_data!G194</f>
        <v>64011.999999999964</v>
      </c>
      <c r="AD194" s="17">
        <f>Tax_data!I194</f>
        <v>47703.999999999956</v>
      </c>
      <c r="AE194" s="17">
        <f>Tax_data!K194</f>
        <v>51012</v>
      </c>
      <c r="AF194" s="17">
        <f>Tax_data!L194</f>
        <v>1290286</v>
      </c>
      <c r="AG194" s="68">
        <f>Data!F194</f>
        <v>16.212250450626801</v>
      </c>
      <c r="AH194" s="68">
        <f>Data!G194</f>
        <v>149876.90989600134</v>
      </c>
      <c r="AI194" s="68">
        <f>Data!H194</f>
        <v>183298.29991357677</v>
      </c>
      <c r="AJ194" s="64">
        <f>(Data!K194/(AK194/100))</f>
        <v>1778858.9230025201</v>
      </c>
      <c r="AK194" s="64">
        <f t="shared" si="70"/>
        <v>109.58543750299255</v>
      </c>
      <c r="AL194" s="64">
        <f>'Historical CPI'!I149</f>
        <v>81.766666666666694</v>
      </c>
      <c r="AM194" s="17">
        <v>1200243</v>
      </c>
      <c r="AN194" s="17">
        <v>1355547</v>
      </c>
      <c r="AO194" s="17">
        <v>1246189</v>
      </c>
      <c r="AP194" s="17">
        <v>1311028</v>
      </c>
      <c r="AQ194" s="64">
        <f t="shared" si="65"/>
        <v>107.63487235006501</v>
      </c>
      <c r="AR194" s="64">
        <f t="shared" si="66"/>
        <v>106.83634981844794</v>
      </c>
      <c r="AS194" s="64">
        <f t="shared" si="67"/>
        <v>107.69590721459967</v>
      </c>
      <c r="AT194" s="64">
        <f t="shared" si="68"/>
        <v>107.49715221738268</v>
      </c>
      <c r="AU194" s="64">
        <v>101.556666666667</v>
      </c>
      <c r="AV194" s="64">
        <v>108.6181855</v>
      </c>
      <c r="AW194" s="64">
        <f t="shared" si="69"/>
        <v>110.58985244358949</v>
      </c>
      <c r="AX194" s="64">
        <f t="shared" si="71"/>
        <v>105.20298285412566</v>
      </c>
      <c r="AY194" s="64">
        <f t="shared" si="72"/>
        <v>112.93937977559546</v>
      </c>
      <c r="AZ194" s="17"/>
      <c r="BA194" s="17"/>
      <c r="BB194" s="17"/>
      <c r="BC194" s="17"/>
    </row>
    <row r="195" spans="1:55" x14ac:dyDescent="0.2">
      <c r="A195" s="18">
        <v>42916</v>
      </c>
      <c r="B195" s="17">
        <v>4499232</v>
      </c>
      <c r="C195" s="17">
        <v>5030499</v>
      </c>
      <c r="D195" s="41">
        <v>7</v>
      </c>
      <c r="E195" s="63">
        <v>7.3972131147541003</v>
      </c>
      <c r="F195" s="63">
        <v>7.8903510053666697</v>
      </c>
      <c r="G195" s="63">
        <v>9.0966567237833296</v>
      </c>
      <c r="H195" s="63">
        <v>9.6693453341833298</v>
      </c>
      <c r="I195" s="41">
        <v>8.99</v>
      </c>
      <c r="J195" s="41">
        <f>'Historical PPI'!H194</f>
        <v>86.366666666666703</v>
      </c>
      <c r="K195" s="17">
        <v>4494804500000</v>
      </c>
      <c r="L195" s="41">
        <v>1.25</v>
      </c>
      <c r="M195" s="41"/>
      <c r="N195" s="17">
        <v>2873704</v>
      </c>
      <c r="O195" s="17">
        <v>3171635</v>
      </c>
      <c r="P195" s="17">
        <v>853179</v>
      </c>
      <c r="Q195" s="17">
        <v>971509</v>
      </c>
      <c r="R195" s="17">
        <v>495024</v>
      </c>
      <c r="S195" s="17">
        <v>535590</v>
      </c>
      <c r="T195" s="17">
        <v>141060</v>
      </c>
      <c r="U195" s="17">
        <v>153221</v>
      </c>
      <c r="V195" s="17">
        <v>115101</v>
      </c>
      <c r="W195" s="17">
        <v>124442</v>
      </c>
      <c r="X195" s="17">
        <v>751186</v>
      </c>
      <c r="Y195" s="17">
        <v>813253</v>
      </c>
      <c r="Z195" s="17">
        <v>678402</v>
      </c>
      <c r="AA195" s="17">
        <v>587089</v>
      </c>
      <c r="AB195" s="17">
        <f>Tax_data!E195</f>
        <v>252891.99999999959</v>
      </c>
      <c r="AC195" s="17">
        <f>Tax_data!G195</f>
        <v>65247.999999999964</v>
      </c>
      <c r="AD195" s="17">
        <f>Tax_data!I195</f>
        <v>37040.000000000044</v>
      </c>
      <c r="AE195" s="17">
        <f>Tax_data!K195</f>
        <v>35895.999999999956</v>
      </c>
      <c r="AF195" s="17">
        <f>Tax_data!L195</f>
        <v>1265491</v>
      </c>
      <c r="AG195" s="68">
        <f>Data!F195</f>
        <v>16.0997077653129</v>
      </c>
      <c r="AH195" s="68">
        <f>Data!G195</f>
        <v>153907.45199354508</v>
      </c>
      <c r="AI195" s="68">
        <f>Data!H195</f>
        <v>186178.36934703027</v>
      </c>
      <c r="AJ195" s="64">
        <f>(Data!K195/(AK195/100))</f>
        <v>1861543.9356537953</v>
      </c>
      <c r="AK195" s="64">
        <f t="shared" si="70"/>
        <v>110.367490875887</v>
      </c>
      <c r="AL195" s="64">
        <f>'Historical CPI'!I150</f>
        <v>82.6666666666667</v>
      </c>
      <c r="AM195" s="17">
        <v>1240405</v>
      </c>
      <c r="AN195" s="17">
        <v>1385865</v>
      </c>
      <c r="AO195" s="17">
        <v>1262421</v>
      </c>
      <c r="AP195" s="17">
        <v>1338017</v>
      </c>
      <c r="AQ195" s="64">
        <f t="shared" si="65"/>
        <v>108.19475419373606</v>
      </c>
      <c r="AR195" s="64">
        <f t="shared" si="66"/>
        <v>108.62115411881467</v>
      </c>
      <c r="AS195" s="64">
        <f t="shared" si="67"/>
        <v>108.11548118608873</v>
      </c>
      <c r="AT195" s="64">
        <f t="shared" si="68"/>
        <v>108.26253417928449</v>
      </c>
      <c r="AU195" s="64">
        <v>99.796666666666695</v>
      </c>
      <c r="AV195" s="64">
        <v>108.190490533333</v>
      </c>
      <c r="AW195" s="64">
        <f t="shared" si="69"/>
        <v>111.80794855655365</v>
      </c>
      <c r="AX195" s="64">
        <f t="shared" si="71"/>
        <v>105.98817668590748</v>
      </c>
      <c r="AY195" s="64">
        <f t="shared" si="72"/>
        <v>111.72681503218706</v>
      </c>
      <c r="AZ195" s="17"/>
      <c r="BA195" s="17"/>
      <c r="BB195" s="17"/>
      <c r="BC195" s="17"/>
    </row>
    <row r="196" spans="1:55" x14ac:dyDescent="0.2">
      <c r="A196" s="18">
        <v>43008</v>
      </c>
      <c r="B196" s="17">
        <v>4507506</v>
      </c>
      <c r="C196" s="17">
        <v>5130848</v>
      </c>
      <c r="D196" s="41">
        <v>6.75</v>
      </c>
      <c r="E196" s="63">
        <v>7.19873015873016</v>
      </c>
      <c r="F196" s="63">
        <v>7.7862788940476202</v>
      </c>
      <c r="G196" s="63">
        <v>9.1351983088095192</v>
      </c>
      <c r="H196" s="63">
        <v>9.7627031158571391</v>
      </c>
      <c r="I196" s="41">
        <v>9.1366666666666703</v>
      </c>
      <c r="J196" s="41">
        <f>'Historical PPI'!H195</f>
        <v>87.2</v>
      </c>
      <c r="K196" s="17">
        <v>4531998500000</v>
      </c>
      <c r="L196" s="41">
        <v>1.25</v>
      </c>
      <c r="M196" s="41"/>
      <c r="N196" s="17">
        <v>2897540</v>
      </c>
      <c r="O196" s="17">
        <v>3226165</v>
      </c>
      <c r="P196" s="17">
        <v>853095</v>
      </c>
      <c r="Q196" s="17">
        <v>984017</v>
      </c>
      <c r="R196" s="17">
        <v>506044</v>
      </c>
      <c r="S196" s="17">
        <v>551421</v>
      </c>
      <c r="T196" s="17">
        <v>147337</v>
      </c>
      <c r="U196" s="17">
        <v>160914</v>
      </c>
      <c r="V196" s="17">
        <v>110614</v>
      </c>
      <c r="W196" s="17">
        <v>120082</v>
      </c>
      <c r="X196" s="17">
        <v>763995</v>
      </c>
      <c r="Y196" s="17">
        <v>832417</v>
      </c>
      <c r="Z196" s="17">
        <v>700549</v>
      </c>
      <c r="AA196" s="17">
        <v>599024</v>
      </c>
      <c r="AB196" s="17">
        <f>Tax_data!E196</f>
        <v>292311.99999999959</v>
      </c>
      <c r="AC196" s="17">
        <f>Tax_data!G196</f>
        <v>70623.999999999971</v>
      </c>
      <c r="AD196" s="17">
        <f>Tax_data!I196</f>
        <v>34275.999999999956</v>
      </c>
      <c r="AE196" s="17">
        <f>Tax_data!K196</f>
        <v>47655.999999999956</v>
      </c>
      <c r="AF196" s="17">
        <f>Tax_data!L196</f>
        <v>1299573</v>
      </c>
      <c r="AG196" s="68">
        <f>Data!F196</f>
        <v>16.191669886665899</v>
      </c>
      <c r="AH196" s="68">
        <f>Data!G196</f>
        <v>155948.9550907556</v>
      </c>
      <c r="AI196" s="68">
        <f>Data!H196</f>
        <v>187213.63156153134</v>
      </c>
      <c r="AJ196" s="64">
        <f>(Data!K196/(AK196/100))</f>
        <v>1923161.6251576277</v>
      </c>
      <c r="AK196" s="64">
        <f t="shared" si="70"/>
        <v>111.34151728707799</v>
      </c>
      <c r="AL196" s="64">
        <f>'Historical CPI'!I151</f>
        <v>83.3</v>
      </c>
      <c r="AM196" s="17">
        <v>1213108</v>
      </c>
      <c r="AN196" s="17">
        <v>1372572</v>
      </c>
      <c r="AO196" s="17">
        <v>1214872</v>
      </c>
      <c r="AP196" s="17">
        <v>1287836</v>
      </c>
      <c r="AQ196" s="64">
        <f t="shared" si="65"/>
        <v>108.96700682154122</v>
      </c>
      <c r="AR196" s="64">
        <f t="shared" si="66"/>
        <v>109.21492904022752</v>
      </c>
      <c r="AS196" s="64">
        <f t="shared" si="67"/>
        <v>108.55949518144176</v>
      </c>
      <c r="AT196" s="64">
        <f t="shared" si="68"/>
        <v>108.95581777367653</v>
      </c>
      <c r="AU196" s="64">
        <v>96.92</v>
      </c>
      <c r="AV196" s="64">
        <v>105.9259826</v>
      </c>
      <c r="AW196" s="64">
        <f t="shared" si="69"/>
        <v>113.82897770962479</v>
      </c>
      <c r="AX196" s="64">
        <f t="shared" si="71"/>
        <v>106.00590021006329</v>
      </c>
      <c r="AY196" s="64">
        <f t="shared" si="72"/>
        <v>113.14507859151865</v>
      </c>
      <c r="AZ196" s="17"/>
      <c r="BA196" s="17"/>
      <c r="BB196" s="17"/>
      <c r="BC196" s="17"/>
    </row>
    <row r="197" spans="1:55" x14ac:dyDescent="0.2">
      <c r="A197" s="18">
        <v>43100</v>
      </c>
      <c r="B197" s="17">
        <v>4525237</v>
      </c>
      <c r="C197" s="17">
        <v>5202704</v>
      </c>
      <c r="D197" s="41">
        <v>6.75</v>
      </c>
      <c r="E197" s="63">
        <v>7.4074603174603197</v>
      </c>
      <c r="F197" s="63">
        <v>8.2904954097142909</v>
      </c>
      <c r="G197" s="63">
        <v>9.4823913512857096</v>
      </c>
      <c r="H197" s="63">
        <v>10.0310691851905</v>
      </c>
      <c r="I197" s="41">
        <v>9.5466666666666704</v>
      </c>
      <c r="J197" s="41">
        <f>'Historical PPI'!H196</f>
        <v>88.733333333333306</v>
      </c>
      <c r="K197" s="17">
        <v>4577575000000</v>
      </c>
      <c r="L197" s="41">
        <v>1.5</v>
      </c>
      <c r="M197" s="41"/>
      <c r="N197" s="17">
        <v>2920420</v>
      </c>
      <c r="O197" s="17">
        <v>3288404</v>
      </c>
      <c r="P197" s="17">
        <v>853104</v>
      </c>
      <c r="Q197" s="17">
        <v>997693</v>
      </c>
      <c r="R197" s="17">
        <v>526238</v>
      </c>
      <c r="S197" s="17">
        <v>581915</v>
      </c>
      <c r="T197" s="17">
        <v>135967</v>
      </c>
      <c r="U197" s="17">
        <v>152012</v>
      </c>
      <c r="V197" s="17">
        <v>110495</v>
      </c>
      <c r="W197" s="17">
        <v>121947</v>
      </c>
      <c r="X197" s="17">
        <v>772700</v>
      </c>
      <c r="Y197" s="17">
        <v>855875</v>
      </c>
      <c r="Z197" s="17">
        <v>735806</v>
      </c>
      <c r="AA197" s="17">
        <v>619208</v>
      </c>
      <c r="AB197" s="17">
        <f>Tax_data!E197</f>
        <v>316251.99999999959</v>
      </c>
      <c r="AC197" s="17">
        <f>Tax_data!G197</f>
        <v>74544</v>
      </c>
      <c r="AD197" s="17">
        <f>Tax_data!I197</f>
        <v>42507.999999999956</v>
      </c>
      <c r="AE197" s="17">
        <f>Tax_data!K197</f>
        <v>54896.000000000036</v>
      </c>
      <c r="AF197" s="17">
        <f>Tax_data!L197</f>
        <v>1355014</v>
      </c>
      <c r="AG197" s="68">
        <f>Data!F197</f>
        <v>16.171025867909201</v>
      </c>
      <c r="AH197" s="68">
        <f>Data!G197</f>
        <v>158256.06989341127</v>
      </c>
      <c r="AI197" s="68">
        <f>Data!H197</f>
        <v>188400.08320644201</v>
      </c>
      <c r="AJ197" s="64">
        <f>(Data!K197/(AK197/100))</f>
        <v>1982233.995962783</v>
      </c>
      <c r="AK197" s="64">
        <f t="shared" si="70"/>
        <v>112.60037939748393</v>
      </c>
      <c r="AL197" s="64">
        <f>'Historical CPI'!I152</f>
        <v>84</v>
      </c>
      <c r="AM197" s="17">
        <v>1253420</v>
      </c>
      <c r="AN197" s="17">
        <v>1439540</v>
      </c>
      <c r="AO197" s="17">
        <v>1270260</v>
      </c>
      <c r="AP197" s="17">
        <v>1384221</v>
      </c>
      <c r="AQ197" s="64">
        <f t="shared" si="65"/>
        <v>110.58019375263663</v>
      </c>
      <c r="AR197" s="64">
        <f t="shared" si="66"/>
        <v>111.80065751248465</v>
      </c>
      <c r="AS197" s="64">
        <f t="shared" si="67"/>
        <v>110.36426987646499</v>
      </c>
      <c r="AT197" s="64">
        <f t="shared" si="68"/>
        <v>110.76420344247444</v>
      </c>
      <c r="AU197" s="64">
        <v>93.543333333333294</v>
      </c>
      <c r="AV197" s="64">
        <v>102.997758733333</v>
      </c>
      <c r="AW197" s="64">
        <f t="shared" si="69"/>
        <v>114.97086229958784</v>
      </c>
      <c r="AX197" s="64">
        <f t="shared" si="71"/>
        <v>108.97147040763309</v>
      </c>
      <c r="AY197" s="64">
        <f t="shared" si="72"/>
        <v>114.84897320929936</v>
      </c>
      <c r="AZ197" s="17"/>
      <c r="BA197" s="17"/>
      <c r="BB197" s="17"/>
      <c r="BC197" s="17"/>
    </row>
    <row r="198" spans="1:55" x14ac:dyDescent="0.2">
      <c r="A198" s="18">
        <v>43190</v>
      </c>
      <c r="B198" s="17">
        <v>4549177</v>
      </c>
      <c r="C198" s="17">
        <v>5224400</v>
      </c>
      <c r="D198" s="41">
        <v>6.5</v>
      </c>
      <c r="E198" s="63">
        <v>7.1722580645161296</v>
      </c>
      <c r="F198" s="63">
        <v>7.58302432341935</v>
      </c>
      <c r="G198" s="63">
        <v>8.7716242181774202</v>
      </c>
      <c r="H198" s="63">
        <v>9.2915159567258101</v>
      </c>
      <c r="I198" s="41">
        <v>8.7366666666666699</v>
      </c>
      <c r="J198" s="41">
        <f>'Historical PPI'!H197</f>
        <v>89.266666666666694</v>
      </c>
      <c r="K198" s="17">
        <v>4609281800000</v>
      </c>
      <c r="L198" s="41">
        <v>1.75</v>
      </c>
      <c r="M198" s="41"/>
      <c r="N198" s="17">
        <v>2950796</v>
      </c>
      <c r="O198" s="17">
        <v>3363547</v>
      </c>
      <c r="P198" s="17">
        <v>860339</v>
      </c>
      <c r="Q198" s="17">
        <v>1004622</v>
      </c>
      <c r="R198" s="17">
        <v>528218</v>
      </c>
      <c r="S198" s="17">
        <v>585569</v>
      </c>
      <c r="T198" s="17">
        <v>134275</v>
      </c>
      <c r="U198" s="17">
        <v>150477</v>
      </c>
      <c r="V198" s="17">
        <v>106882</v>
      </c>
      <c r="W198" s="17">
        <v>118667</v>
      </c>
      <c r="X198" s="17">
        <v>769375</v>
      </c>
      <c r="Y198" s="17">
        <v>854712</v>
      </c>
      <c r="Z198" s="17">
        <v>750245</v>
      </c>
      <c r="AA198" s="17">
        <v>632930</v>
      </c>
      <c r="AB198" s="17">
        <f>Tax_data!E198</f>
        <v>330540</v>
      </c>
      <c r="AC198" s="17">
        <f>Tax_data!G198</f>
        <v>76860</v>
      </c>
      <c r="AD198" s="17">
        <f>Tax_data!I198</f>
        <v>50720.000000000036</v>
      </c>
      <c r="AE198" s="17">
        <f>Tax_data!K198</f>
        <v>63056.000000000036</v>
      </c>
      <c r="AF198" s="17">
        <f>Tax_data!L198</f>
        <v>1383175</v>
      </c>
      <c r="AG198" s="68">
        <f>Data!F198</f>
        <v>16.377523823614698</v>
      </c>
      <c r="AH198" s="68">
        <f>Data!G198</f>
        <v>155957.5811037508</v>
      </c>
      <c r="AI198" s="68">
        <f>Data!H198</f>
        <v>183335.71446365683</v>
      </c>
      <c r="AJ198" s="64">
        <f>(Data!K198/(AK198/100))</f>
        <v>1998376.4051401666</v>
      </c>
      <c r="AK198" s="64">
        <f t="shared" si="70"/>
        <v>113.98778499089737</v>
      </c>
      <c r="AL198" s="64">
        <f>'Historical CPI'!I153</f>
        <v>85.066666666666706</v>
      </c>
      <c r="AM198" s="17">
        <v>1223234</v>
      </c>
      <c r="AN198" s="17">
        <v>1396323</v>
      </c>
      <c r="AO198" s="17">
        <v>1267168</v>
      </c>
      <c r="AP198" s="17">
        <v>1376359</v>
      </c>
      <c r="AQ198" s="64">
        <f t="shared" ref="AQ198:AQ218" si="73">(S198/R198)*100</f>
        <v>110.85744900779602</v>
      </c>
      <c r="AR198" s="64">
        <f t="shared" ref="AR198:AR218" si="74">(U198/T198)*100</f>
        <v>112.0662818841929</v>
      </c>
      <c r="AS198" s="64">
        <f t="shared" ref="AS198:AS218" si="75">(W198/V198)*100</f>
        <v>111.02617840235025</v>
      </c>
      <c r="AT198" s="64">
        <f t="shared" ref="AT198:AT218" si="76">(Y198/X198)*100</f>
        <v>111.09173030056864</v>
      </c>
      <c r="AU198" s="64">
        <v>103.216666666667</v>
      </c>
      <c r="AV198" s="64">
        <v>114.0553386</v>
      </c>
      <c r="AW198" s="64">
        <f t="shared" ref="AW198:AW218" si="77">(C198/B198)*100</f>
        <v>114.84275067775995</v>
      </c>
      <c r="AX198" s="64">
        <f t="shared" si="71"/>
        <v>108.61693161443471</v>
      </c>
      <c r="AY198" s="64">
        <f t="shared" si="72"/>
        <v>114.1501135514546</v>
      </c>
      <c r="AZ198" s="17"/>
      <c r="BA198" s="17"/>
      <c r="BB198" s="17"/>
      <c r="BC198" s="17"/>
    </row>
    <row r="199" spans="1:55" x14ac:dyDescent="0.2">
      <c r="A199" s="18">
        <v>43281</v>
      </c>
      <c r="B199" s="17">
        <v>4537865</v>
      </c>
      <c r="C199" s="17">
        <v>5301396</v>
      </c>
      <c r="D199" s="41">
        <v>6.5</v>
      </c>
      <c r="E199" s="63">
        <v>7.0072580645161304</v>
      </c>
      <c r="F199" s="63">
        <v>7.9118857637096802</v>
      </c>
      <c r="G199" s="63">
        <v>8.9298445371451596</v>
      </c>
      <c r="H199" s="63">
        <v>9.3474626545322597</v>
      </c>
      <c r="I199" s="41">
        <v>8.8933333333333309</v>
      </c>
      <c r="J199" s="41">
        <f>'Historical PPI'!H198</f>
        <v>90.6666666666667</v>
      </c>
      <c r="K199" s="17">
        <v>4641424300000</v>
      </c>
      <c r="L199" s="41">
        <v>2</v>
      </c>
      <c r="M199" s="41"/>
      <c r="N199" s="17">
        <v>2972732</v>
      </c>
      <c r="O199" s="17">
        <v>3398672</v>
      </c>
      <c r="P199" s="17">
        <v>867387</v>
      </c>
      <c r="Q199" s="17">
        <v>1033987</v>
      </c>
      <c r="R199" s="17">
        <v>523848</v>
      </c>
      <c r="S199" s="17">
        <v>580209</v>
      </c>
      <c r="T199" s="17">
        <v>134065</v>
      </c>
      <c r="U199" s="17">
        <v>151535</v>
      </c>
      <c r="V199" s="17">
        <v>103369</v>
      </c>
      <c r="W199" s="17">
        <v>114717</v>
      </c>
      <c r="X199" s="17">
        <v>761282</v>
      </c>
      <c r="Y199" s="17">
        <v>846461</v>
      </c>
      <c r="Z199" s="17">
        <v>721151</v>
      </c>
      <c r="AA199" s="17">
        <v>644694</v>
      </c>
      <c r="AB199" s="17">
        <f>Tax_data!E199</f>
        <v>302535.99999999959</v>
      </c>
      <c r="AC199" s="17">
        <f>Tax_data!G199</f>
        <v>71208</v>
      </c>
      <c r="AD199" s="17">
        <f>Tax_data!I199</f>
        <v>42579.999999999956</v>
      </c>
      <c r="AE199" s="17">
        <f>Tax_data!K199</f>
        <v>38240.000000000044</v>
      </c>
      <c r="AF199" s="17">
        <f>Tax_data!L199</f>
        <v>1365845</v>
      </c>
      <c r="AG199" s="68">
        <f>Data!F199</f>
        <v>16.2878034658807</v>
      </c>
      <c r="AH199" s="68">
        <f>Data!G199</f>
        <v>159534.34147478512</v>
      </c>
      <c r="AI199" s="68">
        <f>Data!H199</f>
        <v>184717.49302368012</v>
      </c>
      <c r="AJ199" s="64">
        <f>(Data!K199/(AK199/100))</f>
        <v>2077446.5894490553</v>
      </c>
      <c r="AK199" s="64">
        <f t="shared" ref="AK199:AK218" si="78">(O199/N199)*100</f>
        <v>114.32823409577453</v>
      </c>
      <c r="AL199" s="64">
        <f>'Historical CPI'!I154</f>
        <v>86.366666666666703</v>
      </c>
      <c r="AM199" s="17">
        <v>1228317</v>
      </c>
      <c r="AN199" s="17">
        <v>1424887</v>
      </c>
      <c r="AO199" s="17">
        <v>1275845</v>
      </c>
      <c r="AP199" s="17">
        <v>1384068</v>
      </c>
      <c r="AQ199" s="64">
        <f t="shared" si="73"/>
        <v>110.75903697255694</v>
      </c>
      <c r="AR199" s="64">
        <f t="shared" si="74"/>
        <v>113.03099242904563</v>
      </c>
      <c r="AS199" s="64">
        <f t="shared" si="75"/>
        <v>110.97814625274502</v>
      </c>
      <c r="AT199" s="64">
        <f t="shared" si="76"/>
        <v>111.18888926836573</v>
      </c>
      <c r="AU199" s="64">
        <v>99.543333333333294</v>
      </c>
      <c r="AV199" s="64">
        <v>110.726620433333</v>
      </c>
      <c r="AW199" s="64">
        <f t="shared" si="77"/>
        <v>116.82577599818418</v>
      </c>
      <c r="AX199" s="64">
        <f t="shared" ref="AX199:AX218" si="79">(AP199/AO199)*100</f>
        <v>108.48245672475889</v>
      </c>
      <c r="AY199" s="64">
        <f t="shared" ref="AY199:AY218" si="80">(AN199/AM199)*100</f>
        <v>116.00319787155922</v>
      </c>
      <c r="AZ199" s="17"/>
      <c r="BA199" s="17"/>
      <c r="BB199" s="17"/>
      <c r="BC199" s="17"/>
    </row>
    <row r="200" spans="1:55" x14ac:dyDescent="0.2">
      <c r="A200" s="18">
        <v>43373</v>
      </c>
      <c r="B200" s="17">
        <v>4593672</v>
      </c>
      <c r="C200" s="17">
        <v>5431663</v>
      </c>
      <c r="D200" s="41">
        <v>6.5</v>
      </c>
      <c r="E200" s="63">
        <v>7.1104761904761897</v>
      </c>
      <c r="F200" s="63">
        <v>8.3925505713650796</v>
      </c>
      <c r="G200" s="63">
        <v>9.3055098321111096</v>
      </c>
      <c r="H200" s="63">
        <v>9.7514525734444408</v>
      </c>
      <c r="I200" s="41">
        <v>9.3266666666666698</v>
      </c>
      <c r="J200" s="41">
        <f>'Historical PPI'!H199</f>
        <v>92.566666666666706</v>
      </c>
      <c r="K200" s="17">
        <v>4674937000000</v>
      </c>
      <c r="L200" s="41">
        <v>2.25</v>
      </c>
      <c r="M200" s="41"/>
      <c r="N200" s="17">
        <v>2974493</v>
      </c>
      <c r="O200" s="17">
        <v>3450845</v>
      </c>
      <c r="P200" s="17">
        <v>861991</v>
      </c>
      <c r="Q200" s="17">
        <v>1047674</v>
      </c>
      <c r="R200" s="17">
        <v>523128</v>
      </c>
      <c r="S200" s="17">
        <v>594771</v>
      </c>
      <c r="T200" s="17">
        <v>134385</v>
      </c>
      <c r="U200" s="17">
        <v>154979</v>
      </c>
      <c r="V200" s="17">
        <v>99361</v>
      </c>
      <c r="W200" s="17">
        <v>112547</v>
      </c>
      <c r="X200" s="17">
        <v>756875</v>
      </c>
      <c r="Y200" s="17">
        <v>862297</v>
      </c>
      <c r="Z200" s="17">
        <v>762586</v>
      </c>
      <c r="AA200" s="17">
        <v>665244</v>
      </c>
      <c r="AB200" s="17">
        <f>Tax_data!E200</f>
        <v>344748</v>
      </c>
      <c r="AC200" s="17">
        <f>Tax_data!G200</f>
        <v>79172.000000000029</v>
      </c>
      <c r="AD200" s="17">
        <f>Tax_data!I200</f>
        <v>40676.000000000044</v>
      </c>
      <c r="AE200" s="17">
        <f>Tax_data!K200</f>
        <v>56360.000000000036</v>
      </c>
      <c r="AF200" s="17">
        <f>Tax_data!L200</f>
        <v>1427830</v>
      </c>
      <c r="AG200" s="68">
        <f>Data!F200</f>
        <v>16.3800737765742</v>
      </c>
      <c r="AH200" s="68">
        <f>Data!G200</f>
        <v>161726.62200023638</v>
      </c>
      <c r="AI200" s="68">
        <f>Data!H200</f>
        <v>184900.86356734336</v>
      </c>
      <c r="AJ200" s="64">
        <f>(Data!K200/(AK200/100))</f>
        <v>2136127.5478808815</v>
      </c>
      <c r="AK200" s="64">
        <f t="shared" si="78"/>
        <v>116.0145611369736</v>
      </c>
      <c r="AL200" s="64">
        <f>'Historical CPI'!I155</f>
        <v>87.466666666666697</v>
      </c>
      <c r="AM200" s="17">
        <v>1280770</v>
      </c>
      <c r="AN200" s="17">
        <v>1522280</v>
      </c>
      <c r="AO200" s="17">
        <v>1327728</v>
      </c>
      <c r="AP200" s="17">
        <v>1510849</v>
      </c>
      <c r="AQ200" s="64">
        <f t="shared" si="73"/>
        <v>113.69511859430197</v>
      </c>
      <c r="AR200" s="64">
        <f t="shared" si="74"/>
        <v>115.32462700450199</v>
      </c>
      <c r="AS200" s="64">
        <f t="shared" si="75"/>
        <v>113.27080041464961</v>
      </c>
      <c r="AT200" s="64">
        <f t="shared" si="76"/>
        <v>113.92858794384806</v>
      </c>
      <c r="AU200" s="64">
        <v>92.45</v>
      </c>
      <c r="AV200" s="64">
        <v>104.5204102</v>
      </c>
      <c r="AW200" s="64">
        <f t="shared" si="77"/>
        <v>118.24229069903119</v>
      </c>
      <c r="AX200" s="64">
        <f t="shared" si="79"/>
        <v>113.79205680681585</v>
      </c>
      <c r="AY200" s="64">
        <f t="shared" si="80"/>
        <v>118.85662531133615</v>
      </c>
      <c r="AZ200" s="17"/>
      <c r="BA200" s="17"/>
      <c r="BB200" s="17"/>
      <c r="BC200" s="17"/>
    </row>
    <row r="201" spans="1:55" x14ac:dyDescent="0.2">
      <c r="A201" s="18">
        <v>43465</v>
      </c>
      <c r="B201" s="17">
        <v>4606420</v>
      </c>
      <c r="C201" s="17">
        <v>5495303</v>
      </c>
      <c r="D201" s="41">
        <v>6.75</v>
      </c>
      <c r="E201" s="63">
        <v>7.3246031746031699</v>
      </c>
      <c r="F201" s="63">
        <v>8.5921862804285691</v>
      </c>
      <c r="G201" s="63">
        <v>9.5279290732857103</v>
      </c>
      <c r="H201" s="63">
        <v>10.0127522246508</v>
      </c>
      <c r="I201" s="41">
        <v>9.56666666666667</v>
      </c>
      <c r="J201" s="41">
        <f>'Historical PPI'!H200</f>
        <v>94.3333333333333</v>
      </c>
      <c r="K201" s="17">
        <v>4683435300000</v>
      </c>
      <c r="L201" s="41">
        <v>2.5</v>
      </c>
      <c r="M201" s="41"/>
      <c r="N201" s="17">
        <v>2998745</v>
      </c>
      <c r="O201" s="17">
        <v>3509979</v>
      </c>
      <c r="P201" s="17">
        <v>862750</v>
      </c>
      <c r="Q201" s="17">
        <v>1065304</v>
      </c>
      <c r="R201" s="17">
        <v>509182</v>
      </c>
      <c r="S201" s="17">
        <v>589552</v>
      </c>
      <c r="T201" s="17">
        <v>131555</v>
      </c>
      <c r="U201" s="17">
        <v>154525</v>
      </c>
      <c r="V201" s="17">
        <v>94107</v>
      </c>
      <c r="W201" s="17">
        <v>108197</v>
      </c>
      <c r="X201" s="17">
        <v>734844</v>
      </c>
      <c r="Y201" s="17">
        <v>852275</v>
      </c>
      <c r="Z201" s="17">
        <v>738022</v>
      </c>
      <c r="AA201" s="17">
        <v>676884</v>
      </c>
      <c r="AB201" s="17">
        <f>Tax_data!E201</f>
        <v>320984.00000000041</v>
      </c>
      <c r="AC201" s="17">
        <f>Tax_data!G201</f>
        <v>73748.000000000029</v>
      </c>
      <c r="AD201" s="17">
        <f>Tax_data!I201</f>
        <v>48948</v>
      </c>
      <c r="AE201" s="17">
        <f>Tax_data!K201</f>
        <v>62952</v>
      </c>
      <c r="AF201" s="17">
        <f>Tax_data!L201</f>
        <v>1414906</v>
      </c>
      <c r="AG201" s="68">
        <f>Data!F201</f>
        <v>16.528698796495998</v>
      </c>
      <c r="AH201" s="68">
        <f>Data!G201</f>
        <v>162739.12623843312</v>
      </c>
      <c r="AI201" s="68">
        <f>Data!H201</f>
        <v>184651.05095132359</v>
      </c>
      <c r="AJ201" s="64">
        <f>(Data!K201/(AK201/100))</f>
        <v>2187065.021844388</v>
      </c>
      <c r="AK201" s="64">
        <f t="shared" si="78"/>
        <v>117.04826519093821</v>
      </c>
      <c r="AL201" s="64">
        <f>'Historical CPI'!I156</f>
        <v>88.133333333333297</v>
      </c>
      <c r="AM201" s="17">
        <v>1309717</v>
      </c>
      <c r="AN201" s="17">
        <v>1555383</v>
      </c>
      <c r="AO201" s="17">
        <v>1296744</v>
      </c>
      <c r="AP201" s="17">
        <v>1518504</v>
      </c>
      <c r="AQ201" s="64">
        <f t="shared" si="73"/>
        <v>115.78414005208353</v>
      </c>
      <c r="AR201" s="64">
        <f t="shared" si="74"/>
        <v>117.46037778875755</v>
      </c>
      <c r="AS201" s="64">
        <f t="shared" si="75"/>
        <v>114.97231874355786</v>
      </c>
      <c r="AT201" s="64">
        <f t="shared" si="76"/>
        <v>115.98039856078297</v>
      </c>
      <c r="AU201" s="64">
        <v>92.706666666666706</v>
      </c>
      <c r="AV201" s="64">
        <v>107.032177766667</v>
      </c>
      <c r="AW201" s="64">
        <f t="shared" si="77"/>
        <v>119.29661211960698</v>
      </c>
      <c r="AX201" s="64">
        <f t="shared" si="79"/>
        <v>117.10129370176381</v>
      </c>
      <c r="AY201" s="64">
        <f t="shared" si="80"/>
        <v>118.75718189502007</v>
      </c>
      <c r="AZ201" s="17"/>
      <c r="BA201" s="17"/>
      <c r="BB201" s="17"/>
      <c r="BC201" s="17"/>
    </row>
    <row r="202" spans="1:55" x14ac:dyDescent="0.2">
      <c r="A202" s="18">
        <v>43555</v>
      </c>
      <c r="B202" s="17">
        <v>4566186</v>
      </c>
      <c r="C202" s="17">
        <v>5471103</v>
      </c>
      <c r="D202" s="41">
        <v>6.75</v>
      </c>
      <c r="E202" s="63">
        <v>7.2754838709677401</v>
      </c>
      <c r="F202" s="63">
        <v>8.1333240305967696</v>
      </c>
      <c r="G202" s="63">
        <v>9.4646745785161297</v>
      </c>
      <c r="H202" s="63">
        <v>9.7647656984838704</v>
      </c>
      <c r="I202" s="41">
        <v>9.2633333333333301</v>
      </c>
      <c r="J202" s="41">
        <f>'Historical PPI'!H201</f>
        <v>93.7</v>
      </c>
      <c r="K202" s="17">
        <v>4708852800000</v>
      </c>
      <c r="L202" s="41">
        <v>2.5</v>
      </c>
      <c r="M202" s="41"/>
      <c r="N202" s="17">
        <v>2972488</v>
      </c>
      <c r="O202" s="17">
        <v>3509571</v>
      </c>
      <c r="P202" s="17">
        <v>870389</v>
      </c>
      <c r="Q202" s="17">
        <v>1074150</v>
      </c>
      <c r="R202" s="17">
        <v>524952</v>
      </c>
      <c r="S202" s="17">
        <v>607603</v>
      </c>
      <c r="T202" s="17">
        <v>131213</v>
      </c>
      <c r="U202" s="17">
        <v>154137</v>
      </c>
      <c r="V202" s="17">
        <v>90987</v>
      </c>
      <c r="W202" s="17">
        <v>104516</v>
      </c>
      <c r="X202" s="17">
        <v>747152</v>
      </c>
      <c r="Y202" s="17">
        <v>866255</v>
      </c>
      <c r="Z202" s="17">
        <v>760210</v>
      </c>
      <c r="AA202" s="17">
        <v>682317</v>
      </c>
      <c r="AB202" s="17">
        <f>Tax_data!E202</f>
        <v>330792</v>
      </c>
      <c r="AC202" s="17">
        <f>Tax_data!G202</f>
        <v>80595.999999999971</v>
      </c>
      <c r="AD202" s="17">
        <f>Tax_data!I202</f>
        <v>60663.999999999964</v>
      </c>
      <c r="AE202" s="17">
        <f>Tax_data!K202</f>
        <v>66752.000000000029</v>
      </c>
      <c r="AF202" s="17">
        <f>Tax_data!L202</f>
        <v>1442527</v>
      </c>
      <c r="AG202" s="68">
        <f>Data!F202</f>
        <v>16.291436249922999</v>
      </c>
      <c r="AH202" s="68">
        <f>Data!G202</f>
        <v>165042.10916411428</v>
      </c>
      <c r="AI202" s="68">
        <f>Data!H202</f>
        <v>186207.720004642</v>
      </c>
      <c r="AJ202" s="64">
        <f>(Data!K202/(AK202/100))</f>
        <v>2157680.2633484239</v>
      </c>
      <c r="AK202" s="64">
        <f t="shared" si="78"/>
        <v>118.06846655057986</v>
      </c>
      <c r="AL202" s="64">
        <f>'Historical CPI'!I157</f>
        <v>88.633333333333297</v>
      </c>
      <c r="AM202" s="17">
        <v>1224729</v>
      </c>
      <c r="AN202" s="17">
        <v>1485315</v>
      </c>
      <c r="AO202" s="17">
        <v>1280074</v>
      </c>
      <c r="AP202" s="17">
        <v>1454320</v>
      </c>
      <c r="AQ202" s="64">
        <f t="shared" si="73"/>
        <v>115.74448711501242</v>
      </c>
      <c r="AR202" s="64">
        <f t="shared" si="74"/>
        <v>117.47082987204011</v>
      </c>
      <c r="AS202" s="64">
        <f t="shared" si="75"/>
        <v>114.86915713233759</v>
      </c>
      <c r="AT202" s="64">
        <f t="shared" si="76"/>
        <v>115.94093303638348</v>
      </c>
      <c r="AU202" s="64">
        <v>93.57</v>
      </c>
      <c r="AV202" s="64">
        <v>108.375703966667</v>
      </c>
      <c r="AW202" s="64">
        <f t="shared" si="77"/>
        <v>119.81778666046456</v>
      </c>
      <c r="AX202" s="64">
        <f t="shared" si="79"/>
        <v>113.61218179573993</v>
      </c>
      <c r="AY202" s="64">
        <f t="shared" si="80"/>
        <v>121.27703353149961</v>
      </c>
      <c r="AZ202" s="17"/>
      <c r="BA202" s="17"/>
      <c r="BB202" s="17"/>
      <c r="BC202" s="17"/>
    </row>
    <row r="203" spans="1:55" x14ac:dyDescent="0.2">
      <c r="A203" s="18">
        <v>43646</v>
      </c>
      <c r="B203" s="17">
        <v>4586834</v>
      </c>
      <c r="C203" s="17">
        <v>5603323</v>
      </c>
      <c r="D203" s="41">
        <v>6.75</v>
      </c>
      <c r="E203" s="63">
        <v>7.1286666666666703</v>
      </c>
      <c r="F203" s="63">
        <v>7.8247283384166701</v>
      </c>
      <c r="G203" s="63">
        <v>9.5373462552166703</v>
      </c>
      <c r="H203" s="63">
        <v>9.7093383450333306</v>
      </c>
      <c r="I203" s="41">
        <v>9.06</v>
      </c>
      <c r="J203" s="41">
        <f>'Historical PPI'!H202</f>
        <v>96.3</v>
      </c>
      <c r="K203" s="17">
        <v>4740543800000</v>
      </c>
      <c r="L203" s="41">
        <v>2.5</v>
      </c>
      <c r="M203" s="41"/>
      <c r="N203" s="17">
        <v>3011854</v>
      </c>
      <c r="O203" s="17">
        <v>3589640</v>
      </c>
      <c r="P203" s="17">
        <v>875018</v>
      </c>
      <c r="Q203" s="17">
        <v>1091556</v>
      </c>
      <c r="R203" s="17">
        <v>523491</v>
      </c>
      <c r="S203" s="17">
        <v>610513</v>
      </c>
      <c r="T203" s="17">
        <v>127515</v>
      </c>
      <c r="U203" s="17">
        <v>152311</v>
      </c>
      <c r="V203" s="17">
        <v>88624</v>
      </c>
      <c r="W203" s="17">
        <v>102989</v>
      </c>
      <c r="X203" s="17">
        <v>739629</v>
      </c>
      <c r="Y203" s="17">
        <v>865813</v>
      </c>
      <c r="Z203" s="17">
        <v>768322</v>
      </c>
      <c r="AA203" s="17">
        <v>696616</v>
      </c>
      <c r="AB203" s="17">
        <f>Tax_data!E203</f>
        <v>292044</v>
      </c>
      <c r="AC203" s="17">
        <f>Tax_data!G203</f>
        <v>77444.000000000029</v>
      </c>
      <c r="AD203" s="17">
        <f>Tax_data!I203</f>
        <v>49176</v>
      </c>
      <c r="AE203" s="17">
        <f>Tax_data!K203</f>
        <v>40296</v>
      </c>
      <c r="AF203" s="17">
        <f>Tax_data!L203</f>
        <v>1464938</v>
      </c>
      <c r="AG203" s="68">
        <f>Data!F203</f>
        <v>16.312705900699701</v>
      </c>
      <c r="AH203" s="68">
        <f>Data!G203</f>
        <v>167770.02029335988</v>
      </c>
      <c r="AI203" s="68">
        <f>Data!H203</f>
        <v>185997.80520328146</v>
      </c>
      <c r="AJ203" s="64">
        <f>(Data!K203/(AK203/100))</f>
        <v>2164644.4161576093</v>
      </c>
      <c r="AK203" s="64">
        <f t="shared" si="78"/>
        <v>119.18373201357038</v>
      </c>
      <c r="AL203" s="64">
        <f>'Historical CPI'!I158</f>
        <v>90.2</v>
      </c>
      <c r="AM203" s="17">
        <v>1219922</v>
      </c>
      <c r="AN203" s="17">
        <v>1534635</v>
      </c>
      <c r="AO203" s="17">
        <v>1335258</v>
      </c>
      <c r="AP203" s="17">
        <v>1553251</v>
      </c>
      <c r="AQ203" s="64">
        <f t="shared" si="73"/>
        <v>116.62339944717293</v>
      </c>
      <c r="AR203" s="64">
        <f t="shared" si="74"/>
        <v>119.44555542485197</v>
      </c>
      <c r="AS203" s="64">
        <f t="shared" si="75"/>
        <v>116.20892760426069</v>
      </c>
      <c r="AT203" s="64">
        <f t="shared" si="76"/>
        <v>117.06044516913209</v>
      </c>
      <c r="AU203" s="64">
        <v>92.013333333333307</v>
      </c>
      <c r="AV203" s="64">
        <v>108.787584633333</v>
      </c>
      <c r="AW203" s="64">
        <f t="shared" si="77"/>
        <v>122.16101563736557</v>
      </c>
      <c r="AX203" s="64">
        <f t="shared" si="79"/>
        <v>116.32590855100662</v>
      </c>
      <c r="AY203" s="64">
        <f t="shared" si="80"/>
        <v>125.79779690832693</v>
      </c>
      <c r="AZ203" s="17"/>
      <c r="BA203" s="17"/>
      <c r="BB203" s="17"/>
      <c r="BC203" s="17"/>
    </row>
    <row r="204" spans="1:55" x14ac:dyDescent="0.2">
      <c r="A204" s="18">
        <v>43738</v>
      </c>
      <c r="B204" s="17">
        <v>4591656</v>
      </c>
      <c r="C204" s="17">
        <v>5682053</v>
      </c>
      <c r="D204" s="41">
        <v>6.5</v>
      </c>
      <c r="E204" s="63">
        <v>6.9660937499999998</v>
      </c>
      <c r="F204" s="63">
        <v>7.6614206247968797</v>
      </c>
      <c r="G204" s="63">
        <v>9.4984248036875005</v>
      </c>
      <c r="H204" s="63">
        <v>9.7871636344218693</v>
      </c>
      <c r="I204" s="41">
        <v>8.9133333333333304</v>
      </c>
      <c r="J204" s="41">
        <f>'Historical PPI'!H203</f>
        <v>96.733333333333306</v>
      </c>
      <c r="K204" s="17">
        <v>4782733000000</v>
      </c>
      <c r="L204" s="41">
        <v>2</v>
      </c>
      <c r="M204" s="41"/>
      <c r="N204" s="17">
        <v>3021950</v>
      </c>
      <c r="O204" s="17">
        <v>3632208</v>
      </c>
      <c r="P204" s="17">
        <v>884300</v>
      </c>
      <c r="Q204" s="17">
        <v>1114163</v>
      </c>
      <c r="R204" s="17">
        <v>544478</v>
      </c>
      <c r="S204" s="17">
        <v>638196</v>
      </c>
      <c r="T204" s="17">
        <v>122516</v>
      </c>
      <c r="U204" s="17">
        <v>145402</v>
      </c>
      <c r="V204" s="17">
        <v>88505</v>
      </c>
      <c r="W204" s="17">
        <v>103218</v>
      </c>
      <c r="X204" s="17">
        <v>755499</v>
      </c>
      <c r="Y204" s="17">
        <v>886816</v>
      </c>
      <c r="Z204" s="17">
        <v>793286</v>
      </c>
      <c r="AA204" s="17">
        <v>702156</v>
      </c>
      <c r="AB204" s="17">
        <f>Tax_data!E204</f>
        <v>349671.99999999959</v>
      </c>
      <c r="AC204" s="17">
        <f>Tax_data!G204</f>
        <v>76647.999999999971</v>
      </c>
      <c r="AD204" s="17">
        <f>Tax_data!I204</f>
        <v>45063.999999999956</v>
      </c>
      <c r="AE204" s="17">
        <f>Tax_data!K204</f>
        <v>59676</v>
      </c>
      <c r="AF204" s="17">
        <f>Tax_data!L204</f>
        <v>1495442</v>
      </c>
      <c r="AG204" s="68">
        <f>Data!F204</f>
        <v>16.375008581983799</v>
      </c>
      <c r="AH204" s="68">
        <f>Data!G204</f>
        <v>168515.02618667329</v>
      </c>
      <c r="AI204" s="68">
        <f>Data!H204</f>
        <v>185045.782781852</v>
      </c>
      <c r="AJ204" s="64">
        <f>(Data!K204/(AK204/100))</f>
        <v>2262473.6767782415</v>
      </c>
      <c r="AK204" s="64">
        <f t="shared" si="78"/>
        <v>120.19417925511672</v>
      </c>
      <c r="AL204" s="64">
        <f>'Historical CPI'!I159</f>
        <v>91.066666666666706</v>
      </c>
      <c r="AM204" s="17">
        <v>1216669</v>
      </c>
      <c r="AN204" s="17">
        <v>1538769</v>
      </c>
      <c r="AO204" s="17">
        <v>1309532</v>
      </c>
      <c r="AP204" s="17">
        <v>1510962</v>
      </c>
      <c r="AQ204" s="64">
        <f t="shared" si="73"/>
        <v>117.21244935516219</v>
      </c>
      <c r="AR204" s="64">
        <f t="shared" si="74"/>
        <v>118.68000914166312</v>
      </c>
      <c r="AS204" s="64">
        <f t="shared" si="75"/>
        <v>116.62391955256766</v>
      </c>
      <c r="AT204" s="64">
        <f t="shared" si="76"/>
        <v>117.38149223228621</v>
      </c>
      <c r="AU204" s="64">
        <v>91.336666666666702</v>
      </c>
      <c r="AV204" s="64">
        <v>109.2133407</v>
      </c>
      <c r="AW204" s="64">
        <f t="shared" si="77"/>
        <v>123.74735825157634</v>
      </c>
      <c r="AX204" s="64">
        <f t="shared" si="79"/>
        <v>115.38183106636571</v>
      </c>
      <c r="AY204" s="64">
        <f t="shared" si="80"/>
        <v>126.47392183083484</v>
      </c>
      <c r="AZ204" s="17"/>
      <c r="BA204" s="17"/>
      <c r="BB204" s="17"/>
      <c r="BC204" s="17"/>
    </row>
    <row r="205" spans="1:55" x14ac:dyDescent="0.2">
      <c r="A205" s="18">
        <v>43830</v>
      </c>
      <c r="B205" s="17">
        <v>4589993</v>
      </c>
      <c r="C205" s="17">
        <v>5744348</v>
      </c>
      <c r="D205" s="41">
        <v>6.5</v>
      </c>
      <c r="E205" s="63">
        <v>6.9692063492063498</v>
      </c>
      <c r="F205" s="63">
        <v>7.7917134651428599</v>
      </c>
      <c r="G205" s="63">
        <v>9.6611383651428593</v>
      </c>
      <c r="H205" s="63">
        <v>10.0036423242857</v>
      </c>
      <c r="I205" s="41">
        <v>9.0733333333333306</v>
      </c>
      <c r="J205" s="41">
        <f>'Historical PPI'!H204</f>
        <v>97.066666666666706</v>
      </c>
      <c r="K205" s="17">
        <v>4803922800000</v>
      </c>
      <c r="L205" s="41">
        <v>1.75</v>
      </c>
      <c r="M205" s="41"/>
      <c r="N205" s="17">
        <v>3042972</v>
      </c>
      <c r="O205" s="17">
        <v>3690004</v>
      </c>
      <c r="P205" s="17">
        <v>886311</v>
      </c>
      <c r="Q205" s="17">
        <v>1125810</v>
      </c>
      <c r="R205" s="17">
        <v>526749</v>
      </c>
      <c r="S205" s="17">
        <v>622524</v>
      </c>
      <c r="T205" s="17">
        <v>117947</v>
      </c>
      <c r="U205" s="17">
        <v>141472</v>
      </c>
      <c r="V205" s="17">
        <v>82702</v>
      </c>
      <c r="W205" s="17">
        <v>97769</v>
      </c>
      <c r="X205" s="17">
        <v>727399</v>
      </c>
      <c r="Y205" s="17">
        <v>861766</v>
      </c>
      <c r="Z205" s="17">
        <v>773590</v>
      </c>
      <c r="AA205" s="17">
        <v>707455</v>
      </c>
      <c r="AB205" s="17">
        <f>Tax_data!E205</f>
        <v>345080.00000000041</v>
      </c>
      <c r="AC205" s="17">
        <f>Tax_data!G205</f>
        <v>81992.000000000029</v>
      </c>
      <c r="AD205" s="17">
        <f>Tax_data!I205</f>
        <v>53432.000000000036</v>
      </c>
      <c r="AE205" s="17">
        <f>Tax_data!K205</f>
        <v>60488.000000000036</v>
      </c>
      <c r="AF205" s="17">
        <f>Tax_data!L205</f>
        <v>1481045</v>
      </c>
      <c r="AG205" s="68">
        <f>Data!F205</f>
        <v>16.420268291787298</v>
      </c>
      <c r="AH205" s="68">
        <f>Data!G205</f>
        <v>169809.89289892407</v>
      </c>
      <c r="AI205" s="68">
        <f>Data!H205</f>
        <v>185719.8974468729</v>
      </c>
      <c r="AJ205" s="64">
        <f>(Data!K205/(AK205/100))</f>
        <v>2360177.6532686683</v>
      </c>
      <c r="AK205" s="64">
        <f t="shared" si="78"/>
        <v>121.26315983190119</v>
      </c>
      <c r="AL205" s="64">
        <f>'Historical CPI'!I160</f>
        <v>91.433333333333294</v>
      </c>
      <c r="AM205" s="17">
        <v>1213680</v>
      </c>
      <c r="AN205" s="17">
        <v>1561985</v>
      </c>
      <c r="AO205" s="17">
        <v>1271205</v>
      </c>
      <c r="AP205" s="17">
        <v>1488257</v>
      </c>
      <c r="AQ205" s="64">
        <f t="shared" si="73"/>
        <v>118.18228416190632</v>
      </c>
      <c r="AR205" s="64">
        <f t="shared" si="74"/>
        <v>119.94539920472755</v>
      </c>
      <c r="AS205" s="64">
        <f t="shared" si="75"/>
        <v>118.21842277091244</v>
      </c>
      <c r="AT205" s="64">
        <f t="shared" si="76"/>
        <v>118.47225525468141</v>
      </c>
      <c r="AU205" s="64">
        <v>91.286666666666704</v>
      </c>
      <c r="AV205" s="64">
        <v>109.02864776666701</v>
      </c>
      <c r="AW205" s="64">
        <f t="shared" si="77"/>
        <v>125.14938475941031</v>
      </c>
      <c r="AX205" s="64">
        <f t="shared" si="79"/>
        <v>117.07450804551587</v>
      </c>
      <c r="AY205" s="64">
        <f t="shared" si="80"/>
        <v>128.69825654208688</v>
      </c>
      <c r="AZ205" s="17"/>
      <c r="BA205" s="17"/>
      <c r="BB205" s="17"/>
      <c r="BC205" s="17"/>
    </row>
    <row r="206" spans="1:55" x14ac:dyDescent="0.2">
      <c r="A206" s="18">
        <v>43921</v>
      </c>
      <c r="B206" s="17">
        <v>4600822</v>
      </c>
      <c r="C206" s="17">
        <v>5826766</v>
      </c>
      <c r="D206" s="41">
        <v>5.25</v>
      </c>
      <c r="E206" s="63">
        <v>6.430625</v>
      </c>
      <c r="F206" s="63">
        <v>7.7980646585624998</v>
      </c>
      <c r="G206" s="63">
        <v>10.1499324783906</v>
      </c>
      <c r="H206" s="63">
        <v>10.5351464786094</v>
      </c>
      <c r="I206" s="41">
        <v>9.74</v>
      </c>
      <c r="J206" s="41">
        <f>'Historical PPI'!H205</f>
        <v>97.566666666666706</v>
      </c>
      <c r="K206" s="17">
        <v>4747469300000</v>
      </c>
      <c r="L206" s="41">
        <v>0.25</v>
      </c>
      <c r="M206" s="41"/>
      <c r="N206" s="17">
        <v>3056830</v>
      </c>
      <c r="O206" s="17">
        <v>3740936</v>
      </c>
      <c r="P206" s="17">
        <v>888229</v>
      </c>
      <c r="Q206" s="17">
        <v>1144082</v>
      </c>
      <c r="R206" s="17">
        <v>514057</v>
      </c>
      <c r="S206" s="17">
        <v>612863</v>
      </c>
      <c r="T206" s="17">
        <v>112402</v>
      </c>
      <c r="U206" s="17">
        <v>134783</v>
      </c>
      <c r="V206" s="17">
        <v>79213</v>
      </c>
      <c r="W206" s="17">
        <v>93554</v>
      </c>
      <c r="X206" s="17">
        <v>705672</v>
      </c>
      <c r="Y206" s="17">
        <v>841200</v>
      </c>
      <c r="Z206" s="17">
        <v>785984</v>
      </c>
      <c r="AA206" s="17">
        <v>718866</v>
      </c>
      <c r="AB206" s="17">
        <f>Tax_data!E206</f>
        <v>400191.99999999959</v>
      </c>
      <c r="AC206" s="17">
        <f>Tax_data!G206</f>
        <v>84612</v>
      </c>
      <c r="AD206" s="17">
        <f>Tax_data!I206</f>
        <v>65912.000000000029</v>
      </c>
      <c r="AE206" s="17">
        <f>Tax_data!K206</f>
        <v>61512</v>
      </c>
      <c r="AF206" s="17">
        <f>Tax_data!L206</f>
        <v>1504850</v>
      </c>
      <c r="AG206" s="68">
        <f>Data!F206</f>
        <v>16.382555174366399</v>
      </c>
      <c r="AH206" s="68">
        <f>Data!G206</f>
        <v>170767.13432208527</v>
      </c>
      <c r="AI206" s="68">
        <f>Data!H206</f>
        <v>184413.7519676947</v>
      </c>
      <c r="AJ206" s="64">
        <f>(Data!K206/(AK206/100))</f>
        <v>2366498.9259417043</v>
      </c>
      <c r="AK206" s="64">
        <f t="shared" si="78"/>
        <v>122.37958931311195</v>
      </c>
      <c r="AL206" s="64">
        <f>'Historical CPI'!I161</f>
        <v>92.6</v>
      </c>
      <c r="AM206" s="17">
        <v>1208491</v>
      </c>
      <c r="AN206" s="17">
        <v>1631694</v>
      </c>
      <c r="AO206" s="17">
        <v>1212308</v>
      </c>
      <c r="AP206" s="17">
        <v>1420058</v>
      </c>
      <c r="AQ206" s="64">
        <f t="shared" si="73"/>
        <v>119.22082570609874</v>
      </c>
      <c r="AR206" s="64">
        <f t="shared" si="74"/>
        <v>119.91156740983257</v>
      </c>
      <c r="AS206" s="64">
        <f t="shared" si="75"/>
        <v>118.10435155845632</v>
      </c>
      <c r="AT206" s="64">
        <f t="shared" si="76"/>
        <v>119.20552324592728</v>
      </c>
      <c r="AU206" s="64">
        <v>88.1933333333333</v>
      </c>
      <c r="AV206" s="64">
        <v>105.769772933333</v>
      </c>
      <c r="AW206" s="64">
        <f t="shared" si="77"/>
        <v>126.64619496255234</v>
      </c>
      <c r="AX206" s="64">
        <f t="shared" si="79"/>
        <v>117.13673422925528</v>
      </c>
      <c r="AY206" s="64">
        <f t="shared" si="80"/>
        <v>135.0191271594079</v>
      </c>
      <c r="AZ206" s="17"/>
      <c r="BA206" s="17"/>
      <c r="BB206" s="17"/>
      <c r="BC206" s="17"/>
    </row>
    <row r="207" spans="1:55" x14ac:dyDescent="0.2">
      <c r="A207" s="18">
        <v>44012</v>
      </c>
      <c r="B207" s="17">
        <v>3823746</v>
      </c>
      <c r="C207" s="17">
        <v>4858086</v>
      </c>
      <c r="D207" s="41">
        <v>3.75</v>
      </c>
      <c r="E207" s="63">
        <v>4.4383333333333299</v>
      </c>
      <c r="F207" s="63">
        <v>7.5410505044166696</v>
      </c>
      <c r="G207" s="63">
        <v>10.8019055838333</v>
      </c>
      <c r="H207" s="63">
        <v>11.248800832166699</v>
      </c>
      <c r="I207" s="41">
        <v>10.46</v>
      </c>
      <c r="J207" s="41">
        <f>'Historical PPI'!H206</f>
        <v>96.966666666666697</v>
      </c>
      <c r="K207" s="17">
        <v>4344678000000</v>
      </c>
      <c r="L207" s="41">
        <v>0.25</v>
      </c>
      <c r="M207" s="41"/>
      <c r="N207" s="17">
        <v>2427759</v>
      </c>
      <c r="O207" s="17">
        <v>2985274</v>
      </c>
      <c r="P207" s="17">
        <v>884328</v>
      </c>
      <c r="Q207" s="17">
        <v>1123610</v>
      </c>
      <c r="R207" s="17">
        <v>376933</v>
      </c>
      <c r="S207" s="17">
        <v>447404</v>
      </c>
      <c r="T207" s="17">
        <v>113758</v>
      </c>
      <c r="U207" s="17">
        <v>136282</v>
      </c>
      <c r="V207" s="17">
        <v>59318</v>
      </c>
      <c r="W207" s="17">
        <v>69511</v>
      </c>
      <c r="X207" s="17">
        <v>550009</v>
      </c>
      <c r="Y207" s="17">
        <v>653197</v>
      </c>
      <c r="Z207" s="17">
        <v>643635</v>
      </c>
      <c r="AA207" s="17">
        <v>531312</v>
      </c>
      <c r="AB207" s="17">
        <f>Tax_data!E207</f>
        <v>210039.99999999959</v>
      </c>
      <c r="AC207" s="17">
        <f>Tax_data!G207</f>
        <v>44724</v>
      </c>
      <c r="AD207" s="17">
        <f>Tax_data!I207</f>
        <v>13868.00000000004</v>
      </c>
      <c r="AE207" s="17">
        <f>Tax_data!K207</f>
        <v>25916.000000000044</v>
      </c>
      <c r="AF207" s="17">
        <f>Tax_data!L207</f>
        <v>1174947</v>
      </c>
      <c r="AG207" s="68">
        <f>Data!F207</f>
        <v>14.1482154494305</v>
      </c>
      <c r="AH207" s="68">
        <f>Data!G207</f>
        <v>175454.00046193961</v>
      </c>
      <c r="AI207" s="68">
        <f>Data!H207</f>
        <v>189953.80778990206</v>
      </c>
      <c r="AJ207" s="64">
        <f>(Data!K207/(AK207/100))</f>
        <v>2403379.5429377672</v>
      </c>
      <c r="AK207" s="64">
        <f t="shared" si="78"/>
        <v>122.96418219436114</v>
      </c>
      <c r="AL207" s="64">
        <f>'Historical CPI'!I162</f>
        <v>92.366666666666703</v>
      </c>
      <c r="AM207" s="17">
        <v>847457</v>
      </c>
      <c r="AN207" s="17">
        <v>1195580</v>
      </c>
      <c r="AO207" s="17">
        <v>991706</v>
      </c>
      <c r="AP207" s="17">
        <v>1162232</v>
      </c>
      <c r="AQ207" s="64">
        <f t="shared" si="73"/>
        <v>118.69589555703533</v>
      </c>
      <c r="AR207" s="64">
        <f t="shared" si="74"/>
        <v>119.79992615903936</v>
      </c>
      <c r="AS207" s="64">
        <f t="shared" si="75"/>
        <v>117.18365420277151</v>
      </c>
      <c r="AT207" s="64">
        <f t="shared" si="76"/>
        <v>118.76114754485836</v>
      </c>
      <c r="AU207" s="64">
        <v>76.503333333333302</v>
      </c>
      <c r="AV207" s="64">
        <v>93.5815554666667</v>
      </c>
      <c r="AW207" s="64">
        <f t="shared" si="77"/>
        <v>127.05043692755741</v>
      </c>
      <c r="AX207" s="64">
        <f t="shared" si="79"/>
        <v>117.19521713088355</v>
      </c>
      <c r="AY207" s="64">
        <f t="shared" si="80"/>
        <v>141.07854439812286</v>
      </c>
      <c r="AZ207" s="17"/>
      <c r="BA207" s="17"/>
      <c r="BB207" s="17"/>
      <c r="BC207" s="17"/>
    </row>
    <row r="208" spans="1:55" x14ac:dyDescent="0.2">
      <c r="A208" s="18">
        <v>44104</v>
      </c>
      <c r="B208" s="17">
        <v>4348748</v>
      </c>
      <c r="C208" s="17">
        <v>5632069</v>
      </c>
      <c r="D208" s="41">
        <v>3.5</v>
      </c>
      <c r="E208" s="63">
        <v>3.7040625</v>
      </c>
      <c r="F208" s="63">
        <v>6.59650372725</v>
      </c>
      <c r="G208" s="63">
        <v>10.801632178281301</v>
      </c>
      <c r="H208" s="63">
        <v>11.360542524062501</v>
      </c>
      <c r="I208" s="41">
        <v>10.210000000000001</v>
      </c>
      <c r="J208" s="41">
        <f>'Historical PPI'!H207</f>
        <v>98.966666666666697</v>
      </c>
      <c r="K208" s="17">
        <v>4685930000000</v>
      </c>
      <c r="L208" s="41">
        <v>0.25</v>
      </c>
      <c r="M208" s="41"/>
      <c r="N208" s="17">
        <v>2862911</v>
      </c>
      <c r="O208" s="17">
        <v>3534818</v>
      </c>
      <c r="P208" s="17">
        <v>886068</v>
      </c>
      <c r="Q208" s="17">
        <v>1150301</v>
      </c>
      <c r="R208" s="17">
        <v>442054</v>
      </c>
      <c r="S208" s="17">
        <v>548747</v>
      </c>
      <c r="T208" s="17">
        <v>117233</v>
      </c>
      <c r="U208" s="17">
        <v>143183</v>
      </c>
      <c r="V208" s="17">
        <v>65645</v>
      </c>
      <c r="W208" s="17">
        <v>78809</v>
      </c>
      <c r="X208" s="17">
        <v>624932</v>
      </c>
      <c r="Y208" s="17">
        <v>770739</v>
      </c>
      <c r="Z208" s="17">
        <v>682010</v>
      </c>
      <c r="AA208" s="17">
        <v>653131</v>
      </c>
      <c r="AB208" s="17">
        <f>Tax_data!E208</f>
        <v>335684.00000000041</v>
      </c>
      <c r="AC208" s="17">
        <f>Tax_data!G208</f>
        <v>84327.999999999971</v>
      </c>
      <c r="AD208" s="17">
        <f>Tax_data!I208</f>
        <v>19668</v>
      </c>
      <c r="AE208" s="17">
        <f>Tax_data!K208</f>
        <v>45039.999999999956</v>
      </c>
      <c r="AF208" s="17">
        <f>Tax_data!L208</f>
        <v>1335141</v>
      </c>
      <c r="AG208" s="68">
        <f>Data!F208</f>
        <v>14.6908693839066</v>
      </c>
      <c r="AH208" s="68">
        <f>Data!G208</f>
        <v>182640.04191197146</v>
      </c>
      <c r="AI208" s="68">
        <f>Data!H208</f>
        <v>194573.90828690137</v>
      </c>
      <c r="AJ208" s="64">
        <f>(Data!K208/(AK208/100))</f>
        <v>2609024.5376723781</v>
      </c>
      <c r="AK208" s="64">
        <f t="shared" si="78"/>
        <v>123.46936387474148</v>
      </c>
      <c r="AL208" s="64">
        <f>'Historical CPI'!I163</f>
        <v>93.866666666666703</v>
      </c>
      <c r="AM208" s="17">
        <v>1087509</v>
      </c>
      <c r="AN208" s="17">
        <v>1600373</v>
      </c>
      <c r="AO208" s="17">
        <v>984347</v>
      </c>
      <c r="AP208" s="17">
        <v>1208886</v>
      </c>
      <c r="AQ208" s="64">
        <f t="shared" si="73"/>
        <v>124.13573907260198</v>
      </c>
      <c r="AR208" s="64">
        <f t="shared" si="74"/>
        <v>122.13540555986795</v>
      </c>
      <c r="AS208" s="64">
        <f t="shared" si="75"/>
        <v>120.05331708431717</v>
      </c>
      <c r="AT208" s="64">
        <f t="shared" si="76"/>
        <v>123.3316584844431</v>
      </c>
      <c r="AU208" s="64">
        <v>78.543333333333294</v>
      </c>
      <c r="AV208" s="64">
        <v>96.955113866666693</v>
      </c>
      <c r="AW208" s="64">
        <f t="shared" si="77"/>
        <v>129.51012567295231</v>
      </c>
      <c r="AX208" s="64">
        <f t="shared" si="79"/>
        <v>122.81095995619431</v>
      </c>
      <c r="AY208" s="64">
        <f t="shared" si="80"/>
        <v>147.15951776031281</v>
      </c>
      <c r="AZ208" s="17"/>
      <c r="BA208" s="17"/>
      <c r="BB208" s="17"/>
      <c r="BC208" s="17"/>
    </row>
    <row r="209" spans="1:55" x14ac:dyDescent="0.2">
      <c r="A209" s="18">
        <v>44196</v>
      </c>
      <c r="B209" s="17">
        <v>4467991</v>
      </c>
      <c r="C209" s="17">
        <v>5954973</v>
      </c>
      <c r="D209" s="41">
        <v>3.5</v>
      </c>
      <c r="E209" s="63">
        <v>3.6039062500000001</v>
      </c>
      <c r="F209" s="63">
        <v>6.3232059945000003</v>
      </c>
      <c r="G209" s="63">
        <v>10.698115128906201</v>
      </c>
      <c r="H209" s="63">
        <v>11.1154580603125</v>
      </c>
      <c r="I209" s="41">
        <v>10.053333333333301</v>
      </c>
      <c r="J209" s="41">
        <f>'Historical PPI'!H208</f>
        <v>99.866666666666703</v>
      </c>
      <c r="K209" s="17">
        <v>4731065500000</v>
      </c>
      <c r="L209" s="41">
        <v>0.25</v>
      </c>
      <c r="M209" s="41"/>
      <c r="N209" s="17">
        <v>2962817</v>
      </c>
      <c r="O209" s="17">
        <v>3663297</v>
      </c>
      <c r="P209" s="17">
        <v>890040</v>
      </c>
      <c r="Q209" s="17">
        <v>1164426</v>
      </c>
      <c r="R209" s="17">
        <v>465375</v>
      </c>
      <c r="S209" s="17">
        <v>577409</v>
      </c>
      <c r="T209" s="17">
        <v>121328</v>
      </c>
      <c r="U209" s="17">
        <v>150504</v>
      </c>
      <c r="V209" s="17">
        <v>67973</v>
      </c>
      <c r="W209" s="17">
        <v>82306</v>
      </c>
      <c r="X209" s="17">
        <v>654676</v>
      </c>
      <c r="Y209" s="17">
        <v>810219</v>
      </c>
      <c r="Z209" s="17">
        <v>774347</v>
      </c>
      <c r="AA209" s="17">
        <v>722935</v>
      </c>
      <c r="AB209" s="17">
        <f>Tax_data!E209</f>
        <v>387584.00000000041</v>
      </c>
      <c r="AC209" s="17">
        <f>Tax_data!G209</f>
        <v>91152</v>
      </c>
      <c r="AD209" s="17">
        <f>Tax_data!I209</f>
        <v>58695.999999999964</v>
      </c>
      <c r="AE209" s="17">
        <f>Tax_data!K209</f>
        <v>55779.999999999964</v>
      </c>
      <c r="AF209" s="17">
        <f>Tax_data!L209</f>
        <v>1497282</v>
      </c>
      <c r="AG209" s="68">
        <f>Data!F209</f>
        <v>15.0235512352765</v>
      </c>
      <c r="AH209" s="68">
        <f>Data!G209</f>
        <v>184025.39830318067</v>
      </c>
      <c r="AI209" s="68">
        <f>Data!H209</f>
        <v>195079.92752987356</v>
      </c>
      <c r="AJ209" s="64">
        <f>(Data!K209/(AK209/100))</f>
        <v>2738448.9197602598</v>
      </c>
      <c r="AK209" s="64">
        <f t="shared" si="78"/>
        <v>123.64236468199014</v>
      </c>
      <c r="AL209" s="64">
        <f>'Historical CPI'!I164</f>
        <v>94.3333333333333</v>
      </c>
      <c r="AM209" s="17">
        <v>1148109</v>
      </c>
      <c r="AN209" s="17">
        <v>1703216</v>
      </c>
      <c r="AO209" s="17">
        <v>1094400</v>
      </c>
      <c r="AP209" s="17">
        <v>1366881</v>
      </c>
      <c r="AQ209" s="64">
        <f t="shared" si="73"/>
        <v>124.07391888262154</v>
      </c>
      <c r="AR209" s="64">
        <f t="shared" si="74"/>
        <v>124.0472108664117</v>
      </c>
      <c r="AS209" s="64">
        <f t="shared" si="75"/>
        <v>121.08631368337429</v>
      </c>
      <c r="AT209" s="64">
        <f t="shared" si="76"/>
        <v>123.75877533314188</v>
      </c>
      <c r="AU209" s="64">
        <v>83.256666666666703</v>
      </c>
      <c r="AV209" s="64">
        <v>102.950978533333</v>
      </c>
      <c r="AW209" s="64">
        <f t="shared" si="77"/>
        <v>133.28077428983184</v>
      </c>
      <c r="AX209" s="64">
        <f t="shared" si="79"/>
        <v>124.89775219298245</v>
      </c>
      <c r="AY209" s="64">
        <f t="shared" si="80"/>
        <v>148.34967760029753</v>
      </c>
      <c r="AZ209" s="17"/>
      <c r="BA209" s="17"/>
      <c r="BB209" s="17"/>
      <c r="BC209" s="17"/>
    </row>
    <row r="210" spans="1:55" x14ac:dyDescent="0.2">
      <c r="A210" s="18">
        <v>44286</v>
      </c>
      <c r="B210" s="17">
        <v>4496641</v>
      </c>
      <c r="C210" s="17">
        <v>6042712</v>
      </c>
      <c r="D210" s="41">
        <v>3.5</v>
      </c>
      <c r="E210" s="63">
        <v>3.7990322580645199</v>
      </c>
      <c r="F210" s="63">
        <v>6.5606175411290302</v>
      </c>
      <c r="G210" s="63">
        <v>10.4846780720968</v>
      </c>
      <c r="H210" s="63">
        <v>10.7880506103226</v>
      </c>
      <c r="I210" s="41">
        <v>9.7666666666666693</v>
      </c>
      <c r="J210" s="41">
        <f>'Historical PPI'!H209</f>
        <v>101.7</v>
      </c>
      <c r="K210" s="17">
        <v>4804056000000</v>
      </c>
      <c r="L210" s="41">
        <v>0.25</v>
      </c>
      <c r="M210" s="41"/>
      <c r="N210" s="17">
        <v>2977685</v>
      </c>
      <c r="O210" s="17">
        <v>3742109</v>
      </c>
      <c r="P210" s="17">
        <v>884835</v>
      </c>
      <c r="Q210" s="17">
        <v>1173467</v>
      </c>
      <c r="R210" s="17">
        <v>446363</v>
      </c>
      <c r="S210" s="17">
        <v>556744</v>
      </c>
      <c r="T210" s="17">
        <v>120291</v>
      </c>
      <c r="U210" s="17">
        <v>152039</v>
      </c>
      <c r="V210" s="17">
        <v>70205</v>
      </c>
      <c r="W210" s="17">
        <v>84932</v>
      </c>
      <c r="X210" s="17">
        <v>636859</v>
      </c>
      <c r="Y210" s="17">
        <v>793714</v>
      </c>
      <c r="Z210" s="17">
        <v>799304</v>
      </c>
      <c r="AA210" s="17">
        <v>708463</v>
      </c>
      <c r="AB210" s="17">
        <f>Tax_data!E210</f>
        <v>391424.00000000041</v>
      </c>
      <c r="AC210" s="17">
        <f>Tax_data!G210</f>
        <v>80508</v>
      </c>
      <c r="AD210" s="17">
        <f>Tax_data!I210</f>
        <v>59760</v>
      </c>
      <c r="AE210" s="17">
        <f>Tax_data!K210</f>
        <v>62720.000000000036</v>
      </c>
      <c r="AF210" s="17">
        <f>Tax_data!L210</f>
        <v>1507767</v>
      </c>
      <c r="AG210" s="68">
        <f>Data!F210</f>
        <v>14.9953446022426</v>
      </c>
      <c r="AH210" s="68">
        <f>Data!G210</f>
        <v>187872.24133406562</v>
      </c>
      <c r="AI210" s="68">
        <f>Data!H210</f>
        <v>196862.28571505312</v>
      </c>
      <c r="AJ210" s="64">
        <f>(Data!K210/(AK210/100))</f>
        <v>2806541.0014584465</v>
      </c>
      <c r="AK210" s="64">
        <f t="shared" si="78"/>
        <v>125.6717550714733</v>
      </c>
      <c r="AL210" s="64">
        <f>'Historical CPI'!I165</f>
        <v>95.433333333333294</v>
      </c>
      <c r="AM210" s="17">
        <v>1161360</v>
      </c>
      <c r="AN210" s="17">
        <v>1840780</v>
      </c>
      <c r="AO210" s="17">
        <v>1166529</v>
      </c>
      <c r="AP210" s="17">
        <v>1460748</v>
      </c>
      <c r="AQ210" s="64">
        <f t="shared" si="73"/>
        <v>124.72897619202308</v>
      </c>
      <c r="AR210" s="64">
        <f t="shared" si="74"/>
        <v>126.39266445536241</v>
      </c>
      <c r="AS210" s="64">
        <f t="shared" si="75"/>
        <v>120.97713838045723</v>
      </c>
      <c r="AT210" s="64">
        <f t="shared" si="76"/>
        <v>124.62947057354926</v>
      </c>
      <c r="AU210" s="64">
        <v>85.973333333333301</v>
      </c>
      <c r="AV210" s="64">
        <v>105.16</v>
      </c>
      <c r="AW210" s="64">
        <f t="shared" si="77"/>
        <v>134.38279818202074</v>
      </c>
      <c r="AX210" s="64">
        <f t="shared" si="79"/>
        <v>125.22174759478762</v>
      </c>
      <c r="AY210" s="64">
        <f t="shared" si="80"/>
        <v>158.50210098505201</v>
      </c>
      <c r="AZ210" s="17"/>
      <c r="BA210" s="17"/>
      <c r="BB210" s="17"/>
      <c r="BC210" s="17"/>
    </row>
    <row r="211" spans="1:55" x14ac:dyDescent="0.2">
      <c r="A211" s="18">
        <v>44377</v>
      </c>
      <c r="B211" s="17">
        <v>4555001</v>
      </c>
      <c r="C211" s="17">
        <v>6282505</v>
      </c>
      <c r="D211" s="41">
        <v>3.5</v>
      </c>
      <c r="E211" s="63">
        <v>3.71049180327869</v>
      </c>
      <c r="F211" s="63">
        <v>7.0291768725573798</v>
      </c>
      <c r="G211" s="63">
        <v>10.3928225582787</v>
      </c>
      <c r="H211" s="63">
        <v>10.623835607213101</v>
      </c>
      <c r="I211" s="41">
        <v>9.8333333333333304</v>
      </c>
      <c r="J211" s="41">
        <f>'Historical PPI'!H210</f>
        <v>104.033333333333</v>
      </c>
      <c r="K211" s="17">
        <v>4886062000000</v>
      </c>
      <c r="L211" s="41">
        <v>0.25</v>
      </c>
      <c r="M211" s="41"/>
      <c r="N211" s="17">
        <v>3027946</v>
      </c>
      <c r="O211" s="17">
        <v>3855567</v>
      </c>
      <c r="P211" s="17">
        <v>889515</v>
      </c>
      <c r="Q211" s="17">
        <v>1177119</v>
      </c>
      <c r="R211" s="17">
        <v>448611</v>
      </c>
      <c r="S211" s="17">
        <v>569150</v>
      </c>
      <c r="T211" s="17">
        <v>117039</v>
      </c>
      <c r="U211" s="17">
        <v>150653</v>
      </c>
      <c r="V211" s="17">
        <v>69986</v>
      </c>
      <c r="W211" s="17">
        <v>87478</v>
      </c>
      <c r="X211" s="17">
        <v>635636</v>
      </c>
      <c r="Y211" s="17">
        <v>807281</v>
      </c>
      <c r="Z211" s="17">
        <v>921724</v>
      </c>
      <c r="AA211" s="17">
        <v>756870</v>
      </c>
      <c r="AB211" s="17">
        <f>Tax_data!E211</f>
        <v>335552.00000000041</v>
      </c>
      <c r="AC211" s="17">
        <f>Tax_data!G211</f>
        <v>92040</v>
      </c>
      <c r="AD211" s="17">
        <f>Tax_data!I211</f>
        <v>55212</v>
      </c>
      <c r="AE211" s="17">
        <f>Tax_data!K211</f>
        <v>38196</v>
      </c>
      <c r="AF211" s="17">
        <f>Tax_data!L211</f>
        <v>1678594</v>
      </c>
      <c r="AG211" s="68">
        <f>Data!F211</f>
        <v>14.941572756801699</v>
      </c>
      <c r="AH211" s="68">
        <f>Data!G211</f>
        <v>190076.57669151036</v>
      </c>
      <c r="AI211" s="68">
        <f>Data!H211</f>
        <v>196292.50604975258</v>
      </c>
      <c r="AJ211" s="64">
        <f>(Data!K211/(AK211/100))</f>
        <v>2895963.7230465258</v>
      </c>
      <c r="AK211" s="64">
        <f t="shared" si="78"/>
        <v>127.33275296190882</v>
      </c>
      <c r="AL211" s="64">
        <f>'Historical CPI'!I166</f>
        <v>96.8333333333333</v>
      </c>
      <c r="AM211" s="17">
        <v>1197128</v>
      </c>
      <c r="AN211" s="17">
        <v>2011714</v>
      </c>
      <c r="AO211" s="17">
        <v>1170039</v>
      </c>
      <c r="AP211" s="17">
        <v>1509949</v>
      </c>
      <c r="AQ211" s="64">
        <f t="shared" si="73"/>
        <v>126.86938126795822</v>
      </c>
      <c r="AR211" s="64">
        <f t="shared" si="74"/>
        <v>128.7203410828869</v>
      </c>
      <c r="AS211" s="64">
        <f t="shared" si="75"/>
        <v>124.99357014259995</v>
      </c>
      <c r="AT211" s="64">
        <f t="shared" si="76"/>
        <v>127.0036624734911</v>
      </c>
      <c r="AU211" s="64">
        <v>90.963333333333296</v>
      </c>
      <c r="AV211" s="64">
        <v>109.666666666667</v>
      </c>
      <c r="AW211" s="64">
        <f t="shared" si="77"/>
        <v>137.9254362402994</v>
      </c>
      <c r="AX211" s="64">
        <f t="shared" si="79"/>
        <v>129.05116837985742</v>
      </c>
      <c r="AY211" s="64">
        <f t="shared" si="80"/>
        <v>168.0450210837939</v>
      </c>
      <c r="AZ211" s="17"/>
      <c r="BA211" s="17"/>
      <c r="BB211" s="17"/>
      <c r="BC211" s="17"/>
    </row>
    <row r="212" spans="1:55" x14ac:dyDescent="0.2">
      <c r="A212" s="18">
        <v>44469</v>
      </c>
      <c r="B212" s="17">
        <v>4469583</v>
      </c>
      <c r="C212" s="17">
        <v>6190932</v>
      </c>
      <c r="D212" s="41">
        <v>3.5</v>
      </c>
      <c r="E212" s="63">
        <v>3.8126562499999999</v>
      </c>
      <c r="F212" s="63">
        <v>7.2828934842499997</v>
      </c>
      <c r="G212" s="63">
        <v>10.248589075781201</v>
      </c>
      <c r="H212" s="63">
        <v>10.473174603906299</v>
      </c>
      <c r="I212" s="41">
        <v>9.6333333333333293</v>
      </c>
      <c r="J212" s="41">
        <f>'Historical PPI'!H211</f>
        <v>106.26666666666701</v>
      </c>
      <c r="K212" s="17">
        <v>4918148500000</v>
      </c>
      <c r="L212" s="41">
        <v>0.25</v>
      </c>
      <c r="M212" s="41"/>
      <c r="N212" s="17">
        <v>2939865</v>
      </c>
      <c r="O212" s="17">
        <v>3789620</v>
      </c>
      <c r="P212" s="17">
        <v>894942</v>
      </c>
      <c r="Q212" s="17">
        <v>1209384</v>
      </c>
      <c r="R212" s="17">
        <v>451859</v>
      </c>
      <c r="S212" s="17">
        <v>585574</v>
      </c>
      <c r="T212" s="17">
        <v>112373</v>
      </c>
      <c r="U212" s="17">
        <v>147880</v>
      </c>
      <c r="V212" s="17">
        <v>70510</v>
      </c>
      <c r="W212" s="17">
        <v>89357</v>
      </c>
      <c r="X212" s="17">
        <v>634742</v>
      </c>
      <c r="Y212" s="17">
        <v>822811</v>
      </c>
      <c r="Z212" s="17">
        <v>898339</v>
      </c>
      <c r="AA212" s="17">
        <v>745764</v>
      </c>
      <c r="AB212" s="17">
        <f>Tax_data!E212</f>
        <v>367368</v>
      </c>
      <c r="AC212" s="17">
        <f>Tax_data!G212</f>
        <v>82899.999999999971</v>
      </c>
      <c r="AD212" s="17">
        <f>Tax_data!I212</f>
        <v>31323.999999999956</v>
      </c>
      <c r="AE212" s="17">
        <f>Tax_data!K212</f>
        <v>51836.000000000036</v>
      </c>
      <c r="AF212" s="17">
        <f>Tax_data!L212</f>
        <v>1644103</v>
      </c>
      <c r="AG212" s="68">
        <f>Data!F212</f>
        <v>14.2820071720624</v>
      </c>
      <c r="AH212" s="68">
        <f>Data!G212</f>
        <v>202377.64658555455</v>
      </c>
      <c r="AI212" s="68">
        <f>Data!H212</f>
        <v>205598.692772321</v>
      </c>
      <c r="AJ212" s="64">
        <f>(Data!K212/(AK212/100))</f>
        <v>2952412.0090813879</v>
      </c>
      <c r="AK212" s="64">
        <f t="shared" si="78"/>
        <v>128.90455854265417</v>
      </c>
      <c r="AL212" s="64">
        <f>'Historical CPI'!I167</f>
        <v>98.433333333333294</v>
      </c>
      <c r="AM212" s="17">
        <v>1115181</v>
      </c>
      <c r="AN212" s="17">
        <v>1892684</v>
      </c>
      <c r="AO212" s="17">
        <v>1130297</v>
      </c>
      <c r="AP212" s="17">
        <v>1518519</v>
      </c>
      <c r="AQ212" s="64">
        <f t="shared" si="73"/>
        <v>129.5921957955911</v>
      </c>
      <c r="AR212" s="64">
        <f t="shared" si="74"/>
        <v>131.59744778550007</v>
      </c>
      <c r="AS212" s="64">
        <f t="shared" si="75"/>
        <v>126.7295419089491</v>
      </c>
      <c r="AT212" s="64">
        <f t="shared" si="76"/>
        <v>129.62920367645435</v>
      </c>
      <c r="AU212" s="64">
        <v>88.766666666666694</v>
      </c>
      <c r="AV212" s="64">
        <v>106.47</v>
      </c>
      <c r="AW212" s="64">
        <f t="shared" si="77"/>
        <v>138.51251895311037</v>
      </c>
      <c r="AX212" s="64">
        <f t="shared" si="79"/>
        <v>134.34690174352403</v>
      </c>
      <c r="AY212" s="64">
        <f t="shared" si="80"/>
        <v>169.71989300391596</v>
      </c>
      <c r="AZ212" s="17"/>
      <c r="BA212" s="17"/>
      <c r="BB212" s="17"/>
      <c r="BC212" s="17"/>
    </row>
    <row r="213" spans="1:55" x14ac:dyDescent="0.2">
      <c r="A213" s="18">
        <v>44561</v>
      </c>
      <c r="B213" s="17">
        <v>4530950</v>
      </c>
      <c r="C213" s="17">
        <v>6318994</v>
      </c>
      <c r="D213" s="41">
        <v>3.75</v>
      </c>
      <c r="E213" s="63">
        <v>3.81222222222222</v>
      </c>
      <c r="F213" s="63">
        <v>7.91482126593651</v>
      </c>
      <c r="G213" s="63">
        <v>10.506812975873</v>
      </c>
      <c r="H213" s="63">
        <v>10.671180752857101</v>
      </c>
      <c r="I213" s="41">
        <v>10.033333333333299</v>
      </c>
      <c r="J213" s="41">
        <f>'Historical PPI'!H212</f>
        <v>109.366666666667</v>
      </c>
      <c r="K213" s="17">
        <v>5001545300000</v>
      </c>
      <c r="L213" s="41">
        <v>0.25</v>
      </c>
      <c r="M213" s="41"/>
      <c r="N213" s="17">
        <v>3024816</v>
      </c>
      <c r="O213" s="17">
        <v>3965619</v>
      </c>
      <c r="P213" s="17">
        <v>896953</v>
      </c>
      <c r="Q213" s="17">
        <v>1245959</v>
      </c>
      <c r="R213" s="17">
        <v>460881</v>
      </c>
      <c r="S213" s="17">
        <v>608820</v>
      </c>
      <c r="T213" s="17">
        <v>111280</v>
      </c>
      <c r="U213" s="17">
        <v>149342</v>
      </c>
      <c r="V213" s="17">
        <v>72105</v>
      </c>
      <c r="W213" s="17">
        <v>92225</v>
      </c>
      <c r="X213" s="17">
        <v>644266</v>
      </c>
      <c r="Y213" s="17">
        <v>850388</v>
      </c>
      <c r="Z213" s="17">
        <v>936109</v>
      </c>
      <c r="AA213" s="17">
        <v>806959</v>
      </c>
      <c r="AB213" s="17">
        <f>Tax_data!E213</f>
        <v>404388</v>
      </c>
      <c r="AC213" s="17">
        <f>Tax_data!G213</f>
        <v>91700.000000000029</v>
      </c>
      <c r="AD213" s="17">
        <f>Tax_data!I213</f>
        <v>66584.000000000029</v>
      </c>
      <c r="AE213" s="17">
        <f>Tax_data!K213</f>
        <v>63452.000000000036</v>
      </c>
      <c r="AF213" s="17">
        <f>Tax_data!L213</f>
        <v>1743068</v>
      </c>
      <c r="AG213" s="68">
        <f>Data!F213</f>
        <v>14.544131225983199</v>
      </c>
      <c r="AH213" s="68">
        <f>Data!G213</f>
        <v>200150.49058409553</v>
      </c>
      <c r="AI213" s="68">
        <f>Data!H213</f>
        <v>201223.68356309866</v>
      </c>
      <c r="AJ213" s="64">
        <f>(Data!K213/(AK213/100))</f>
        <v>2993239.256806063</v>
      </c>
      <c r="AK213" s="64">
        <f t="shared" si="78"/>
        <v>131.10281749369216</v>
      </c>
      <c r="AL213" s="64">
        <f>'Historical CPI'!I168</f>
        <v>99.466666666666697</v>
      </c>
      <c r="AM213" s="17">
        <v>1207983</v>
      </c>
      <c r="AN213" s="17">
        <v>1981363</v>
      </c>
      <c r="AO213" s="17">
        <v>1226177</v>
      </c>
      <c r="AP213" s="17">
        <v>1712940</v>
      </c>
      <c r="AQ213" s="64">
        <f t="shared" si="73"/>
        <v>132.0991752751795</v>
      </c>
      <c r="AR213" s="64">
        <f t="shared" si="74"/>
        <v>134.20381020848311</v>
      </c>
      <c r="AS213" s="64">
        <f t="shared" si="75"/>
        <v>127.90375147354554</v>
      </c>
      <c r="AT213" s="64">
        <f t="shared" si="76"/>
        <v>131.99330711227969</v>
      </c>
      <c r="AU213" s="64">
        <v>85.186666666666696</v>
      </c>
      <c r="AV213" s="64">
        <v>102.48333333333299</v>
      </c>
      <c r="AW213" s="64">
        <f t="shared" si="77"/>
        <v>139.46289409505732</v>
      </c>
      <c r="AX213" s="64">
        <f t="shared" si="79"/>
        <v>139.69761298735827</v>
      </c>
      <c r="AY213" s="64">
        <f t="shared" si="80"/>
        <v>164.02242415663136</v>
      </c>
      <c r="AZ213" s="17"/>
      <c r="BA213" s="17"/>
      <c r="BB213" s="17"/>
      <c r="BC213" s="17"/>
    </row>
    <row r="214" spans="1:55" x14ac:dyDescent="0.2">
      <c r="A214" s="18">
        <v>44651</v>
      </c>
      <c r="B214" s="17">
        <v>4600368</v>
      </c>
      <c r="C214" s="17">
        <v>6440733</v>
      </c>
      <c r="D214" s="41">
        <v>4.25</v>
      </c>
      <c r="E214" s="63">
        <v>3.7092063492063501</v>
      </c>
      <c r="F214" s="63">
        <v>8.0620639428254002</v>
      </c>
      <c r="G214" s="63">
        <v>10.3720188150794</v>
      </c>
      <c r="H214" s="63">
        <v>10.4921899996825</v>
      </c>
      <c r="I214" s="41">
        <v>9.8666666666666707</v>
      </c>
      <c r="J214" s="41">
        <f>'Historical PPI'!H213</f>
        <v>112.73333333333299</v>
      </c>
      <c r="K214" s="17">
        <v>4981022000000</v>
      </c>
      <c r="L214" s="41">
        <v>0.5</v>
      </c>
      <c r="M214" s="41"/>
      <c r="N214" s="17">
        <v>3060781</v>
      </c>
      <c r="O214" s="17">
        <v>4074649</v>
      </c>
      <c r="P214" s="17">
        <v>905316</v>
      </c>
      <c r="Q214" s="17">
        <v>1253672</v>
      </c>
      <c r="R214" s="17">
        <v>473991</v>
      </c>
      <c r="S214" s="17">
        <v>644839</v>
      </c>
      <c r="T214" s="17">
        <v>114167</v>
      </c>
      <c r="U214" s="17">
        <v>157207</v>
      </c>
      <c r="V214" s="17">
        <v>74606</v>
      </c>
      <c r="W214" s="17">
        <v>97025</v>
      </c>
      <c r="X214" s="17">
        <v>662764</v>
      </c>
      <c r="Y214" s="17">
        <v>899071</v>
      </c>
      <c r="Z214" s="17">
        <v>910806</v>
      </c>
      <c r="AA214" s="17">
        <v>808548</v>
      </c>
      <c r="AB214" s="17">
        <f>Tax_data!E214</f>
        <v>456075.99999999959</v>
      </c>
      <c r="AC214" s="17">
        <f>Tax_data!G214</f>
        <v>88899.999999999971</v>
      </c>
      <c r="AD214" s="17">
        <f>Tax_data!I214</f>
        <v>72771.999999999971</v>
      </c>
      <c r="AE214" s="17">
        <f>Tax_data!K214</f>
        <v>78843.999999999971</v>
      </c>
      <c r="AF214" s="17">
        <f>Tax_data!L214</f>
        <v>1719354</v>
      </c>
      <c r="AG214" s="68">
        <f>Data!F214</f>
        <v>14.9142074843642</v>
      </c>
      <c r="AH214" s="68">
        <f>Data!G214</f>
        <v>200112.54390345042</v>
      </c>
      <c r="AI214" s="68">
        <f>Data!H214</f>
        <v>198262.09765863715</v>
      </c>
      <c r="AJ214" s="64">
        <f>(Data!K214/(AK214/100))</f>
        <v>2955005.3184104091</v>
      </c>
      <c r="AK214" s="64">
        <f t="shared" si="78"/>
        <v>133.12448685482562</v>
      </c>
      <c r="AL214" s="64">
        <f>'Historical CPI'!I169</f>
        <v>100.933333333333</v>
      </c>
      <c r="AM214" s="17">
        <v>1252860</v>
      </c>
      <c r="AN214" s="17">
        <v>2162296</v>
      </c>
      <c r="AO214" s="17">
        <v>1301602</v>
      </c>
      <c r="AP214" s="17">
        <v>1867349</v>
      </c>
      <c r="AQ214" s="64">
        <f t="shared" si="73"/>
        <v>136.04456624703843</v>
      </c>
      <c r="AR214" s="64">
        <f t="shared" si="74"/>
        <v>137.69916000245254</v>
      </c>
      <c r="AS214" s="64">
        <f t="shared" si="75"/>
        <v>130.04986194139883</v>
      </c>
      <c r="AT214" s="64">
        <f t="shared" si="76"/>
        <v>135.65477304138426</v>
      </c>
      <c r="AU214" s="64">
        <v>86.77</v>
      </c>
      <c r="AV214" s="64">
        <v>105.216666666667</v>
      </c>
      <c r="AW214" s="64">
        <f t="shared" si="77"/>
        <v>140.00473440385639</v>
      </c>
      <c r="AX214" s="64">
        <f t="shared" si="79"/>
        <v>143.46543720737984</v>
      </c>
      <c r="AY214" s="64">
        <f t="shared" si="80"/>
        <v>172.58879683284644</v>
      </c>
      <c r="AZ214" s="17"/>
      <c r="BA214" s="17"/>
      <c r="BB214" s="17"/>
      <c r="BC214" s="17"/>
    </row>
    <row r="215" spans="1:55" x14ac:dyDescent="0.2">
      <c r="A215" s="18">
        <v>44742</v>
      </c>
      <c r="B215" s="17">
        <v>4561874</v>
      </c>
      <c r="C215" s="17">
        <v>6620115</v>
      </c>
      <c r="D215" s="41">
        <v>4.75</v>
      </c>
      <c r="E215" s="63">
        <v>4.6446666666666703</v>
      </c>
      <c r="F215" s="63">
        <v>8.6025258605333299</v>
      </c>
      <c r="G215" s="63">
        <v>10.8177586998333</v>
      </c>
      <c r="H215" s="63">
        <v>10.9047238041667</v>
      </c>
      <c r="I215" s="41">
        <v>10.733333333333301</v>
      </c>
      <c r="J215" s="41">
        <f>'Historical PPI'!H214</f>
        <v>119.333333333333</v>
      </c>
      <c r="K215" s="17">
        <v>4973817800000</v>
      </c>
      <c r="L215" s="41">
        <v>1.75</v>
      </c>
      <c r="M215" s="41"/>
      <c r="N215" s="17">
        <v>3062878</v>
      </c>
      <c r="O215" s="17">
        <v>4140640</v>
      </c>
      <c r="P215" s="17">
        <v>897410</v>
      </c>
      <c r="Q215" s="17">
        <v>1252756</v>
      </c>
      <c r="R215" s="17">
        <v>475026</v>
      </c>
      <c r="S215" s="17">
        <v>665525</v>
      </c>
      <c r="T215" s="17">
        <v>114322</v>
      </c>
      <c r="U215" s="17">
        <v>161908</v>
      </c>
      <c r="V215" s="17">
        <v>75897</v>
      </c>
      <c r="W215" s="17">
        <v>102419</v>
      </c>
      <c r="X215" s="17">
        <v>665244</v>
      </c>
      <c r="Y215" s="17">
        <v>929852</v>
      </c>
      <c r="Z215" s="17">
        <v>1039480</v>
      </c>
      <c r="AA215" s="17">
        <v>812037</v>
      </c>
      <c r="AB215" s="17">
        <f>Tax_data!E215</f>
        <v>376232.00000000041</v>
      </c>
      <c r="AC215" s="17">
        <f>Tax_data!G215</f>
        <v>69360</v>
      </c>
      <c r="AD215" s="17">
        <f>Tax_data!I215</f>
        <v>55848</v>
      </c>
      <c r="AE215" s="17">
        <f>Tax_data!K215</f>
        <v>50852.000000000036</v>
      </c>
      <c r="AF215" s="17">
        <f>Tax_data!L215</f>
        <v>1851517</v>
      </c>
      <c r="AG215" s="68">
        <f>Data!F215</f>
        <v>15.561858123232</v>
      </c>
      <c r="AH215" s="68">
        <f>Data!G215</f>
        <v>191405.09934050078</v>
      </c>
      <c r="AI215" s="68">
        <f>Data!H215</f>
        <v>185410.17049451216</v>
      </c>
      <c r="AJ215" s="64">
        <f>(Data!K215/(AK215/100))</f>
        <v>3020226.0026181168</v>
      </c>
      <c r="AK215" s="64">
        <f t="shared" si="78"/>
        <v>135.18788538100438</v>
      </c>
      <c r="AL215" s="64">
        <f>'Historical CPI'!I170</f>
        <v>103.23333333333299</v>
      </c>
      <c r="AM215" s="17">
        <v>1255486</v>
      </c>
      <c r="AN215" s="17">
        <v>2261306</v>
      </c>
      <c r="AO215" s="17">
        <v>1365530</v>
      </c>
      <c r="AP215" s="17">
        <v>2093326</v>
      </c>
      <c r="AQ215" s="64">
        <f t="shared" si="73"/>
        <v>140.10285752779848</v>
      </c>
      <c r="AR215" s="64">
        <f t="shared" si="74"/>
        <v>141.62453421038822</v>
      </c>
      <c r="AS215" s="64">
        <f t="shared" si="75"/>
        <v>134.9447277230984</v>
      </c>
      <c r="AT215" s="64">
        <f t="shared" si="76"/>
        <v>139.77608215932798</v>
      </c>
      <c r="AU215" s="64">
        <v>88.393333333333302</v>
      </c>
      <c r="AV215" s="64">
        <v>109.66</v>
      </c>
      <c r="AW215" s="64">
        <f t="shared" si="77"/>
        <v>145.11832198784973</v>
      </c>
      <c r="AX215" s="64">
        <f t="shared" si="79"/>
        <v>153.29769393568796</v>
      </c>
      <c r="AY215" s="64">
        <f t="shared" si="80"/>
        <v>180.11399569569076</v>
      </c>
      <c r="AZ215" s="17"/>
      <c r="BA215" s="17"/>
      <c r="BB215" s="17"/>
      <c r="BC215" s="17"/>
    </row>
    <row r="216" spans="1:55" x14ac:dyDescent="0.2">
      <c r="A216" s="18">
        <v>44834</v>
      </c>
      <c r="B216" s="17">
        <v>4642800</v>
      </c>
      <c r="C216" s="17">
        <v>6747690</v>
      </c>
      <c r="D216" s="41">
        <v>6.25</v>
      </c>
      <c r="E216" s="63">
        <v>5.6376923076923102</v>
      </c>
      <c r="F216" s="63">
        <v>9.3205365761230805</v>
      </c>
      <c r="G216" s="63">
        <v>11.3007370421538</v>
      </c>
      <c r="H216" s="63">
        <v>11.303470844</v>
      </c>
      <c r="I216" s="41">
        <v>11.1666666666667</v>
      </c>
      <c r="J216" s="41">
        <f>'Historical PPI'!H215</f>
        <v>124.3</v>
      </c>
      <c r="K216" s="17">
        <v>5013665800000</v>
      </c>
      <c r="L216" s="41">
        <v>3.25</v>
      </c>
      <c r="M216" s="41"/>
      <c r="N216" s="17">
        <v>3060810</v>
      </c>
      <c r="O216" s="17">
        <v>4267479</v>
      </c>
      <c r="P216" s="17">
        <v>901826</v>
      </c>
      <c r="Q216" s="17">
        <v>1281801</v>
      </c>
      <c r="R216" s="17">
        <v>472460</v>
      </c>
      <c r="S216" s="17">
        <v>680132</v>
      </c>
      <c r="T216" s="17">
        <v>117886</v>
      </c>
      <c r="U216" s="17">
        <v>169116</v>
      </c>
      <c r="V216" s="17">
        <v>77634</v>
      </c>
      <c r="W216" s="17">
        <v>106662</v>
      </c>
      <c r="X216" s="17">
        <v>667981</v>
      </c>
      <c r="Y216" s="17">
        <v>955909</v>
      </c>
      <c r="Z216" s="17">
        <v>939800</v>
      </c>
      <c r="AA216" s="17">
        <v>839081</v>
      </c>
      <c r="AB216" s="17">
        <f>Tax_data!E216</f>
        <v>406731.99999999959</v>
      </c>
      <c r="AC216" s="17">
        <f>Tax_data!G216</f>
        <v>68235.999999999971</v>
      </c>
      <c r="AD216" s="17">
        <f>Tax_data!I216</f>
        <v>50240.000000000036</v>
      </c>
      <c r="AE216" s="17">
        <f>Tax_data!K216</f>
        <v>76647.999999999971</v>
      </c>
      <c r="AF216" s="17">
        <f>Tax_data!L216</f>
        <v>1778881</v>
      </c>
      <c r="AG216" s="68">
        <f>Data!F216</f>
        <v>15.7654036640032</v>
      </c>
      <c r="AH216" s="68">
        <f>Data!G216</f>
        <v>191418.12441443792</v>
      </c>
      <c r="AI216" s="68">
        <f>Data!H216</f>
        <v>180639.94125300786</v>
      </c>
      <c r="AJ216" s="64">
        <f>(Data!K216/(AK216/100))</f>
        <v>3049496.9610535866</v>
      </c>
      <c r="AK216" s="64">
        <f t="shared" si="78"/>
        <v>139.4231919001833</v>
      </c>
      <c r="AL216" s="64">
        <f>'Historical CPI'!I171</f>
        <v>105.966666666667</v>
      </c>
      <c r="AM216" s="17">
        <v>1280147</v>
      </c>
      <c r="AN216" s="17">
        <v>2296457</v>
      </c>
      <c r="AO216" s="17">
        <v>1367695</v>
      </c>
      <c r="AP216" s="17">
        <v>2170899</v>
      </c>
      <c r="AQ216" s="64">
        <f t="shared" si="73"/>
        <v>143.95546712949246</v>
      </c>
      <c r="AR216" s="64">
        <f t="shared" si="74"/>
        <v>143.45723834891336</v>
      </c>
      <c r="AS216" s="64">
        <f t="shared" si="75"/>
        <v>137.39083391297626</v>
      </c>
      <c r="AT216" s="64">
        <f t="shared" si="76"/>
        <v>143.10422003021043</v>
      </c>
      <c r="AU216" s="64">
        <v>84.05</v>
      </c>
      <c r="AV216" s="64">
        <v>108.956666666667</v>
      </c>
      <c r="AW216" s="64">
        <f t="shared" si="77"/>
        <v>145.33665029723443</v>
      </c>
      <c r="AX216" s="64">
        <f t="shared" si="79"/>
        <v>158.72683602703819</v>
      </c>
      <c r="AY216" s="64">
        <f t="shared" si="80"/>
        <v>179.39010129305461</v>
      </c>
      <c r="AZ216" s="17"/>
      <c r="BA216" s="17"/>
      <c r="BB216" s="17"/>
      <c r="BC216" s="17"/>
    </row>
    <row r="217" spans="1:55" x14ac:dyDescent="0.2">
      <c r="A217" s="18">
        <v>44926</v>
      </c>
      <c r="B217" s="17">
        <v>4592004</v>
      </c>
      <c r="C217" s="17">
        <v>6705664</v>
      </c>
      <c r="D217" s="41">
        <v>7</v>
      </c>
      <c r="E217" s="63">
        <v>6.2916129032258103</v>
      </c>
      <c r="F217" s="63">
        <v>9.4106643014193505</v>
      </c>
      <c r="G217" s="63">
        <v>11.547299061774201</v>
      </c>
      <c r="H217" s="63">
        <v>11.4477430732258</v>
      </c>
      <c r="I217" s="41">
        <v>11.4333333333333</v>
      </c>
      <c r="J217" s="41">
        <f>'Historical PPI'!H216</f>
        <v>125.6</v>
      </c>
      <c r="K217" s="17">
        <v>5045622800000</v>
      </c>
      <c r="L217" s="41">
        <v>4.5</v>
      </c>
      <c r="M217" s="41"/>
      <c r="N217" s="17">
        <v>3081872</v>
      </c>
      <c r="O217" s="17">
        <v>4355385</v>
      </c>
      <c r="P217" s="17">
        <v>895626</v>
      </c>
      <c r="Q217" s="17">
        <v>1288411</v>
      </c>
      <c r="R217" s="17">
        <v>480974</v>
      </c>
      <c r="S217" s="17">
        <v>702766</v>
      </c>
      <c r="T217" s="17">
        <v>119093</v>
      </c>
      <c r="U217" s="17">
        <v>171450</v>
      </c>
      <c r="V217" s="17">
        <v>77782</v>
      </c>
      <c r="W217" s="17">
        <v>108728</v>
      </c>
      <c r="X217" s="17">
        <v>677849</v>
      </c>
      <c r="Y217" s="17">
        <v>982944</v>
      </c>
      <c r="Z217" s="17">
        <v>1003026</v>
      </c>
      <c r="AA217" s="17">
        <v>852430</v>
      </c>
      <c r="AB217" s="17">
        <f>Tax_data!E217</f>
        <v>416535.99999999959</v>
      </c>
      <c r="AC217" s="17">
        <f>Tax_data!G217</f>
        <v>91232.000000000029</v>
      </c>
      <c r="AD217" s="17">
        <f>Tax_data!I217</f>
        <v>61935.999999999964</v>
      </c>
      <c r="AE217" s="17">
        <f>Tax_data!K217</f>
        <v>75768</v>
      </c>
      <c r="AF217" s="17">
        <f>Tax_data!L217</f>
        <v>1855456</v>
      </c>
      <c r="AG217" s="68">
        <f>Data!F217</f>
        <v>15.934493074805099</v>
      </c>
      <c r="AH217" s="68">
        <f>Data!G217</f>
        <v>188272.00751955484</v>
      </c>
      <c r="AI217" s="68">
        <f>Data!H217</f>
        <v>176229.64822423283</v>
      </c>
      <c r="AJ217" s="64">
        <f>(Data!K217/(AK217/100))</f>
        <v>3092674.2271170057</v>
      </c>
      <c r="AK217" s="64">
        <f t="shared" si="78"/>
        <v>141.32270905475633</v>
      </c>
      <c r="AL217" s="64">
        <f>'Historical CPI'!I172</f>
        <v>106.833333333333</v>
      </c>
      <c r="AM217" s="17">
        <v>1239117</v>
      </c>
      <c r="AN217" s="17">
        <v>2172392</v>
      </c>
      <c r="AO217" s="17">
        <v>1357140</v>
      </c>
      <c r="AP217" s="17">
        <v>2226310</v>
      </c>
      <c r="AQ217" s="64">
        <f t="shared" si="73"/>
        <v>146.11309551036021</v>
      </c>
      <c r="AR217" s="64">
        <f t="shared" si="74"/>
        <v>143.96312125817639</v>
      </c>
      <c r="AS217" s="64">
        <f t="shared" si="75"/>
        <v>139.78555449847008</v>
      </c>
      <c r="AT217" s="64">
        <f t="shared" si="76"/>
        <v>145.00928672905027</v>
      </c>
      <c r="AU217" s="64">
        <v>82.066666666666706</v>
      </c>
      <c r="AV217" s="64">
        <v>107.993333333333</v>
      </c>
      <c r="AW217" s="64">
        <f t="shared" si="77"/>
        <v>146.02914108959834</v>
      </c>
      <c r="AX217" s="64">
        <f t="shared" si="79"/>
        <v>164.04424009313703</v>
      </c>
      <c r="AY217" s="64">
        <f t="shared" si="80"/>
        <v>175.31774642749636</v>
      </c>
      <c r="AZ217" s="17"/>
      <c r="BA217" s="17"/>
      <c r="BB217" s="17"/>
      <c r="BC217" s="17"/>
    </row>
    <row r="218" spans="1:55" x14ac:dyDescent="0.2">
      <c r="A218" s="18">
        <v>45016</v>
      </c>
      <c r="B218" s="17">
        <v>4608471</v>
      </c>
      <c r="C218" s="17">
        <v>6812701</v>
      </c>
      <c r="D218" s="41">
        <v>7.25</v>
      </c>
      <c r="E218" s="63">
        <v>6.7220634920634899</v>
      </c>
      <c r="F218" s="63">
        <v>8.9567733486984107</v>
      </c>
      <c r="G218" s="63">
        <v>11.311092492381</v>
      </c>
      <c r="H218" s="63">
        <v>11.2863411438095</v>
      </c>
      <c r="I218" s="41">
        <v>11.1</v>
      </c>
      <c r="J218" s="41">
        <f>'Historical PPI'!H217</f>
        <v>126.066666666667</v>
      </c>
      <c r="K218" s="17">
        <v>5070690000000</v>
      </c>
      <c r="L218" s="41">
        <v>5</v>
      </c>
      <c r="M218" s="41"/>
      <c r="N218" s="17">
        <v>3094097</v>
      </c>
      <c r="O218" s="17">
        <v>4423387</v>
      </c>
      <c r="P218" s="17">
        <v>906744</v>
      </c>
      <c r="Q218" s="17">
        <v>1309699</v>
      </c>
      <c r="R218" s="17">
        <v>481699</v>
      </c>
      <c r="S218" s="17">
        <v>713320</v>
      </c>
      <c r="T218" s="17">
        <v>127469</v>
      </c>
      <c r="U218" s="17">
        <v>187032</v>
      </c>
      <c r="V218" s="17">
        <v>78437</v>
      </c>
      <c r="W218" s="17">
        <v>109459</v>
      </c>
      <c r="X218" s="17">
        <v>687605</v>
      </c>
      <c r="Y218" s="17">
        <v>1009811</v>
      </c>
      <c r="Z218" s="17">
        <v>984682</v>
      </c>
      <c r="AA218" s="17">
        <v>841406</v>
      </c>
      <c r="AB218" s="17">
        <f>Tax_data!E218</f>
        <v>490164</v>
      </c>
      <c r="AC218" s="17">
        <f>Tax_data!G218</f>
        <v>93072</v>
      </c>
      <c r="AD218" s="17">
        <f>Tax_data!I218</f>
        <v>83460</v>
      </c>
      <c r="AE218" s="17">
        <f>Tax_data!K218</f>
        <v>92955.999999999971</v>
      </c>
      <c r="AF218" s="17">
        <f>Tax_data!L218</f>
        <v>1826088</v>
      </c>
      <c r="AG218" s="68">
        <f>Data!F218</f>
        <v>16.192278651006902</v>
      </c>
      <c r="AH218" s="68">
        <f>Data!G218</f>
        <v>191710.57186611387</v>
      </c>
      <c r="AI218" s="68">
        <f>Data!H218</f>
        <v>177509.78876492023</v>
      </c>
      <c r="AJ218" s="64">
        <f>(Data!K218/(AK218/100))</f>
        <v>3084173.3930130894</v>
      </c>
      <c r="AK218" s="64">
        <f t="shared" si="78"/>
        <v>142.96213079292602</v>
      </c>
      <c r="AL218" s="64">
        <f>'Historical CPI'!I173</f>
        <v>108</v>
      </c>
      <c r="AM218" s="17">
        <v>1290371</v>
      </c>
      <c r="AN218" s="17">
        <v>2311970</v>
      </c>
      <c r="AO218" s="17">
        <v>1417020</v>
      </c>
      <c r="AP218" s="17">
        <v>2268926</v>
      </c>
      <c r="AQ218" s="64">
        <f t="shared" si="73"/>
        <v>148.08417704832272</v>
      </c>
      <c r="AR218" s="64">
        <f t="shared" si="74"/>
        <v>146.72743961276859</v>
      </c>
      <c r="AS218" s="64">
        <f t="shared" si="75"/>
        <v>139.55021227226948</v>
      </c>
      <c r="AT218" s="64">
        <f t="shared" si="76"/>
        <v>146.85917059939936</v>
      </c>
      <c r="AU218" s="64">
        <v>78.83</v>
      </c>
      <c r="AV218" s="64">
        <v>103.64</v>
      </c>
      <c r="AW218" s="64">
        <f t="shared" si="77"/>
        <v>147.82996356058226</v>
      </c>
      <c r="AX218" s="64">
        <f t="shared" si="79"/>
        <v>160.11954665424625</v>
      </c>
      <c r="AY218" s="64">
        <f t="shared" si="80"/>
        <v>179.17095161004085</v>
      </c>
      <c r="AZ218" s="17"/>
      <c r="BA218" s="17"/>
      <c r="BB218" s="17"/>
      <c r="BC218" s="17"/>
    </row>
    <row r="219" spans="1:55" x14ac:dyDescent="0.2">
      <c r="A219" s="19"/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F47E-6BE5-4905-9C98-B01059175591}">
  <dimension ref="A1:BF182"/>
  <sheetViews>
    <sheetView zoomScale="72" zoomScaleNormal="72" workbookViewId="0">
      <pane xSplit="1" ySplit="3" topLeftCell="AD93" activePane="bottomRight" state="frozen"/>
      <selection pane="topRight" activeCell="B1" sqref="B1"/>
      <selection pane="bottomLeft" activeCell="A4" sqref="A4"/>
      <selection pane="bottomRight" activeCell="BL139" sqref="BL139"/>
    </sheetView>
  </sheetViews>
  <sheetFormatPr defaultRowHeight="12" x14ac:dyDescent="0.2"/>
  <cols>
    <col min="1" max="1" width="14.140625" customWidth="1"/>
    <col min="2" max="2" width="12.140625" bestFit="1" customWidth="1"/>
    <col min="3" max="3" width="13.85546875" customWidth="1"/>
    <col min="4" max="5" width="12.140625" bestFit="1" customWidth="1"/>
    <col min="6" max="9" width="10.85546875" bestFit="1" customWidth="1"/>
    <col min="10" max="11" width="10.42578125" bestFit="1" customWidth="1"/>
    <col min="12" max="12" width="9.7109375" bestFit="1" customWidth="1"/>
    <col min="13" max="13" width="12.5703125" customWidth="1"/>
    <col min="14" max="14" width="12.85546875" bestFit="1" customWidth="1"/>
    <col min="15" max="15" width="14.140625" bestFit="1" customWidth="1"/>
    <col min="16" max="16" width="10.85546875" bestFit="1" customWidth="1"/>
    <col min="17" max="17" width="12.140625" bestFit="1" customWidth="1"/>
    <col min="18" max="18" width="10.85546875" bestFit="1" customWidth="1"/>
    <col min="19" max="19" width="12.140625" bestFit="1" customWidth="1"/>
    <col min="20" max="28" width="10.85546875" bestFit="1" customWidth="1"/>
    <col min="30" max="31" width="10.85546875" bestFit="1" customWidth="1"/>
    <col min="32" max="32" width="12.140625" bestFit="1" customWidth="1"/>
    <col min="33" max="34" width="10.85546875" bestFit="1" customWidth="1"/>
    <col min="35" max="35" width="10.7109375" customWidth="1"/>
    <col min="36" max="37" width="10.85546875" bestFit="1" customWidth="1"/>
    <col min="38" max="38" width="9.85546875" bestFit="1" customWidth="1"/>
    <col min="39" max="39" width="12.140625" bestFit="1" customWidth="1"/>
    <col min="40" max="40" width="8.85546875" bestFit="1" customWidth="1"/>
    <col min="41" max="41" width="12.85546875" bestFit="1" customWidth="1"/>
    <col min="42" max="42" width="12.42578125" bestFit="1" customWidth="1"/>
    <col min="43" max="43" width="10.5703125" bestFit="1" customWidth="1"/>
    <col min="44" max="45" width="8.85546875" bestFit="1" customWidth="1"/>
    <col min="46" max="46" width="9.5703125" bestFit="1" customWidth="1"/>
    <col min="47" max="47" width="10.5703125" bestFit="1" customWidth="1"/>
    <col min="48" max="48" width="9.5703125" bestFit="1" customWidth="1"/>
    <col min="49" max="50" width="8.85546875" bestFit="1" customWidth="1"/>
    <col min="51" max="51" width="12.140625" bestFit="1" customWidth="1"/>
    <col min="53" max="53" width="11" customWidth="1"/>
    <col min="54" max="54" width="9.85546875" bestFit="1" customWidth="1"/>
    <col min="257" max="257" width="14.140625" customWidth="1"/>
    <col min="258" max="258" width="12.140625" bestFit="1" customWidth="1"/>
    <col min="259" max="259" width="13.85546875" customWidth="1"/>
    <col min="260" max="261" width="12.140625" bestFit="1" customWidth="1"/>
    <col min="262" max="265" width="10.85546875" bestFit="1" customWidth="1"/>
    <col min="266" max="267" width="10.42578125" bestFit="1" customWidth="1"/>
    <col min="268" max="268" width="9.7109375" bestFit="1" customWidth="1"/>
    <col min="269" max="269" width="12.5703125" customWidth="1"/>
    <col min="270" max="270" width="12.85546875" bestFit="1" customWidth="1"/>
    <col min="271" max="271" width="14.140625" bestFit="1" customWidth="1"/>
    <col min="272" max="272" width="10.85546875" bestFit="1" customWidth="1"/>
    <col min="273" max="273" width="12.140625" bestFit="1" customWidth="1"/>
    <col min="274" max="274" width="10.85546875" bestFit="1" customWidth="1"/>
    <col min="275" max="275" width="12.140625" bestFit="1" customWidth="1"/>
    <col min="276" max="284" width="10.85546875" bestFit="1" customWidth="1"/>
    <col min="286" max="287" width="10.85546875" bestFit="1" customWidth="1"/>
    <col min="288" max="288" width="12.140625" bestFit="1" customWidth="1"/>
    <col min="289" max="290" width="10.85546875" bestFit="1" customWidth="1"/>
    <col min="291" max="291" width="10.7109375" customWidth="1"/>
    <col min="292" max="293" width="10.85546875" bestFit="1" customWidth="1"/>
    <col min="294" max="294" width="9.85546875" bestFit="1" customWidth="1"/>
    <col min="295" max="295" width="12.140625" bestFit="1" customWidth="1"/>
    <col min="296" max="296" width="8.85546875" bestFit="1" customWidth="1"/>
    <col min="297" max="297" width="12.85546875" bestFit="1" customWidth="1"/>
    <col min="298" max="298" width="12.42578125" bestFit="1" customWidth="1"/>
    <col min="299" max="299" width="10.5703125" bestFit="1" customWidth="1"/>
    <col min="300" max="301" width="8.85546875" bestFit="1" customWidth="1"/>
    <col min="302" max="302" width="9.5703125" bestFit="1" customWidth="1"/>
    <col min="303" max="303" width="10.5703125" bestFit="1" customWidth="1"/>
    <col min="304" max="304" width="9.5703125" bestFit="1" customWidth="1"/>
    <col min="305" max="306" width="8.85546875" bestFit="1" customWidth="1"/>
    <col min="307" max="307" width="12.140625" bestFit="1" customWidth="1"/>
    <col min="309" max="309" width="11" customWidth="1"/>
    <col min="310" max="310" width="9.85546875" bestFit="1" customWidth="1"/>
    <col min="513" max="513" width="14.140625" customWidth="1"/>
    <col min="514" max="514" width="12.140625" bestFit="1" customWidth="1"/>
    <col min="515" max="515" width="13.85546875" customWidth="1"/>
    <col min="516" max="517" width="12.140625" bestFit="1" customWidth="1"/>
    <col min="518" max="521" width="10.85546875" bestFit="1" customWidth="1"/>
    <col min="522" max="523" width="10.42578125" bestFit="1" customWidth="1"/>
    <col min="524" max="524" width="9.7109375" bestFit="1" customWidth="1"/>
    <col min="525" max="525" width="12.5703125" customWidth="1"/>
    <col min="526" max="526" width="12.85546875" bestFit="1" customWidth="1"/>
    <col min="527" max="527" width="14.140625" bestFit="1" customWidth="1"/>
    <col min="528" max="528" width="10.85546875" bestFit="1" customWidth="1"/>
    <col min="529" max="529" width="12.140625" bestFit="1" customWidth="1"/>
    <col min="530" max="530" width="10.85546875" bestFit="1" customWidth="1"/>
    <col min="531" max="531" width="12.140625" bestFit="1" customWidth="1"/>
    <col min="532" max="540" width="10.85546875" bestFit="1" customWidth="1"/>
    <col min="542" max="543" width="10.85546875" bestFit="1" customWidth="1"/>
    <col min="544" max="544" width="12.140625" bestFit="1" customWidth="1"/>
    <col min="545" max="546" width="10.85546875" bestFit="1" customWidth="1"/>
    <col min="547" max="547" width="10.7109375" customWidth="1"/>
    <col min="548" max="549" width="10.85546875" bestFit="1" customWidth="1"/>
    <col min="550" max="550" width="9.85546875" bestFit="1" customWidth="1"/>
    <col min="551" max="551" width="12.140625" bestFit="1" customWidth="1"/>
    <col min="552" max="552" width="8.85546875" bestFit="1" customWidth="1"/>
    <col min="553" max="553" width="12.85546875" bestFit="1" customWidth="1"/>
    <col min="554" max="554" width="12.42578125" bestFit="1" customWidth="1"/>
    <col min="555" max="555" width="10.5703125" bestFit="1" customWidth="1"/>
    <col min="556" max="557" width="8.85546875" bestFit="1" customWidth="1"/>
    <col min="558" max="558" width="9.5703125" bestFit="1" customWidth="1"/>
    <col min="559" max="559" width="10.5703125" bestFit="1" customWidth="1"/>
    <col min="560" max="560" width="9.5703125" bestFit="1" customWidth="1"/>
    <col min="561" max="562" width="8.85546875" bestFit="1" customWidth="1"/>
    <col min="563" max="563" width="12.140625" bestFit="1" customWidth="1"/>
    <col min="565" max="565" width="11" customWidth="1"/>
    <col min="566" max="566" width="9.85546875" bestFit="1" customWidth="1"/>
    <col min="769" max="769" width="14.140625" customWidth="1"/>
    <col min="770" max="770" width="12.140625" bestFit="1" customWidth="1"/>
    <col min="771" max="771" width="13.85546875" customWidth="1"/>
    <col min="772" max="773" width="12.140625" bestFit="1" customWidth="1"/>
    <col min="774" max="777" width="10.85546875" bestFit="1" customWidth="1"/>
    <col min="778" max="779" width="10.42578125" bestFit="1" customWidth="1"/>
    <col min="780" max="780" width="9.7109375" bestFit="1" customWidth="1"/>
    <col min="781" max="781" width="12.5703125" customWidth="1"/>
    <col min="782" max="782" width="12.85546875" bestFit="1" customWidth="1"/>
    <col min="783" max="783" width="14.140625" bestFit="1" customWidth="1"/>
    <col min="784" max="784" width="10.85546875" bestFit="1" customWidth="1"/>
    <col min="785" max="785" width="12.140625" bestFit="1" customWidth="1"/>
    <col min="786" max="786" width="10.85546875" bestFit="1" customWidth="1"/>
    <col min="787" max="787" width="12.140625" bestFit="1" customWidth="1"/>
    <col min="788" max="796" width="10.85546875" bestFit="1" customWidth="1"/>
    <col min="798" max="799" width="10.85546875" bestFit="1" customWidth="1"/>
    <col min="800" max="800" width="12.140625" bestFit="1" customWidth="1"/>
    <col min="801" max="802" width="10.85546875" bestFit="1" customWidth="1"/>
    <col min="803" max="803" width="10.7109375" customWidth="1"/>
    <col min="804" max="805" width="10.85546875" bestFit="1" customWidth="1"/>
    <col min="806" max="806" width="9.85546875" bestFit="1" customWidth="1"/>
    <col min="807" max="807" width="12.140625" bestFit="1" customWidth="1"/>
    <col min="808" max="808" width="8.85546875" bestFit="1" customWidth="1"/>
    <col min="809" max="809" width="12.85546875" bestFit="1" customWidth="1"/>
    <col min="810" max="810" width="12.42578125" bestFit="1" customWidth="1"/>
    <col min="811" max="811" width="10.5703125" bestFit="1" customWidth="1"/>
    <col min="812" max="813" width="8.85546875" bestFit="1" customWidth="1"/>
    <col min="814" max="814" width="9.5703125" bestFit="1" customWidth="1"/>
    <col min="815" max="815" width="10.5703125" bestFit="1" customWidth="1"/>
    <col min="816" max="816" width="9.5703125" bestFit="1" customWidth="1"/>
    <col min="817" max="818" width="8.85546875" bestFit="1" customWidth="1"/>
    <col min="819" max="819" width="12.140625" bestFit="1" customWidth="1"/>
    <col min="821" max="821" width="11" customWidth="1"/>
    <col min="822" max="822" width="9.85546875" bestFit="1" customWidth="1"/>
    <col min="1025" max="1025" width="14.140625" customWidth="1"/>
    <col min="1026" max="1026" width="12.140625" bestFit="1" customWidth="1"/>
    <col min="1027" max="1027" width="13.85546875" customWidth="1"/>
    <col min="1028" max="1029" width="12.140625" bestFit="1" customWidth="1"/>
    <col min="1030" max="1033" width="10.85546875" bestFit="1" customWidth="1"/>
    <col min="1034" max="1035" width="10.42578125" bestFit="1" customWidth="1"/>
    <col min="1036" max="1036" width="9.7109375" bestFit="1" customWidth="1"/>
    <col min="1037" max="1037" width="12.5703125" customWidth="1"/>
    <col min="1038" max="1038" width="12.85546875" bestFit="1" customWidth="1"/>
    <col min="1039" max="1039" width="14.140625" bestFit="1" customWidth="1"/>
    <col min="1040" max="1040" width="10.85546875" bestFit="1" customWidth="1"/>
    <col min="1041" max="1041" width="12.140625" bestFit="1" customWidth="1"/>
    <col min="1042" max="1042" width="10.85546875" bestFit="1" customWidth="1"/>
    <col min="1043" max="1043" width="12.140625" bestFit="1" customWidth="1"/>
    <col min="1044" max="1052" width="10.85546875" bestFit="1" customWidth="1"/>
    <col min="1054" max="1055" width="10.85546875" bestFit="1" customWidth="1"/>
    <col min="1056" max="1056" width="12.140625" bestFit="1" customWidth="1"/>
    <col min="1057" max="1058" width="10.85546875" bestFit="1" customWidth="1"/>
    <col min="1059" max="1059" width="10.7109375" customWidth="1"/>
    <col min="1060" max="1061" width="10.85546875" bestFit="1" customWidth="1"/>
    <col min="1062" max="1062" width="9.85546875" bestFit="1" customWidth="1"/>
    <col min="1063" max="1063" width="12.140625" bestFit="1" customWidth="1"/>
    <col min="1064" max="1064" width="8.85546875" bestFit="1" customWidth="1"/>
    <col min="1065" max="1065" width="12.85546875" bestFit="1" customWidth="1"/>
    <col min="1066" max="1066" width="12.42578125" bestFit="1" customWidth="1"/>
    <col min="1067" max="1067" width="10.5703125" bestFit="1" customWidth="1"/>
    <col min="1068" max="1069" width="8.85546875" bestFit="1" customWidth="1"/>
    <col min="1070" max="1070" width="9.5703125" bestFit="1" customWidth="1"/>
    <col min="1071" max="1071" width="10.5703125" bestFit="1" customWidth="1"/>
    <col min="1072" max="1072" width="9.5703125" bestFit="1" customWidth="1"/>
    <col min="1073" max="1074" width="8.85546875" bestFit="1" customWidth="1"/>
    <col min="1075" max="1075" width="12.140625" bestFit="1" customWidth="1"/>
    <col min="1077" max="1077" width="11" customWidth="1"/>
    <col min="1078" max="1078" width="9.85546875" bestFit="1" customWidth="1"/>
    <col min="1281" max="1281" width="14.140625" customWidth="1"/>
    <col min="1282" max="1282" width="12.140625" bestFit="1" customWidth="1"/>
    <col min="1283" max="1283" width="13.85546875" customWidth="1"/>
    <col min="1284" max="1285" width="12.140625" bestFit="1" customWidth="1"/>
    <col min="1286" max="1289" width="10.85546875" bestFit="1" customWidth="1"/>
    <col min="1290" max="1291" width="10.42578125" bestFit="1" customWidth="1"/>
    <col min="1292" max="1292" width="9.7109375" bestFit="1" customWidth="1"/>
    <col min="1293" max="1293" width="12.5703125" customWidth="1"/>
    <col min="1294" max="1294" width="12.85546875" bestFit="1" customWidth="1"/>
    <col min="1295" max="1295" width="14.140625" bestFit="1" customWidth="1"/>
    <col min="1296" max="1296" width="10.85546875" bestFit="1" customWidth="1"/>
    <col min="1297" max="1297" width="12.140625" bestFit="1" customWidth="1"/>
    <col min="1298" max="1298" width="10.85546875" bestFit="1" customWidth="1"/>
    <col min="1299" max="1299" width="12.140625" bestFit="1" customWidth="1"/>
    <col min="1300" max="1308" width="10.85546875" bestFit="1" customWidth="1"/>
    <col min="1310" max="1311" width="10.85546875" bestFit="1" customWidth="1"/>
    <col min="1312" max="1312" width="12.140625" bestFit="1" customWidth="1"/>
    <col min="1313" max="1314" width="10.85546875" bestFit="1" customWidth="1"/>
    <col min="1315" max="1315" width="10.7109375" customWidth="1"/>
    <col min="1316" max="1317" width="10.85546875" bestFit="1" customWidth="1"/>
    <col min="1318" max="1318" width="9.85546875" bestFit="1" customWidth="1"/>
    <col min="1319" max="1319" width="12.140625" bestFit="1" customWidth="1"/>
    <col min="1320" max="1320" width="8.85546875" bestFit="1" customWidth="1"/>
    <col min="1321" max="1321" width="12.85546875" bestFit="1" customWidth="1"/>
    <col min="1322" max="1322" width="12.42578125" bestFit="1" customWidth="1"/>
    <col min="1323" max="1323" width="10.5703125" bestFit="1" customWidth="1"/>
    <col min="1324" max="1325" width="8.85546875" bestFit="1" customWidth="1"/>
    <col min="1326" max="1326" width="9.5703125" bestFit="1" customWidth="1"/>
    <col min="1327" max="1327" width="10.5703125" bestFit="1" customWidth="1"/>
    <col min="1328" max="1328" width="9.5703125" bestFit="1" customWidth="1"/>
    <col min="1329" max="1330" width="8.85546875" bestFit="1" customWidth="1"/>
    <col min="1331" max="1331" width="12.140625" bestFit="1" customWidth="1"/>
    <col min="1333" max="1333" width="11" customWidth="1"/>
    <col min="1334" max="1334" width="9.85546875" bestFit="1" customWidth="1"/>
    <col min="1537" max="1537" width="14.140625" customWidth="1"/>
    <col min="1538" max="1538" width="12.140625" bestFit="1" customWidth="1"/>
    <col min="1539" max="1539" width="13.85546875" customWidth="1"/>
    <col min="1540" max="1541" width="12.140625" bestFit="1" customWidth="1"/>
    <col min="1542" max="1545" width="10.85546875" bestFit="1" customWidth="1"/>
    <col min="1546" max="1547" width="10.42578125" bestFit="1" customWidth="1"/>
    <col min="1548" max="1548" width="9.7109375" bestFit="1" customWidth="1"/>
    <col min="1549" max="1549" width="12.5703125" customWidth="1"/>
    <col min="1550" max="1550" width="12.85546875" bestFit="1" customWidth="1"/>
    <col min="1551" max="1551" width="14.140625" bestFit="1" customWidth="1"/>
    <col min="1552" max="1552" width="10.85546875" bestFit="1" customWidth="1"/>
    <col min="1553" max="1553" width="12.140625" bestFit="1" customWidth="1"/>
    <col min="1554" max="1554" width="10.85546875" bestFit="1" customWidth="1"/>
    <col min="1555" max="1555" width="12.140625" bestFit="1" customWidth="1"/>
    <col min="1556" max="1564" width="10.85546875" bestFit="1" customWidth="1"/>
    <col min="1566" max="1567" width="10.85546875" bestFit="1" customWidth="1"/>
    <col min="1568" max="1568" width="12.140625" bestFit="1" customWidth="1"/>
    <col min="1569" max="1570" width="10.85546875" bestFit="1" customWidth="1"/>
    <col min="1571" max="1571" width="10.7109375" customWidth="1"/>
    <col min="1572" max="1573" width="10.85546875" bestFit="1" customWidth="1"/>
    <col min="1574" max="1574" width="9.85546875" bestFit="1" customWidth="1"/>
    <col min="1575" max="1575" width="12.140625" bestFit="1" customWidth="1"/>
    <col min="1576" max="1576" width="8.85546875" bestFit="1" customWidth="1"/>
    <col min="1577" max="1577" width="12.85546875" bestFit="1" customWidth="1"/>
    <col min="1578" max="1578" width="12.42578125" bestFit="1" customWidth="1"/>
    <col min="1579" max="1579" width="10.5703125" bestFit="1" customWidth="1"/>
    <col min="1580" max="1581" width="8.85546875" bestFit="1" customWidth="1"/>
    <col min="1582" max="1582" width="9.5703125" bestFit="1" customWidth="1"/>
    <col min="1583" max="1583" width="10.5703125" bestFit="1" customWidth="1"/>
    <col min="1584" max="1584" width="9.5703125" bestFit="1" customWidth="1"/>
    <col min="1585" max="1586" width="8.85546875" bestFit="1" customWidth="1"/>
    <col min="1587" max="1587" width="12.140625" bestFit="1" customWidth="1"/>
    <col min="1589" max="1589" width="11" customWidth="1"/>
    <col min="1590" max="1590" width="9.85546875" bestFit="1" customWidth="1"/>
    <col min="1793" max="1793" width="14.140625" customWidth="1"/>
    <col min="1794" max="1794" width="12.140625" bestFit="1" customWidth="1"/>
    <col min="1795" max="1795" width="13.85546875" customWidth="1"/>
    <col min="1796" max="1797" width="12.140625" bestFit="1" customWidth="1"/>
    <col min="1798" max="1801" width="10.85546875" bestFit="1" customWidth="1"/>
    <col min="1802" max="1803" width="10.42578125" bestFit="1" customWidth="1"/>
    <col min="1804" max="1804" width="9.7109375" bestFit="1" customWidth="1"/>
    <col min="1805" max="1805" width="12.5703125" customWidth="1"/>
    <col min="1806" max="1806" width="12.85546875" bestFit="1" customWidth="1"/>
    <col min="1807" max="1807" width="14.140625" bestFit="1" customWidth="1"/>
    <col min="1808" max="1808" width="10.85546875" bestFit="1" customWidth="1"/>
    <col min="1809" max="1809" width="12.140625" bestFit="1" customWidth="1"/>
    <col min="1810" max="1810" width="10.85546875" bestFit="1" customWidth="1"/>
    <col min="1811" max="1811" width="12.140625" bestFit="1" customWidth="1"/>
    <col min="1812" max="1820" width="10.85546875" bestFit="1" customWidth="1"/>
    <col min="1822" max="1823" width="10.85546875" bestFit="1" customWidth="1"/>
    <col min="1824" max="1824" width="12.140625" bestFit="1" customWidth="1"/>
    <col min="1825" max="1826" width="10.85546875" bestFit="1" customWidth="1"/>
    <col min="1827" max="1827" width="10.7109375" customWidth="1"/>
    <col min="1828" max="1829" width="10.85546875" bestFit="1" customWidth="1"/>
    <col min="1830" max="1830" width="9.85546875" bestFit="1" customWidth="1"/>
    <col min="1831" max="1831" width="12.140625" bestFit="1" customWidth="1"/>
    <col min="1832" max="1832" width="8.85546875" bestFit="1" customWidth="1"/>
    <col min="1833" max="1833" width="12.85546875" bestFit="1" customWidth="1"/>
    <col min="1834" max="1834" width="12.42578125" bestFit="1" customWidth="1"/>
    <col min="1835" max="1835" width="10.5703125" bestFit="1" customWidth="1"/>
    <col min="1836" max="1837" width="8.85546875" bestFit="1" customWidth="1"/>
    <col min="1838" max="1838" width="9.5703125" bestFit="1" customWidth="1"/>
    <col min="1839" max="1839" width="10.5703125" bestFit="1" customWidth="1"/>
    <col min="1840" max="1840" width="9.5703125" bestFit="1" customWidth="1"/>
    <col min="1841" max="1842" width="8.85546875" bestFit="1" customWidth="1"/>
    <col min="1843" max="1843" width="12.140625" bestFit="1" customWidth="1"/>
    <col min="1845" max="1845" width="11" customWidth="1"/>
    <col min="1846" max="1846" width="9.85546875" bestFit="1" customWidth="1"/>
    <col min="2049" max="2049" width="14.140625" customWidth="1"/>
    <col min="2050" max="2050" width="12.140625" bestFit="1" customWidth="1"/>
    <col min="2051" max="2051" width="13.85546875" customWidth="1"/>
    <col min="2052" max="2053" width="12.140625" bestFit="1" customWidth="1"/>
    <col min="2054" max="2057" width="10.85546875" bestFit="1" customWidth="1"/>
    <col min="2058" max="2059" width="10.42578125" bestFit="1" customWidth="1"/>
    <col min="2060" max="2060" width="9.7109375" bestFit="1" customWidth="1"/>
    <col min="2061" max="2061" width="12.5703125" customWidth="1"/>
    <col min="2062" max="2062" width="12.85546875" bestFit="1" customWidth="1"/>
    <col min="2063" max="2063" width="14.140625" bestFit="1" customWidth="1"/>
    <col min="2064" max="2064" width="10.85546875" bestFit="1" customWidth="1"/>
    <col min="2065" max="2065" width="12.140625" bestFit="1" customWidth="1"/>
    <col min="2066" max="2066" width="10.85546875" bestFit="1" customWidth="1"/>
    <col min="2067" max="2067" width="12.140625" bestFit="1" customWidth="1"/>
    <col min="2068" max="2076" width="10.85546875" bestFit="1" customWidth="1"/>
    <col min="2078" max="2079" width="10.85546875" bestFit="1" customWidth="1"/>
    <col min="2080" max="2080" width="12.140625" bestFit="1" customWidth="1"/>
    <col min="2081" max="2082" width="10.85546875" bestFit="1" customWidth="1"/>
    <col min="2083" max="2083" width="10.7109375" customWidth="1"/>
    <col min="2084" max="2085" width="10.85546875" bestFit="1" customWidth="1"/>
    <col min="2086" max="2086" width="9.85546875" bestFit="1" customWidth="1"/>
    <col min="2087" max="2087" width="12.140625" bestFit="1" customWidth="1"/>
    <col min="2088" max="2088" width="8.85546875" bestFit="1" customWidth="1"/>
    <col min="2089" max="2089" width="12.85546875" bestFit="1" customWidth="1"/>
    <col min="2090" max="2090" width="12.42578125" bestFit="1" customWidth="1"/>
    <col min="2091" max="2091" width="10.5703125" bestFit="1" customWidth="1"/>
    <col min="2092" max="2093" width="8.85546875" bestFit="1" customWidth="1"/>
    <col min="2094" max="2094" width="9.5703125" bestFit="1" customWidth="1"/>
    <col min="2095" max="2095" width="10.5703125" bestFit="1" customWidth="1"/>
    <col min="2096" max="2096" width="9.5703125" bestFit="1" customWidth="1"/>
    <col min="2097" max="2098" width="8.85546875" bestFit="1" customWidth="1"/>
    <col min="2099" max="2099" width="12.140625" bestFit="1" customWidth="1"/>
    <col min="2101" max="2101" width="11" customWidth="1"/>
    <col min="2102" max="2102" width="9.85546875" bestFit="1" customWidth="1"/>
    <col min="2305" max="2305" width="14.140625" customWidth="1"/>
    <col min="2306" max="2306" width="12.140625" bestFit="1" customWidth="1"/>
    <col min="2307" max="2307" width="13.85546875" customWidth="1"/>
    <col min="2308" max="2309" width="12.140625" bestFit="1" customWidth="1"/>
    <col min="2310" max="2313" width="10.85546875" bestFit="1" customWidth="1"/>
    <col min="2314" max="2315" width="10.42578125" bestFit="1" customWidth="1"/>
    <col min="2316" max="2316" width="9.7109375" bestFit="1" customWidth="1"/>
    <col min="2317" max="2317" width="12.5703125" customWidth="1"/>
    <col min="2318" max="2318" width="12.85546875" bestFit="1" customWidth="1"/>
    <col min="2319" max="2319" width="14.140625" bestFit="1" customWidth="1"/>
    <col min="2320" max="2320" width="10.85546875" bestFit="1" customWidth="1"/>
    <col min="2321" max="2321" width="12.140625" bestFit="1" customWidth="1"/>
    <col min="2322" max="2322" width="10.85546875" bestFit="1" customWidth="1"/>
    <col min="2323" max="2323" width="12.140625" bestFit="1" customWidth="1"/>
    <col min="2324" max="2332" width="10.85546875" bestFit="1" customWidth="1"/>
    <col min="2334" max="2335" width="10.85546875" bestFit="1" customWidth="1"/>
    <col min="2336" max="2336" width="12.140625" bestFit="1" customWidth="1"/>
    <col min="2337" max="2338" width="10.85546875" bestFit="1" customWidth="1"/>
    <col min="2339" max="2339" width="10.7109375" customWidth="1"/>
    <col min="2340" max="2341" width="10.85546875" bestFit="1" customWidth="1"/>
    <col min="2342" max="2342" width="9.85546875" bestFit="1" customWidth="1"/>
    <col min="2343" max="2343" width="12.140625" bestFit="1" customWidth="1"/>
    <col min="2344" max="2344" width="8.85546875" bestFit="1" customWidth="1"/>
    <col min="2345" max="2345" width="12.85546875" bestFit="1" customWidth="1"/>
    <col min="2346" max="2346" width="12.42578125" bestFit="1" customWidth="1"/>
    <col min="2347" max="2347" width="10.5703125" bestFit="1" customWidth="1"/>
    <col min="2348" max="2349" width="8.85546875" bestFit="1" customWidth="1"/>
    <col min="2350" max="2350" width="9.5703125" bestFit="1" customWidth="1"/>
    <col min="2351" max="2351" width="10.5703125" bestFit="1" customWidth="1"/>
    <col min="2352" max="2352" width="9.5703125" bestFit="1" customWidth="1"/>
    <col min="2353" max="2354" width="8.85546875" bestFit="1" customWidth="1"/>
    <col min="2355" max="2355" width="12.140625" bestFit="1" customWidth="1"/>
    <col min="2357" max="2357" width="11" customWidth="1"/>
    <col min="2358" max="2358" width="9.85546875" bestFit="1" customWidth="1"/>
    <col min="2561" max="2561" width="14.140625" customWidth="1"/>
    <col min="2562" max="2562" width="12.140625" bestFit="1" customWidth="1"/>
    <col min="2563" max="2563" width="13.85546875" customWidth="1"/>
    <col min="2564" max="2565" width="12.140625" bestFit="1" customWidth="1"/>
    <col min="2566" max="2569" width="10.85546875" bestFit="1" customWidth="1"/>
    <col min="2570" max="2571" width="10.42578125" bestFit="1" customWidth="1"/>
    <col min="2572" max="2572" width="9.7109375" bestFit="1" customWidth="1"/>
    <col min="2573" max="2573" width="12.5703125" customWidth="1"/>
    <col min="2574" max="2574" width="12.85546875" bestFit="1" customWidth="1"/>
    <col min="2575" max="2575" width="14.140625" bestFit="1" customWidth="1"/>
    <col min="2576" max="2576" width="10.85546875" bestFit="1" customWidth="1"/>
    <col min="2577" max="2577" width="12.140625" bestFit="1" customWidth="1"/>
    <col min="2578" max="2578" width="10.85546875" bestFit="1" customWidth="1"/>
    <col min="2579" max="2579" width="12.140625" bestFit="1" customWidth="1"/>
    <col min="2580" max="2588" width="10.85546875" bestFit="1" customWidth="1"/>
    <col min="2590" max="2591" width="10.85546875" bestFit="1" customWidth="1"/>
    <col min="2592" max="2592" width="12.140625" bestFit="1" customWidth="1"/>
    <col min="2593" max="2594" width="10.85546875" bestFit="1" customWidth="1"/>
    <col min="2595" max="2595" width="10.7109375" customWidth="1"/>
    <col min="2596" max="2597" width="10.85546875" bestFit="1" customWidth="1"/>
    <col min="2598" max="2598" width="9.85546875" bestFit="1" customWidth="1"/>
    <col min="2599" max="2599" width="12.140625" bestFit="1" customWidth="1"/>
    <col min="2600" max="2600" width="8.85546875" bestFit="1" customWidth="1"/>
    <col min="2601" max="2601" width="12.85546875" bestFit="1" customWidth="1"/>
    <col min="2602" max="2602" width="12.42578125" bestFit="1" customWidth="1"/>
    <col min="2603" max="2603" width="10.5703125" bestFit="1" customWidth="1"/>
    <col min="2604" max="2605" width="8.85546875" bestFit="1" customWidth="1"/>
    <col min="2606" max="2606" width="9.5703125" bestFit="1" customWidth="1"/>
    <col min="2607" max="2607" width="10.5703125" bestFit="1" customWidth="1"/>
    <col min="2608" max="2608" width="9.5703125" bestFit="1" customWidth="1"/>
    <col min="2609" max="2610" width="8.85546875" bestFit="1" customWidth="1"/>
    <col min="2611" max="2611" width="12.140625" bestFit="1" customWidth="1"/>
    <col min="2613" max="2613" width="11" customWidth="1"/>
    <col min="2614" max="2614" width="9.85546875" bestFit="1" customWidth="1"/>
    <col min="2817" max="2817" width="14.140625" customWidth="1"/>
    <col min="2818" max="2818" width="12.140625" bestFit="1" customWidth="1"/>
    <col min="2819" max="2819" width="13.85546875" customWidth="1"/>
    <col min="2820" max="2821" width="12.140625" bestFit="1" customWidth="1"/>
    <col min="2822" max="2825" width="10.85546875" bestFit="1" customWidth="1"/>
    <col min="2826" max="2827" width="10.42578125" bestFit="1" customWidth="1"/>
    <col min="2828" max="2828" width="9.7109375" bestFit="1" customWidth="1"/>
    <col min="2829" max="2829" width="12.5703125" customWidth="1"/>
    <col min="2830" max="2830" width="12.85546875" bestFit="1" customWidth="1"/>
    <col min="2831" max="2831" width="14.140625" bestFit="1" customWidth="1"/>
    <col min="2832" max="2832" width="10.85546875" bestFit="1" customWidth="1"/>
    <col min="2833" max="2833" width="12.140625" bestFit="1" customWidth="1"/>
    <col min="2834" max="2834" width="10.85546875" bestFit="1" customWidth="1"/>
    <col min="2835" max="2835" width="12.140625" bestFit="1" customWidth="1"/>
    <col min="2836" max="2844" width="10.85546875" bestFit="1" customWidth="1"/>
    <col min="2846" max="2847" width="10.85546875" bestFit="1" customWidth="1"/>
    <col min="2848" max="2848" width="12.140625" bestFit="1" customWidth="1"/>
    <col min="2849" max="2850" width="10.85546875" bestFit="1" customWidth="1"/>
    <col min="2851" max="2851" width="10.7109375" customWidth="1"/>
    <col min="2852" max="2853" width="10.85546875" bestFit="1" customWidth="1"/>
    <col min="2854" max="2854" width="9.85546875" bestFit="1" customWidth="1"/>
    <col min="2855" max="2855" width="12.140625" bestFit="1" customWidth="1"/>
    <col min="2856" max="2856" width="8.85546875" bestFit="1" customWidth="1"/>
    <col min="2857" max="2857" width="12.85546875" bestFit="1" customWidth="1"/>
    <col min="2858" max="2858" width="12.42578125" bestFit="1" customWidth="1"/>
    <col min="2859" max="2859" width="10.5703125" bestFit="1" customWidth="1"/>
    <col min="2860" max="2861" width="8.85546875" bestFit="1" customWidth="1"/>
    <col min="2862" max="2862" width="9.5703125" bestFit="1" customWidth="1"/>
    <col min="2863" max="2863" width="10.5703125" bestFit="1" customWidth="1"/>
    <col min="2864" max="2864" width="9.5703125" bestFit="1" customWidth="1"/>
    <col min="2865" max="2866" width="8.85546875" bestFit="1" customWidth="1"/>
    <col min="2867" max="2867" width="12.140625" bestFit="1" customWidth="1"/>
    <col min="2869" max="2869" width="11" customWidth="1"/>
    <col min="2870" max="2870" width="9.85546875" bestFit="1" customWidth="1"/>
    <col min="3073" max="3073" width="14.140625" customWidth="1"/>
    <col min="3074" max="3074" width="12.140625" bestFit="1" customWidth="1"/>
    <col min="3075" max="3075" width="13.85546875" customWidth="1"/>
    <col min="3076" max="3077" width="12.140625" bestFit="1" customWidth="1"/>
    <col min="3078" max="3081" width="10.85546875" bestFit="1" customWidth="1"/>
    <col min="3082" max="3083" width="10.42578125" bestFit="1" customWidth="1"/>
    <col min="3084" max="3084" width="9.7109375" bestFit="1" customWidth="1"/>
    <col min="3085" max="3085" width="12.5703125" customWidth="1"/>
    <col min="3086" max="3086" width="12.85546875" bestFit="1" customWidth="1"/>
    <col min="3087" max="3087" width="14.140625" bestFit="1" customWidth="1"/>
    <col min="3088" max="3088" width="10.85546875" bestFit="1" customWidth="1"/>
    <col min="3089" max="3089" width="12.140625" bestFit="1" customWidth="1"/>
    <col min="3090" max="3090" width="10.85546875" bestFit="1" customWidth="1"/>
    <col min="3091" max="3091" width="12.140625" bestFit="1" customWidth="1"/>
    <col min="3092" max="3100" width="10.85546875" bestFit="1" customWidth="1"/>
    <col min="3102" max="3103" width="10.85546875" bestFit="1" customWidth="1"/>
    <col min="3104" max="3104" width="12.140625" bestFit="1" customWidth="1"/>
    <col min="3105" max="3106" width="10.85546875" bestFit="1" customWidth="1"/>
    <col min="3107" max="3107" width="10.7109375" customWidth="1"/>
    <col min="3108" max="3109" width="10.85546875" bestFit="1" customWidth="1"/>
    <col min="3110" max="3110" width="9.85546875" bestFit="1" customWidth="1"/>
    <col min="3111" max="3111" width="12.140625" bestFit="1" customWidth="1"/>
    <col min="3112" max="3112" width="8.85546875" bestFit="1" customWidth="1"/>
    <col min="3113" max="3113" width="12.85546875" bestFit="1" customWidth="1"/>
    <col min="3114" max="3114" width="12.42578125" bestFit="1" customWidth="1"/>
    <col min="3115" max="3115" width="10.5703125" bestFit="1" customWidth="1"/>
    <col min="3116" max="3117" width="8.85546875" bestFit="1" customWidth="1"/>
    <col min="3118" max="3118" width="9.5703125" bestFit="1" customWidth="1"/>
    <col min="3119" max="3119" width="10.5703125" bestFit="1" customWidth="1"/>
    <col min="3120" max="3120" width="9.5703125" bestFit="1" customWidth="1"/>
    <col min="3121" max="3122" width="8.85546875" bestFit="1" customWidth="1"/>
    <col min="3123" max="3123" width="12.140625" bestFit="1" customWidth="1"/>
    <col min="3125" max="3125" width="11" customWidth="1"/>
    <col min="3126" max="3126" width="9.85546875" bestFit="1" customWidth="1"/>
    <col min="3329" max="3329" width="14.140625" customWidth="1"/>
    <col min="3330" max="3330" width="12.140625" bestFit="1" customWidth="1"/>
    <col min="3331" max="3331" width="13.85546875" customWidth="1"/>
    <col min="3332" max="3333" width="12.140625" bestFit="1" customWidth="1"/>
    <col min="3334" max="3337" width="10.85546875" bestFit="1" customWidth="1"/>
    <col min="3338" max="3339" width="10.42578125" bestFit="1" customWidth="1"/>
    <col min="3340" max="3340" width="9.7109375" bestFit="1" customWidth="1"/>
    <col min="3341" max="3341" width="12.5703125" customWidth="1"/>
    <col min="3342" max="3342" width="12.85546875" bestFit="1" customWidth="1"/>
    <col min="3343" max="3343" width="14.140625" bestFit="1" customWidth="1"/>
    <col min="3344" max="3344" width="10.85546875" bestFit="1" customWidth="1"/>
    <col min="3345" max="3345" width="12.140625" bestFit="1" customWidth="1"/>
    <col min="3346" max="3346" width="10.85546875" bestFit="1" customWidth="1"/>
    <col min="3347" max="3347" width="12.140625" bestFit="1" customWidth="1"/>
    <col min="3348" max="3356" width="10.85546875" bestFit="1" customWidth="1"/>
    <col min="3358" max="3359" width="10.85546875" bestFit="1" customWidth="1"/>
    <col min="3360" max="3360" width="12.140625" bestFit="1" customWidth="1"/>
    <col min="3361" max="3362" width="10.85546875" bestFit="1" customWidth="1"/>
    <col min="3363" max="3363" width="10.7109375" customWidth="1"/>
    <col min="3364" max="3365" width="10.85546875" bestFit="1" customWidth="1"/>
    <col min="3366" max="3366" width="9.85546875" bestFit="1" customWidth="1"/>
    <col min="3367" max="3367" width="12.140625" bestFit="1" customWidth="1"/>
    <col min="3368" max="3368" width="8.85546875" bestFit="1" customWidth="1"/>
    <col min="3369" max="3369" width="12.85546875" bestFit="1" customWidth="1"/>
    <col min="3370" max="3370" width="12.42578125" bestFit="1" customWidth="1"/>
    <col min="3371" max="3371" width="10.5703125" bestFit="1" customWidth="1"/>
    <col min="3372" max="3373" width="8.85546875" bestFit="1" customWidth="1"/>
    <col min="3374" max="3374" width="9.5703125" bestFit="1" customWidth="1"/>
    <col min="3375" max="3375" width="10.5703125" bestFit="1" customWidth="1"/>
    <col min="3376" max="3376" width="9.5703125" bestFit="1" customWidth="1"/>
    <col min="3377" max="3378" width="8.85546875" bestFit="1" customWidth="1"/>
    <col min="3379" max="3379" width="12.140625" bestFit="1" customWidth="1"/>
    <col min="3381" max="3381" width="11" customWidth="1"/>
    <col min="3382" max="3382" width="9.85546875" bestFit="1" customWidth="1"/>
    <col min="3585" max="3585" width="14.140625" customWidth="1"/>
    <col min="3586" max="3586" width="12.140625" bestFit="1" customWidth="1"/>
    <col min="3587" max="3587" width="13.85546875" customWidth="1"/>
    <col min="3588" max="3589" width="12.140625" bestFit="1" customWidth="1"/>
    <col min="3590" max="3593" width="10.85546875" bestFit="1" customWidth="1"/>
    <col min="3594" max="3595" width="10.42578125" bestFit="1" customWidth="1"/>
    <col min="3596" max="3596" width="9.7109375" bestFit="1" customWidth="1"/>
    <col min="3597" max="3597" width="12.5703125" customWidth="1"/>
    <col min="3598" max="3598" width="12.85546875" bestFit="1" customWidth="1"/>
    <col min="3599" max="3599" width="14.140625" bestFit="1" customWidth="1"/>
    <col min="3600" max="3600" width="10.85546875" bestFit="1" customWidth="1"/>
    <col min="3601" max="3601" width="12.140625" bestFit="1" customWidth="1"/>
    <col min="3602" max="3602" width="10.85546875" bestFit="1" customWidth="1"/>
    <col min="3603" max="3603" width="12.140625" bestFit="1" customWidth="1"/>
    <col min="3604" max="3612" width="10.85546875" bestFit="1" customWidth="1"/>
    <col min="3614" max="3615" width="10.85546875" bestFit="1" customWidth="1"/>
    <col min="3616" max="3616" width="12.140625" bestFit="1" customWidth="1"/>
    <col min="3617" max="3618" width="10.85546875" bestFit="1" customWidth="1"/>
    <col min="3619" max="3619" width="10.7109375" customWidth="1"/>
    <col min="3620" max="3621" width="10.85546875" bestFit="1" customWidth="1"/>
    <col min="3622" max="3622" width="9.85546875" bestFit="1" customWidth="1"/>
    <col min="3623" max="3623" width="12.140625" bestFit="1" customWidth="1"/>
    <col min="3624" max="3624" width="8.85546875" bestFit="1" customWidth="1"/>
    <col min="3625" max="3625" width="12.85546875" bestFit="1" customWidth="1"/>
    <col min="3626" max="3626" width="12.42578125" bestFit="1" customWidth="1"/>
    <col min="3627" max="3627" width="10.5703125" bestFit="1" customWidth="1"/>
    <col min="3628" max="3629" width="8.85546875" bestFit="1" customWidth="1"/>
    <col min="3630" max="3630" width="9.5703125" bestFit="1" customWidth="1"/>
    <col min="3631" max="3631" width="10.5703125" bestFit="1" customWidth="1"/>
    <col min="3632" max="3632" width="9.5703125" bestFit="1" customWidth="1"/>
    <col min="3633" max="3634" width="8.85546875" bestFit="1" customWidth="1"/>
    <col min="3635" max="3635" width="12.140625" bestFit="1" customWidth="1"/>
    <col min="3637" max="3637" width="11" customWidth="1"/>
    <col min="3638" max="3638" width="9.85546875" bestFit="1" customWidth="1"/>
    <col min="3841" max="3841" width="14.140625" customWidth="1"/>
    <col min="3842" max="3842" width="12.140625" bestFit="1" customWidth="1"/>
    <col min="3843" max="3843" width="13.85546875" customWidth="1"/>
    <col min="3844" max="3845" width="12.140625" bestFit="1" customWidth="1"/>
    <col min="3846" max="3849" width="10.85546875" bestFit="1" customWidth="1"/>
    <col min="3850" max="3851" width="10.42578125" bestFit="1" customWidth="1"/>
    <col min="3852" max="3852" width="9.7109375" bestFit="1" customWidth="1"/>
    <col min="3853" max="3853" width="12.5703125" customWidth="1"/>
    <col min="3854" max="3854" width="12.85546875" bestFit="1" customWidth="1"/>
    <col min="3855" max="3855" width="14.140625" bestFit="1" customWidth="1"/>
    <col min="3856" max="3856" width="10.85546875" bestFit="1" customWidth="1"/>
    <col min="3857" max="3857" width="12.140625" bestFit="1" customWidth="1"/>
    <col min="3858" max="3858" width="10.85546875" bestFit="1" customWidth="1"/>
    <col min="3859" max="3859" width="12.140625" bestFit="1" customWidth="1"/>
    <col min="3860" max="3868" width="10.85546875" bestFit="1" customWidth="1"/>
    <col min="3870" max="3871" width="10.85546875" bestFit="1" customWidth="1"/>
    <col min="3872" max="3872" width="12.140625" bestFit="1" customWidth="1"/>
    <col min="3873" max="3874" width="10.85546875" bestFit="1" customWidth="1"/>
    <col min="3875" max="3875" width="10.7109375" customWidth="1"/>
    <col min="3876" max="3877" width="10.85546875" bestFit="1" customWidth="1"/>
    <col min="3878" max="3878" width="9.85546875" bestFit="1" customWidth="1"/>
    <col min="3879" max="3879" width="12.140625" bestFit="1" customWidth="1"/>
    <col min="3880" max="3880" width="8.85546875" bestFit="1" customWidth="1"/>
    <col min="3881" max="3881" width="12.85546875" bestFit="1" customWidth="1"/>
    <col min="3882" max="3882" width="12.42578125" bestFit="1" customWidth="1"/>
    <col min="3883" max="3883" width="10.5703125" bestFit="1" customWidth="1"/>
    <col min="3884" max="3885" width="8.85546875" bestFit="1" customWidth="1"/>
    <col min="3886" max="3886" width="9.5703125" bestFit="1" customWidth="1"/>
    <col min="3887" max="3887" width="10.5703125" bestFit="1" customWidth="1"/>
    <col min="3888" max="3888" width="9.5703125" bestFit="1" customWidth="1"/>
    <col min="3889" max="3890" width="8.85546875" bestFit="1" customWidth="1"/>
    <col min="3891" max="3891" width="12.140625" bestFit="1" customWidth="1"/>
    <col min="3893" max="3893" width="11" customWidth="1"/>
    <col min="3894" max="3894" width="9.85546875" bestFit="1" customWidth="1"/>
    <col min="4097" max="4097" width="14.140625" customWidth="1"/>
    <col min="4098" max="4098" width="12.140625" bestFit="1" customWidth="1"/>
    <col min="4099" max="4099" width="13.85546875" customWidth="1"/>
    <col min="4100" max="4101" width="12.140625" bestFit="1" customWidth="1"/>
    <col min="4102" max="4105" width="10.85546875" bestFit="1" customWidth="1"/>
    <col min="4106" max="4107" width="10.42578125" bestFit="1" customWidth="1"/>
    <col min="4108" max="4108" width="9.7109375" bestFit="1" customWidth="1"/>
    <col min="4109" max="4109" width="12.5703125" customWidth="1"/>
    <col min="4110" max="4110" width="12.85546875" bestFit="1" customWidth="1"/>
    <col min="4111" max="4111" width="14.140625" bestFit="1" customWidth="1"/>
    <col min="4112" max="4112" width="10.85546875" bestFit="1" customWidth="1"/>
    <col min="4113" max="4113" width="12.140625" bestFit="1" customWidth="1"/>
    <col min="4114" max="4114" width="10.85546875" bestFit="1" customWidth="1"/>
    <col min="4115" max="4115" width="12.140625" bestFit="1" customWidth="1"/>
    <col min="4116" max="4124" width="10.85546875" bestFit="1" customWidth="1"/>
    <col min="4126" max="4127" width="10.85546875" bestFit="1" customWidth="1"/>
    <col min="4128" max="4128" width="12.140625" bestFit="1" customWidth="1"/>
    <col min="4129" max="4130" width="10.85546875" bestFit="1" customWidth="1"/>
    <col min="4131" max="4131" width="10.7109375" customWidth="1"/>
    <col min="4132" max="4133" width="10.85546875" bestFit="1" customWidth="1"/>
    <col min="4134" max="4134" width="9.85546875" bestFit="1" customWidth="1"/>
    <col min="4135" max="4135" width="12.140625" bestFit="1" customWidth="1"/>
    <col min="4136" max="4136" width="8.85546875" bestFit="1" customWidth="1"/>
    <col min="4137" max="4137" width="12.85546875" bestFit="1" customWidth="1"/>
    <col min="4138" max="4138" width="12.42578125" bestFit="1" customWidth="1"/>
    <col min="4139" max="4139" width="10.5703125" bestFit="1" customWidth="1"/>
    <col min="4140" max="4141" width="8.85546875" bestFit="1" customWidth="1"/>
    <col min="4142" max="4142" width="9.5703125" bestFit="1" customWidth="1"/>
    <col min="4143" max="4143" width="10.5703125" bestFit="1" customWidth="1"/>
    <col min="4144" max="4144" width="9.5703125" bestFit="1" customWidth="1"/>
    <col min="4145" max="4146" width="8.85546875" bestFit="1" customWidth="1"/>
    <col min="4147" max="4147" width="12.140625" bestFit="1" customWidth="1"/>
    <col min="4149" max="4149" width="11" customWidth="1"/>
    <col min="4150" max="4150" width="9.85546875" bestFit="1" customWidth="1"/>
    <col min="4353" max="4353" width="14.140625" customWidth="1"/>
    <col min="4354" max="4354" width="12.140625" bestFit="1" customWidth="1"/>
    <col min="4355" max="4355" width="13.85546875" customWidth="1"/>
    <col min="4356" max="4357" width="12.140625" bestFit="1" customWidth="1"/>
    <col min="4358" max="4361" width="10.85546875" bestFit="1" customWidth="1"/>
    <col min="4362" max="4363" width="10.42578125" bestFit="1" customWidth="1"/>
    <col min="4364" max="4364" width="9.7109375" bestFit="1" customWidth="1"/>
    <col min="4365" max="4365" width="12.5703125" customWidth="1"/>
    <col min="4366" max="4366" width="12.85546875" bestFit="1" customWidth="1"/>
    <col min="4367" max="4367" width="14.140625" bestFit="1" customWidth="1"/>
    <col min="4368" max="4368" width="10.85546875" bestFit="1" customWidth="1"/>
    <col min="4369" max="4369" width="12.140625" bestFit="1" customWidth="1"/>
    <col min="4370" max="4370" width="10.85546875" bestFit="1" customWidth="1"/>
    <col min="4371" max="4371" width="12.140625" bestFit="1" customWidth="1"/>
    <col min="4372" max="4380" width="10.85546875" bestFit="1" customWidth="1"/>
    <col min="4382" max="4383" width="10.85546875" bestFit="1" customWidth="1"/>
    <col min="4384" max="4384" width="12.140625" bestFit="1" customWidth="1"/>
    <col min="4385" max="4386" width="10.85546875" bestFit="1" customWidth="1"/>
    <col min="4387" max="4387" width="10.7109375" customWidth="1"/>
    <col min="4388" max="4389" width="10.85546875" bestFit="1" customWidth="1"/>
    <col min="4390" max="4390" width="9.85546875" bestFit="1" customWidth="1"/>
    <col min="4391" max="4391" width="12.140625" bestFit="1" customWidth="1"/>
    <col min="4392" max="4392" width="8.85546875" bestFit="1" customWidth="1"/>
    <col min="4393" max="4393" width="12.85546875" bestFit="1" customWidth="1"/>
    <col min="4394" max="4394" width="12.42578125" bestFit="1" customWidth="1"/>
    <col min="4395" max="4395" width="10.5703125" bestFit="1" customWidth="1"/>
    <col min="4396" max="4397" width="8.85546875" bestFit="1" customWidth="1"/>
    <col min="4398" max="4398" width="9.5703125" bestFit="1" customWidth="1"/>
    <col min="4399" max="4399" width="10.5703125" bestFit="1" customWidth="1"/>
    <col min="4400" max="4400" width="9.5703125" bestFit="1" customWidth="1"/>
    <col min="4401" max="4402" width="8.85546875" bestFit="1" customWidth="1"/>
    <col min="4403" max="4403" width="12.140625" bestFit="1" customWidth="1"/>
    <col min="4405" max="4405" width="11" customWidth="1"/>
    <col min="4406" max="4406" width="9.85546875" bestFit="1" customWidth="1"/>
    <col min="4609" max="4609" width="14.140625" customWidth="1"/>
    <col min="4610" max="4610" width="12.140625" bestFit="1" customWidth="1"/>
    <col min="4611" max="4611" width="13.85546875" customWidth="1"/>
    <col min="4612" max="4613" width="12.140625" bestFit="1" customWidth="1"/>
    <col min="4614" max="4617" width="10.85546875" bestFit="1" customWidth="1"/>
    <col min="4618" max="4619" width="10.42578125" bestFit="1" customWidth="1"/>
    <col min="4620" max="4620" width="9.7109375" bestFit="1" customWidth="1"/>
    <col min="4621" max="4621" width="12.5703125" customWidth="1"/>
    <col min="4622" max="4622" width="12.85546875" bestFit="1" customWidth="1"/>
    <col min="4623" max="4623" width="14.140625" bestFit="1" customWidth="1"/>
    <col min="4624" max="4624" width="10.85546875" bestFit="1" customWidth="1"/>
    <col min="4625" max="4625" width="12.140625" bestFit="1" customWidth="1"/>
    <col min="4626" max="4626" width="10.85546875" bestFit="1" customWidth="1"/>
    <col min="4627" max="4627" width="12.140625" bestFit="1" customWidth="1"/>
    <col min="4628" max="4636" width="10.85546875" bestFit="1" customWidth="1"/>
    <col min="4638" max="4639" width="10.85546875" bestFit="1" customWidth="1"/>
    <col min="4640" max="4640" width="12.140625" bestFit="1" customWidth="1"/>
    <col min="4641" max="4642" width="10.85546875" bestFit="1" customWidth="1"/>
    <col min="4643" max="4643" width="10.7109375" customWidth="1"/>
    <col min="4644" max="4645" width="10.85546875" bestFit="1" customWidth="1"/>
    <col min="4646" max="4646" width="9.85546875" bestFit="1" customWidth="1"/>
    <col min="4647" max="4647" width="12.140625" bestFit="1" customWidth="1"/>
    <col min="4648" max="4648" width="8.85546875" bestFit="1" customWidth="1"/>
    <col min="4649" max="4649" width="12.85546875" bestFit="1" customWidth="1"/>
    <col min="4650" max="4650" width="12.42578125" bestFit="1" customWidth="1"/>
    <col min="4651" max="4651" width="10.5703125" bestFit="1" customWidth="1"/>
    <col min="4652" max="4653" width="8.85546875" bestFit="1" customWidth="1"/>
    <col min="4654" max="4654" width="9.5703125" bestFit="1" customWidth="1"/>
    <col min="4655" max="4655" width="10.5703125" bestFit="1" customWidth="1"/>
    <col min="4656" max="4656" width="9.5703125" bestFit="1" customWidth="1"/>
    <col min="4657" max="4658" width="8.85546875" bestFit="1" customWidth="1"/>
    <col min="4659" max="4659" width="12.140625" bestFit="1" customWidth="1"/>
    <col min="4661" max="4661" width="11" customWidth="1"/>
    <col min="4662" max="4662" width="9.85546875" bestFit="1" customWidth="1"/>
    <col min="4865" max="4865" width="14.140625" customWidth="1"/>
    <col min="4866" max="4866" width="12.140625" bestFit="1" customWidth="1"/>
    <col min="4867" max="4867" width="13.85546875" customWidth="1"/>
    <col min="4868" max="4869" width="12.140625" bestFit="1" customWidth="1"/>
    <col min="4870" max="4873" width="10.85546875" bestFit="1" customWidth="1"/>
    <col min="4874" max="4875" width="10.42578125" bestFit="1" customWidth="1"/>
    <col min="4876" max="4876" width="9.7109375" bestFit="1" customWidth="1"/>
    <col min="4877" max="4877" width="12.5703125" customWidth="1"/>
    <col min="4878" max="4878" width="12.85546875" bestFit="1" customWidth="1"/>
    <col min="4879" max="4879" width="14.140625" bestFit="1" customWidth="1"/>
    <col min="4880" max="4880" width="10.85546875" bestFit="1" customWidth="1"/>
    <col min="4881" max="4881" width="12.140625" bestFit="1" customWidth="1"/>
    <col min="4882" max="4882" width="10.85546875" bestFit="1" customWidth="1"/>
    <col min="4883" max="4883" width="12.140625" bestFit="1" customWidth="1"/>
    <col min="4884" max="4892" width="10.85546875" bestFit="1" customWidth="1"/>
    <col min="4894" max="4895" width="10.85546875" bestFit="1" customWidth="1"/>
    <col min="4896" max="4896" width="12.140625" bestFit="1" customWidth="1"/>
    <col min="4897" max="4898" width="10.85546875" bestFit="1" customWidth="1"/>
    <col min="4899" max="4899" width="10.7109375" customWidth="1"/>
    <col min="4900" max="4901" width="10.85546875" bestFit="1" customWidth="1"/>
    <col min="4902" max="4902" width="9.85546875" bestFit="1" customWidth="1"/>
    <col min="4903" max="4903" width="12.140625" bestFit="1" customWidth="1"/>
    <col min="4904" max="4904" width="8.85546875" bestFit="1" customWidth="1"/>
    <col min="4905" max="4905" width="12.85546875" bestFit="1" customWidth="1"/>
    <col min="4906" max="4906" width="12.42578125" bestFit="1" customWidth="1"/>
    <col min="4907" max="4907" width="10.5703125" bestFit="1" customWidth="1"/>
    <col min="4908" max="4909" width="8.85546875" bestFit="1" customWidth="1"/>
    <col min="4910" max="4910" width="9.5703125" bestFit="1" customWidth="1"/>
    <col min="4911" max="4911" width="10.5703125" bestFit="1" customWidth="1"/>
    <col min="4912" max="4912" width="9.5703125" bestFit="1" customWidth="1"/>
    <col min="4913" max="4914" width="8.85546875" bestFit="1" customWidth="1"/>
    <col min="4915" max="4915" width="12.140625" bestFit="1" customWidth="1"/>
    <col min="4917" max="4917" width="11" customWidth="1"/>
    <col min="4918" max="4918" width="9.85546875" bestFit="1" customWidth="1"/>
    <col min="5121" max="5121" width="14.140625" customWidth="1"/>
    <col min="5122" max="5122" width="12.140625" bestFit="1" customWidth="1"/>
    <col min="5123" max="5123" width="13.85546875" customWidth="1"/>
    <col min="5124" max="5125" width="12.140625" bestFit="1" customWidth="1"/>
    <col min="5126" max="5129" width="10.85546875" bestFit="1" customWidth="1"/>
    <col min="5130" max="5131" width="10.42578125" bestFit="1" customWidth="1"/>
    <col min="5132" max="5132" width="9.7109375" bestFit="1" customWidth="1"/>
    <col min="5133" max="5133" width="12.5703125" customWidth="1"/>
    <col min="5134" max="5134" width="12.85546875" bestFit="1" customWidth="1"/>
    <col min="5135" max="5135" width="14.140625" bestFit="1" customWidth="1"/>
    <col min="5136" max="5136" width="10.85546875" bestFit="1" customWidth="1"/>
    <col min="5137" max="5137" width="12.140625" bestFit="1" customWidth="1"/>
    <col min="5138" max="5138" width="10.85546875" bestFit="1" customWidth="1"/>
    <col min="5139" max="5139" width="12.140625" bestFit="1" customWidth="1"/>
    <col min="5140" max="5148" width="10.85546875" bestFit="1" customWidth="1"/>
    <col min="5150" max="5151" width="10.85546875" bestFit="1" customWidth="1"/>
    <col min="5152" max="5152" width="12.140625" bestFit="1" customWidth="1"/>
    <col min="5153" max="5154" width="10.85546875" bestFit="1" customWidth="1"/>
    <col min="5155" max="5155" width="10.7109375" customWidth="1"/>
    <col min="5156" max="5157" width="10.85546875" bestFit="1" customWidth="1"/>
    <col min="5158" max="5158" width="9.85546875" bestFit="1" customWidth="1"/>
    <col min="5159" max="5159" width="12.140625" bestFit="1" customWidth="1"/>
    <col min="5160" max="5160" width="8.85546875" bestFit="1" customWidth="1"/>
    <col min="5161" max="5161" width="12.85546875" bestFit="1" customWidth="1"/>
    <col min="5162" max="5162" width="12.42578125" bestFit="1" customWidth="1"/>
    <col min="5163" max="5163" width="10.5703125" bestFit="1" customWidth="1"/>
    <col min="5164" max="5165" width="8.85546875" bestFit="1" customWidth="1"/>
    <col min="5166" max="5166" width="9.5703125" bestFit="1" customWidth="1"/>
    <col min="5167" max="5167" width="10.5703125" bestFit="1" customWidth="1"/>
    <col min="5168" max="5168" width="9.5703125" bestFit="1" customWidth="1"/>
    <col min="5169" max="5170" width="8.85546875" bestFit="1" customWidth="1"/>
    <col min="5171" max="5171" width="12.140625" bestFit="1" customWidth="1"/>
    <col min="5173" max="5173" width="11" customWidth="1"/>
    <col min="5174" max="5174" width="9.85546875" bestFit="1" customWidth="1"/>
    <col min="5377" max="5377" width="14.140625" customWidth="1"/>
    <col min="5378" max="5378" width="12.140625" bestFit="1" customWidth="1"/>
    <col min="5379" max="5379" width="13.85546875" customWidth="1"/>
    <col min="5380" max="5381" width="12.140625" bestFit="1" customWidth="1"/>
    <col min="5382" max="5385" width="10.85546875" bestFit="1" customWidth="1"/>
    <col min="5386" max="5387" width="10.42578125" bestFit="1" customWidth="1"/>
    <col min="5388" max="5388" width="9.7109375" bestFit="1" customWidth="1"/>
    <col min="5389" max="5389" width="12.5703125" customWidth="1"/>
    <col min="5390" max="5390" width="12.85546875" bestFit="1" customWidth="1"/>
    <col min="5391" max="5391" width="14.140625" bestFit="1" customWidth="1"/>
    <col min="5392" max="5392" width="10.85546875" bestFit="1" customWidth="1"/>
    <col min="5393" max="5393" width="12.140625" bestFit="1" customWidth="1"/>
    <col min="5394" max="5394" width="10.85546875" bestFit="1" customWidth="1"/>
    <col min="5395" max="5395" width="12.140625" bestFit="1" customWidth="1"/>
    <col min="5396" max="5404" width="10.85546875" bestFit="1" customWidth="1"/>
    <col min="5406" max="5407" width="10.85546875" bestFit="1" customWidth="1"/>
    <col min="5408" max="5408" width="12.140625" bestFit="1" customWidth="1"/>
    <col min="5409" max="5410" width="10.85546875" bestFit="1" customWidth="1"/>
    <col min="5411" max="5411" width="10.7109375" customWidth="1"/>
    <col min="5412" max="5413" width="10.85546875" bestFit="1" customWidth="1"/>
    <col min="5414" max="5414" width="9.85546875" bestFit="1" customWidth="1"/>
    <col min="5415" max="5415" width="12.140625" bestFit="1" customWidth="1"/>
    <col min="5416" max="5416" width="8.85546875" bestFit="1" customWidth="1"/>
    <col min="5417" max="5417" width="12.85546875" bestFit="1" customWidth="1"/>
    <col min="5418" max="5418" width="12.42578125" bestFit="1" customWidth="1"/>
    <col min="5419" max="5419" width="10.5703125" bestFit="1" customWidth="1"/>
    <col min="5420" max="5421" width="8.85546875" bestFit="1" customWidth="1"/>
    <col min="5422" max="5422" width="9.5703125" bestFit="1" customWidth="1"/>
    <col min="5423" max="5423" width="10.5703125" bestFit="1" customWidth="1"/>
    <col min="5424" max="5424" width="9.5703125" bestFit="1" customWidth="1"/>
    <col min="5425" max="5426" width="8.85546875" bestFit="1" customWidth="1"/>
    <col min="5427" max="5427" width="12.140625" bestFit="1" customWidth="1"/>
    <col min="5429" max="5429" width="11" customWidth="1"/>
    <col min="5430" max="5430" width="9.85546875" bestFit="1" customWidth="1"/>
    <col min="5633" max="5633" width="14.140625" customWidth="1"/>
    <col min="5634" max="5634" width="12.140625" bestFit="1" customWidth="1"/>
    <col min="5635" max="5635" width="13.85546875" customWidth="1"/>
    <col min="5636" max="5637" width="12.140625" bestFit="1" customWidth="1"/>
    <col min="5638" max="5641" width="10.85546875" bestFit="1" customWidth="1"/>
    <col min="5642" max="5643" width="10.42578125" bestFit="1" customWidth="1"/>
    <col min="5644" max="5644" width="9.7109375" bestFit="1" customWidth="1"/>
    <col min="5645" max="5645" width="12.5703125" customWidth="1"/>
    <col min="5646" max="5646" width="12.85546875" bestFit="1" customWidth="1"/>
    <col min="5647" max="5647" width="14.140625" bestFit="1" customWidth="1"/>
    <col min="5648" max="5648" width="10.85546875" bestFit="1" customWidth="1"/>
    <col min="5649" max="5649" width="12.140625" bestFit="1" customWidth="1"/>
    <col min="5650" max="5650" width="10.85546875" bestFit="1" customWidth="1"/>
    <col min="5651" max="5651" width="12.140625" bestFit="1" customWidth="1"/>
    <col min="5652" max="5660" width="10.85546875" bestFit="1" customWidth="1"/>
    <col min="5662" max="5663" width="10.85546875" bestFit="1" customWidth="1"/>
    <col min="5664" max="5664" width="12.140625" bestFit="1" customWidth="1"/>
    <col min="5665" max="5666" width="10.85546875" bestFit="1" customWidth="1"/>
    <col min="5667" max="5667" width="10.7109375" customWidth="1"/>
    <col min="5668" max="5669" width="10.85546875" bestFit="1" customWidth="1"/>
    <col min="5670" max="5670" width="9.85546875" bestFit="1" customWidth="1"/>
    <col min="5671" max="5671" width="12.140625" bestFit="1" customWidth="1"/>
    <col min="5672" max="5672" width="8.85546875" bestFit="1" customWidth="1"/>
    <col min="5673" max="5673" width="12.85546875" bestFit="1" customWidth="1"/>
    <col min="5674" max="5674" width="12.42578125" bestFit="1" customWidth="1"/>
    <col min="5675" max="5675" width="10.5703125" bestFit="1" customWidth="1"/>
    <col min="5676" max="5677" width="8.85546875" bestFit="1" customWidth="1"/>
    <col min="5678" max="5678" width="9.5703125" bestFit="1" customWidth="1"/>
    <col min="5679" max="5679" width="10.5703125" bestFit="1" customWidth="1"/>
    <col min="5680" max="5680" width="9.5703125" bestFit="1" customWidth="1"/>
    <col min="5681" max="5682" width="8.85546875" bestFit="1" customWidth="1"/>
    <col min="5683" max="5683" width="12.140625" bestFit="1" customWidth="1"/>
    <col min="5685" max="5685" width="11" customWidth="1"/>
    <col min="5686" max="5686" width="9.85546875" bestFit="1" customWidth="1"/>
    <col min="5889" max="5889" width="14.140625" customWidth="1"/>
    <col min="5890" max="5890" width="12.140625" bestFit="1" customWidth="1"/>
    <col min="5891" max="5891" width="13.85546875" customWidth="1"/>
    <col min="5892" max="5893" width="12.140625" bestFit="1" customWidth="1"/>
    <col min="5894" max="5897" width="10.85546875" bestFit="1" customWidth="1"/>
    <col min="5898" max="5899" width="10.42578125" bestFit="1" customWidth="1"/>
    <col min="5900" max="5900" width="9.7109375" bestFit="1" customWidth="1"/>
    <col min="5901" max="5901" width="12.5703125" customWidth="1"/>
    <col min="5902" max="5902" width="12.85546875" bestFit="1" customWidth="1"/>
    <col min="5903" max="5903" width="14.140625" bestFit="1" customWidth="1"/>
    <col min="5904" max="5904" width="10.85546875" bestFit="1" customWidth="1"/>
    <col min="5905" max="5905" width="12.140625" bestFit="1" customWidth="1"/>
    <col min="5906" max="5906" width="10.85546875" bestFit="1" customWidth="1"/>
    <col min="5907" max="5907" width="12.140625" bestFit="1" customWidth="1"/>
    <col min="5908" max="5916" width="10.85546875" bestFit="1" customWidth="1"/>
    <col min="5918" max="5919" width="10.85546875" bestFit="1" customWidth="1"/>
    <col min="5920" max="5920" width="12.140625" bestFit="1" customWidth="1"/>
    <col min="5921" max="5922" width="10.85546875" bestFit="1" customWidth="1"/>
    <col min="5923" max="5923" width="10.7109375" customWidth="1"/>
    <col min="5924" max="5925" width="10.85546875" bestFit="1" customWidth="1"/>
    <col min="5926" max="5926" width="9.85546875" bestFit="1" customWidth="1"/>
    <col min="5927" max="5927" width="12.140625" bestFit="1" customWidth="1"/>
    <col min="5928" max="5928" width="8.85546875" bestFit="1" customWidth="1"/>
    <col min="5929" max="5929" width="12.85546875" bestFit="1" customWidth="1"/>
    <col min="5930" max="5930" width="12.42578125" bestFit="1" customWidth="1"/>
    <col min="5931" max="5931" width="10.5703125" bestFit="1" customWidth="1"/>
    <col min="5932" max="5933" width="8.85546875" bestFit="1" customWidth="1"/>
    <col min="5934" max="5934" width="9.5703125" bestFit="1" customWidth="1"/>
    <col min="5935" max="5935" width="10.5703125" bestFit="1" customWidth="1"/>
    <col min="5936" max="5936" width="9.5703125" bestFit="1" customWidth="1"/>
    <col min="5937" max="5938" width="8.85546875" bestFit="1" customWidth="1"/>
    <col min="5939" max="5939" width="12.140625" bestFit="1" customWidth="1"/>
    <col min="5941" max="5941" width="11" customWidth="1"/>
    <col min="5942" max="5942" width="9.85546875" bestFit="1" customWidth="1"/>
    <col min="6145" max="6145" width="14.140625" customWidth="1"/>
    <col min="6146" max="6146" width="12.140625" bestFit="1" customWidth="1"/>
    <col min="6147" max="6147" width="13.85546875" customWidth="1"/>
    <col min="6148" max="6149" width="12.140625" bestFit="1" customWidth="1"/>
    <col min="6150" max="6153" width="10.85546875" bestFit="1" customWidth="1"/>
    <col min="6154" max="6155" width="10.42578125" bestFit="1" customWidth="1"/>
    <col min="6156" max="6156" width="9.7109375" bestFit="1" customWidth="1"/>
    <col min="6157" max="6157" width="12.5703125" customWidth="1"/>
    <col min="6158" max="6158" width="12.85546875" bestFit="1" customWidth="1"/>
    <col min="6159" max="6159" width="14.140625" bestFit="1" customWidth="1"/>
    <col min="6160" max="6160" width="10.85546875" bestFit="1" customWidth="1"/>
    <col min="6161" max="6161" width="12.140625" bestFit="1" customWidth="1"/>
    <col min="6162" max="6162" width="10.85546875" bestFit="1" customWidth="1"/>
    <col min="6163" max="6163" width="12.140625" bestFit="1" customWidth="1"/>
    <col min="6164" max="6172" width="10.85546875" bestFit="1" customWidth="1"/>
    <col min="6174" max="6175" width="10.85546875" bestFit="1" customWidth="1"/>
    <col min="6176" max="6176" width="12.140625" bestFit="1" customWidth="1"/>
    <col min="6177" max="6178" width="10.85546875" bestFit="1" customWidth="1"/>
    <col min="6179" max="6179" width="10.7109375" customWidth="1"/>
    <col min="6180" max="6181" width="10.85546875" bestFit="1" customWidth="1"/>
    <col min="6182" max="6182" width="9.85546875" bestFit="1" customWidth="1"/>
    <col min="6183" max="6183" width="12.140625" bestFit="1" customWidth="1"/>
    <col min="6184" max="6184" width="8.85546875" bestFit="1" customWidth="1"/>
    <col min="6185" max="6185" width="12.85546875" bestFit="1" customWidth="1"/>
    <col min="6186" max="6186" width="12.42578125" bestFit="1" customWidth="1"/>
    <col min="6187" max="6187" width="10.5703125" bestFit="1" customWidth="1"/>
    <col min="6188" max="6189" width="8.85546875" bestFit="1" customWidth="1"/>
    <col min="6190" max="6190" width="9.5703125" bestFit="1" customWidth="1"/>
    <col min="6191" max="6191" width="10.5703125" bestFit="1" customWidth="1"/>
    <col min="6192" max="6192" width="9.5703125" bestFit="1" customWidth="1"/>
    <col min="6193" max="6194" width="8.85546875" bestFit="1" customWidth="1"/>
    <col min="6195" max="6195" width="12.140625" bestFit="1" customWidth="1"/>
    <col min="6197" max="6197" width="11" customWidth="1"/>
    <col min="6198" max="6198" width="9.85546875" bestFit="1" customWidth="1"/>
    <col min="6401" max="6401" width="14.140625" customWidth="1"/>
    <col min="6402" max="6402" width="12.140625" bestFit="1" customWidth="1"/>
    <col min="6403" max="6403" width="13.85546875" customWidth="1"/>
    <col min="6404" max="6405" width="12.140625" bestFit="1" customWidth="1"/>
    <col min="6406" max="6409" width="10.85546875" bestFit="1" customWidth="1"/>
    <col min="6410" max="6411" width="10.42578125" bestFit="1" customWidth="1"/>
    <col min="6412" max="6412" width="9.7109375" bestFit="1" customWidth="1"/>
    <col min="6413" max="6413" width="12.5703125" customWidth="1"/>
    <col min="6414" max="6414" width="12.85546875" bestFit="1" customWidth="1"/>
    <col min="6415" max="6415" width="14.140625" bestFit="1" customWidth="1"/>
    <col min="6416" max="6416" width="10.85546875" bestFit="1" customWidth="1"/>
    <col min="6417" max="6417" width="12.140625" bestFit="1" customWidth="1"/>
    <col min="6418" max="6418" width="10.85546875" bestFit="1" customWidth="1"/>
    <col min="6419" max="6419" width="12.140625" bestFit="1" customWidth="1"/>
    <col min="6420" max="6428" width="10.85546875" bestFit="1" customWidth="1"/>
    <col min="6430" max="6431" width="10.85546875" bestFit="1" customWidth="1"/>
    <col min="6432" max="6432" width="12.140625" bestFit="1" customWidth="1"/>
    <col min="6433" max="6434" width="10.85546875" bestFit="1" customWidth="1"/>
    <col min="6435" max="6435" width="10.7109375" customWidth="1"/>
    <col min="6436" max="6437" width="10.85546875" bestFit="1" customWidth="1"/>
    <col min="6438" max="6438" width="9.85546875" bestFit="1" customWidth="1"/>
    <col min="6439" max="6439" width="12.140625" bestFit="1" customWidth="1"/>
    <col min="6440" max="6440" width="8.85546875" bestFit="1" customWidth="1"/>
    <col min="6441" max="6441" width="12.85546875" bestFit="1" customWidth="1"/>
    <col min="6442" max="6442" width="12.42578125" bestFit="1" customWidth="1"/>
    <col min="6443" max="6443" width="10.5703125" bestFit="1" customWidth="1"/>
    <col min="6444" max="6445" width="8.85546875" bestFit="1" customWidth="1"/>
    <col min="6446" max="6446" width="9.5703125" bestFit="1" customWidth="1"/>
    <col min="6447" max="6447" width="10.5703125" bestFit="1" customWidth="1"/>
    <col min="6448" max="6448" width="9.5703125" bestFit="1" customWidth="1"/>
    <col min="6449" max="6450" width="8.85546875" bestFit="1" customWidth="1"/>
    <col min="6451" max="6451" width="12.140625" bestFit="1" customWidth="1"/>
    <col min="6453" max="6453" width="11" customWidth="1"/>
    <col min="6454" max="6454" width="9.85546875" bestFit="1" customWidth="1"/>
    <col min="6657" max="6657" width="14.140625" customWidth="1"/>
    <col min="6658" max="6658" width="12.140625" bestFit="1" customWidth="1"/>
    <col min="6659" max="6659" width="13.85546875" customWidth="1"/>
    <col min="6660" max="6661" width="12.140625" bestFit="1" customWidth="1"/>
    <col min="6662" max="6665" width="10.85546875" bestFit="1" customWidth="1"/>
    <col min="6666" max="6667" width="10.42578125" bestFit="1" customWidth="1"/>
    <col min="6668" max="6668" width="9.7109375" bestFit="1" customWidth="1"/>
    <col min="6669" max="6669" width="12.5703125" customWidth="1"/>
    <col min="6670" max="6670" width="12.85546875" bestFit="1" customWidth="1"/>
    <col min="6671" max="6671" width="14.140625" bestFit="1" customWidth="1"/>
    <col min="6672" max="6672" width="10.85546875" bestFit="1" customWidth="1"/>
    <col min="6673" max="6673" width="12.140625" bestFit="1" customWidth="1"/>
    <col min="6674" max="6674" width="10.85546875" bestFit="1" customWidth="1"/>
    <col min="6675" max="6675" width="12.140625" bestFit="1" customWidth="1"/>
    <col min="6676" max="6684" width="10.85546875" bestFit="1" customWidth="1"/>
    <col min="6686" max="6687" width="10.85546875" bestFit="1" customWidth="1"/>
    <col min="6688" max="6688" width="12.140625" bestFit="1" customWidth="1"/>
    <col min="6689" max="6690" width="10.85546875" bestFit="1" customWidth="1"/>
    <col min="6691" max="6691" width="10.7109375" customWidth="1"/>
    <col min="6692" max="6693" width="10.85546875" bestFit="1" customWidth="1"/>
    <col min="6694" max="6694" width="9.85546875" bestFit="1" customWidth="1"/>
    <col min="6695" max="6695" width="12.140625" bestFit="1" customWidth="1"/>
    <col min="6696" max="6696" width="8.85546875" bestFit="1" customWidth="1"/>
    <col min="6697" max="6697" width="12.85546875" bestFit="1" customWidth="1"/>
    <col min="6698" max="6698" width="12.42578125" bestFit="1" customWidth="1"/>
    <col min="6699" max="6699" width="10.5703125" bestFit="1" customWidth="1"/>
    <col min="6700" max="6701" width="8.85546875" bestFit="1" customWidth="1"/>
    <col min="6702" max="6702" width="9.5703125" bestFit="1" customWidth="1"/>
    <col min="6703" max="6703" width="10.5703125" bestFit="1" customWidth="1"/>
    <col min="6704" max="6704" width="9.5703125" bestFit="1" customWidth="1"/>
    <col min="6705" max="6706" width="8.85546875" bestFit="1" customWidth="1"/>
    <col min="6707" max="6707" width="12.140625" bestFit="1" customWidth="1"/>
    <col min="6709" max="6709" width="11" customWidth="1"/>
    <col min="6710" max="6710" width="9.85546875" bestFit="1" customWidth="1"/>
    <col min="6913" max="6913" width="14.140625" customWidth="1"/>
    <col min="6914" max="6914" width="12.140625" bestFit="1" customWidth="1"/>
    <col min="6915" max="6915" width="13.85546875" customWidth="1"/>
    <col min="6916" max="6917" width="12.140625" bestFit="1" customWidth="1"/>
    <col min="6918" max="6921" width="10.85546875" bestFit="1" customWidth="1"/>
    <col min="6922" max="6923" width="10.42578125" bestFit="1" customWidth="1"/>
    <col min="6924" max="6924" width="9.7109375" bestFit="1" customWidth="1"/>
    <col min="6925" max="6925" width="12.5703125" customWidth="1"/>
    <col min="6926" max="6926" width="12.85546875" bestFit="1" customWidth="1"/>
    <col min="6927" max="6927" width="14.140625" bestFit="1" customWidth="1"/>
    <col min="6928" max="6928" width="10.85546875" bestFit="1" customWidth="1"/>
    <col min="6929" max="6929" width="12.140625" bestFit="1" customWidth="1"/>
    <col min="6930" max="6930" width="10.85546875" bestFit="1" customWidth="1"/>
    <col min="6931" max="6931" width="12.140625" bestFit="1" customWidth="1"/>
    <col min="6932" max="6940" width="10.85546875" bestFit="1" customWidth="1"/>
    <col min="6942" max="6943" width="10.85546875" bestFit="1" customWidth="1"/>
    <col min="6944" max="6944" width="12.140625" bestFit="1" customWidth="1"/>
    <col min="6945" max="6946" width="10.85546875" bestFit="1" customWidth="1"/>
    <col min="6947" max="6947" width="10.7109375" customWidth="1"/>
    <col min="6948" max="6949" width="10.85546875" bestFit="1" customWidth="1"/>
    <col min="6950" max="6950" width="9.85546875" bestFit="1" customWidth="1"/>
    <col min="6951" max="6951" width="12.140625" bestFit="1" customWidth="1"/>
    <col min="6952" max="6952" width="8.85546875" bestFit="1" customWidth="1"/>
    <col min="6953" max="6953" width="12.85546875" bestFit="1" customWidth="1"/>
    <col min="6954" max="6954" width="12.42578125" bestFit="1" customWidth="1"/>
    <col min="6955" max="6955" width="10.5703125" bestFit="1" customWidth="1"/>
    <col min="6956" max="6957" width="8.85546875" bestFit="1" customWidth="1"/>
    <col min="6958" max="6958" width="9.5703125" bestFit="1" customWidth="1"/>
    <col min="6959" max="6959" width="10.5703125" bestFit="1" customWidth="1"/>
    <col min="6960" max="6960" width="9.5703125" bestFit="1" customWidth="1"/>
    <col min="6961" max="6962" width="8.85546875" bestFit="1" customWidth="1"/>
    <col min="6963" max="6963" width="12.140625" bestFit="1" customWidth="1"/>
    <col min="6965" max="6965" width="11" customWidth="1"/>
    <col min="6966" max="6966" width="9.85546875" bestFit="1" customWidth="1"/>
    <col min="7169" max="7169" width="14.140625" customWidth="1"/>
    <col min="7170" max="7170" width="12.140625" bestFit="1" customWidth="1"/>
    <col min="7171" max="7171" width="13.85546875" customWidth="1"/>
    <col min="7172" max="7173" width="12.140625" bestFit="1" customWidth="1"/>
    <col min="7174" max="7177" width="10.85546875" bestFit="1" customWidth="1"/>
    <col min="7178" max="7179" width="10.42578125" bestFit="1" customWidth="1"/>
    <col min="7180" max="7180" width="9.7109375" bestFit="1" customWidth="1"/>
    <col min="7181" max="7181" width="12.5703125" customWidth="1"/>
    <col min="7182" max="7182" width="12.85546875" bestFit="1" customWidth="1"/>
    <col min="7183" max="7183" width="14.140625" bestFit="1" customWidth="1"/>
    <col min="7184" max="7184" width="10.85546875" bestFit="1" customWidth="1"/>
    <col min="7185" max="7185" width="12.140625" bestFit="1" customWidth="1"/>
    <col min="7186" max="7186" width="10.85546875" bestFit="1" customWidth="1"/>
    <col min="7187" max="7187" width="12.140625" bestFit="1" customWidth="1"/>
    <col min="7188" max="7196" width="10.85546875" bestFit="1" customWidth="1"/>
    <col min="7198" max="7199" width="10.85546875" bestFit="1" customWidth="1"/>
    <col min="7200" max="7200" width="12.140625" bestFit="1" customWidth="1"/>
    <col min="7201" max="7202" width="10.85546875" bestFit="1" customWidth="1"/>
    <col min="7203" max="7203" width="10.7109375" customWidth="1"/>
    <col min="7204" max="7205" width="10.85546875" bestFit="1" customWidth="1"/>
    <col min="7206" max="7206" width="9.85546875" bestFit="1" customWidth="1"/>
    <col min="7207" max="7207" width="12.140625" bestFit="1" customWidth="1"/>
    <col min="7208" max="7208" width="8.85546875" bestFit="1" customWidth="1"/>
    <col min="7209" max="7209" width="12.85546875" bestFit="1" customWidth="1"/>
    <col min="7210" max="7210" width="12.42578125" bestFit="1" customWidth="1"/>
    <col min="7211" max="7211" width="10.5703125" bestFit="1" customWidth="1"/>
    <col min="7212" max="7213" width="8.85546875" bestFit="1" customWidth="1"/>
    <col min="7214" max="7214" width="9.5703125" bestFit="1" customWidth="1"/>
    <col min="7215" max="7215" width="10.5703125" bestFit="1" customWidth="1"/>
    <col min="7216" max="7216" width="9.5703125" bestFit="1" customWidth="1"/>
    <col min="7217" max="7218" width="8.85546875" bestFit="1" customWidth="1"/>
    <col min="7219" max="7219" width="12.140625" bestFit="1" customWidth="1"/>
    <col min="7221" max="7221" width="11" customWidth="1"/>
    <col min="7222" max="7222" width="9.85546875" bestFit="1" customWidth="1"/>
    <col min="7425" max="7425" width="14.140625" customWidth="1"/>
    <col min="7426" max="7426" width="12.140625" bestFit="1" customWidth="1"/>
    <col min="7427" max="7427" width="13.85546875" customWidth="1"/>
    <col min="7428" max="7429" width="12.140625" bestFit="1" customWidth="1"/>
    <col min="7430" max="7433" width="10.85546875" bestFit="1" customWidth="1"/>
    <col min="7434" max="7435" width="10.42578125" bestFit="1" customWidth="1"/>
    <col min="7436" max="7436" width="9.7109375" bestFit="1" customWidth="1"/>
    <col min="7437" max="7437" width="12.5703125" customWidth="1"/>
    <col min="7438" max="7438" width="12.85546875" bestFit="1" customWidth="1"/>
    <col min="7439" max="7439" width="14.140625" bestFit="1" customWidth="1"/>
    <col min="7440" max="7440" width="10.85546875" bestFit="1" customWidth="1"/>
    <col min="7441" max="7441" width="12.140625" bestFit="1" customWidth="1"/>
    <col min="7442" max="7442" width="10.85546875" bestFit="1" customWidth="1"/>
    <col min="7443" max="7443" width="12.140625" bestFit="1" customWidth="1"/>
    <col min="7444" max="7452" width="10.85546875" bestFit="1" customWidth="1"/>
    <col min="7454" max="7455" width="10.85546875" bestFit="1" customWidth="1"/>
    <col min="7456" max="7456" width="12.140625" bestFit="1" customWidth="1"/>
    <col min="7457" max="7458" width="10.85546875" bestFit="1" customWidth="1"/>
    <col min="7459" max="7459" width="10.7109375" customWidth="1"/>
    <col min="7460" max="7461" width="10.85546875" bestFit="1" customWidth="1"/>
    <col min="7462" max="7462" width="9.85546875" bestFit="1" customWidth="1"/>
    <col min="7463" max="7463" width="12.140625" bestFit="1" customWidth="1"/>
    <col min="7464" max="7464" width="8.85546875" bestFit="1" customWidth="1"/>
    <col min="7465" max="7465" width="12.85546875" bestFit="1" customWidth="1"/>
    <col min="7466" max="7466" width="12.42578125" bestFit="1" customWidth="1"/>
    <col min="7467" max="7467" width="10.5703125" bestFit="1" customWidth="1"/>
    <col min="7468" max="7469" width="8.85546875" bestFit="1" customWidth="1"/>
    <col min="7470" max="7470" width="9.5703125" bestFit="1" customWidth="1"/>
    <col min="7471" max="7471" width="10.5703125" bestFit="1" customWidth="1"/>
    <col min="7472" max="7472" width="9.5703125" bestFit="1" customWidth="1"/>
    <col min="7473" max="7474" width="8.85546875" bestFit="1" customWidth="1"/>
    <col min="7475" max="7475" width="12.140625" bestFit="1" customWidth="1"/>
    <col min="7477" max="7477" width="11" customWidth="1"/>
    <col min="7478" max="7478" width="9.85546875" bestFit="1" customWidth="1"/>
    <col min="7681" max="7681" width="14.140625" customWidth="1"/>
    <col min="7682" max="7682" width="12.140625" bestFit="1" customWidth="1"/>
    <col min="7683" max="7683" width="13.85546875" customWidth="1"/>
    <col min="7684" max="7685" width="12.140625" bestFit="1" customWidth="1"/>
    <col min="7686" max="7689" width="10.85546875" bestFit="1" customWidth="1"/>
    <col min="7690" max="7691" width="10.42578125" bestFit="1" customWidth="1"/>
    <col min="7692" max="7692" width="9.7109375" bestFit="1" customWidth="1"/>
    <col min="7693" max="7693" width="12.5703125" customWidth="1"/>
    <col min="7694" max="7694" width="12.85546875" bestFit="1" customWidth="1"/>
    <col min="7695" max="7695" width="14.140625" bestFit="1" customWidth="1"/>
    <col min="7696" max="7696" width="10.85546875" bestFit="1" customWidth="1"/>
    <col min="7697" max="7697" width="12.140625" bestFit="1" customWidth="1"/>
    <col min="7698" max="7698" width="10.85546875" bestFit="1" customWidth="1"/>
    <col min="7699" max="7699" width="12.140625" bestFit="1" customWidth="1"/>
    <col min="7700" max="7708" width="10.85546875" bestFit="1" customWidth="1"/>
    <col min="7710" max="7711" width="10.85546875" bestFit="1" customWidth="1"/>
    <col min="7712" max="7712" width="12.140625" bestFit="1" customWidth="1"/>
    <col min="7713" max="7714" width="10.85546875" bestFit="1" customWidth="1"/>
    <col min="7715" max="7715" width="10.7109375" customWidth="1"/>
    <col min="7716" max="7717" width="10.85546875" bestFit="1" customWidth="1"/>
    <col min="7718" max="7718" width="9.85546875" bestFit="1" customWidth="1"/>
    <col min="7719" max="7719" width="12.140625" bestFit="1" customWidth="1"/>
    <col min="7720" max="7720" width="8.85546875" bestFit="1" customWidth="1"/>
    <col min="7721" max="7721" width="12.85546875" bestFit="1" customWidth="1"/>
    <col min="7722" max="7722" width="12.42578125" bestFit="1" customWidth="1"/>
    <col min="7723" max="7723" width="10.5703125" bestFit="1" customWidth="1"/>
    <col min="7724" max="7725" width="8.85546875" bestFit="1" customWidth="1"/>
    <col min="7726" max="7726" width="9.5703125" bestFit="1" customWidth="1"/>
    <col min="7727" max="7727" width="10.5703125" bestFit="1" customWidth="1"/>
    <col min="7728" max="7728" width="9.5703125" bestFit="1" customWidth="1"/>
    <col min="7729" max="7730" width="8.85546875" bestFit="1" customWidth="1"/>
    <col min="7731" max="7731" width="12.140625" bestFit="1" customWidth="1"/>
    <col min="7733" max="7733" width="11" customWidth="1"/>
    <col min="7734" max="7734" width="9.85546875" bestFit="1" customWidth="1"/>
    <col min="7937" max="7937" width="14.140625" customWidth="1"/>
    <col min="7938" max="7938" width="12.140625" bestFit="1" customWidth="1"/>
    <col min="7939" max="7939" width="13.85546875" customWidth="1"/>
    <col min="7940" max="7941" width="12.140625" bestFit="1" customWidth="1"/>
    <col min="7942" max="7945" width="10.85546875" bestFit="1" customWidth="1"/>
    <col min="7946" max="7947" width="10.42578125" bestFit="1" customWidth="1"/>
    <col min="7948" max="7948" width="9.7109375" bestFit="1" customWidth="1"/>
    <col min="7949" max="7949" width="12.5703125" customWidth="1"/>
    <col min="7950" max="7950" width="12.85546875" bestFit="1" customWidth="1"/>
    <col min="7951" max="7951" width="14.140625" bestFit="1" customWidth="1"/>
    <col min="7952" max="7952" width="10.85546875" bestFit="1" customWidth="1"/>
    <col min="7953" max="7953" width="12.140625" bestFit="1" customWidth="1"/>
    <col min="7954" max="7954" width="10.85546875" bestFit="1" customWidth="1"/>
    <col min="7955" max="7955" width="12.140625" bestFit="1" customWidth="1"/>
    <col min="7956" max="7964" width="10.85546875" bestFit="1" customWidth="1"/>
    <col min="7966" max="7967" width="10.85546875" bestFit="1" customWidth="1"/>
    <col min="7968" max="7968" width="12.140625" bestFit="1" customWidth="1"/>
    <col min="7969" max="7970" width="10.85546875" bestFit="1" customWidth="1"/>
    <col min="7971" max="7971" width="10.7109375" customWidth="1"/>
    <col min="7972" max="7973" width="10.85546875" bestFit="1" customWidth="1"/>
    <col min="7974" max="7974" width="9.85546875" bestFit="1" customWidth="1"/>
    <col min="7975" max="7975" width="12.140625" bestFit="1" customWidth="1"/>
    <col min="7976" max="7976" width="8.85546875" bestFit="1" customWidth="1"/>
    <col min="7977" max="7977" width="12.85546875" bestFit="1" customWidth="1"/>
    <col min="7978" max="7978" width="12.42578125" bestFit="1" customWidth="1"/>
    <col min="7979" max="7979" width="10.5703125" bestFit="1" customWidth="1"/>
    <col min="7980" max="7981" width="8.85546875" bestFit="1" customWidth="1"/>
    <col min="7982" max="7982" width="9.5703125" bestFit="1" customWidth="1"/>
    <col min="7983" max="7983" width="10.5703125" bestFit="1" customWidth="1"/>
    <col min="7984" max="7984" width="9.5703125" bestFit="1" customWidth="1"/>
    <col min="7985" max="7986" width="8.85546875" bestFit="1" customWidth="1"/>
    <col min="7987" max="7987" width="12.140625" bestFit="1" customWidth="1"/>
    <col min="7989" max="7989" width="11" customWidth="1"/>
    <col min="7990" max="7990" width="9.85546875" bestFit="1" customWidth="1"/>
    <col min="8193" max="8193" width="14.140625" customWidth="1"/>
    <col min="8194" max="8194" width="12.140625" bestFit="1" customWidth="1"/>
    <col min="8195" max="8195" width="13.85546875" customWidth="1"/>
    <col min="8196" max="8197" width="12.140625" bestFit="1" customWidth="1"/>
    <col min="8198" max="8201" width="10.85546875" bestFit="1" customWidth="1"/>
    <col min="8202" max="8203" width="10.42578125" bestFit="1" customWidth="1"/>
    <col min="8204" max="8204" width="9.7109375" bestFit="1" customWidth="1"/>
    <col min="8205" max="8205" width="12.5703125" customWidth="1"/>
    <col min="8206" max="8206" width="12.85546875" bestFit="1" customWidth="1"/>
    <col min="8207" max="8207" width="14.140625" bestFit="1" customWidth="1"/>
    <col min="8208" max="8208" width="10.85546875" bestFit="1" customWidth="1"/>
    <col min="8209" max="8209" width="12.140625" bestFit="1" customWidth="1"/>
    <col min="8210" max="8210" width="10.85546875" bestFit="1" customWidth="1"/>
    <col min="8211" max="8211" width="12.140625" bestFit="1" customWidth="1"/>
    <col min="8212" max="8220" width="10.85546875" bestFit="1" customWidth="1"/>
    <col min="8222" max="8223" width="10.85546875" bestFit="1" customWidth="1"/>
    <col min="8224" max="8224" width="12.140625" bestFit="1" customWidth="1"/>
    <col min="8225" max="8226" width="10.85546875" bestFit="1" customWidth="1"/>
    <col min="8227" max="8227" width="10.7109375" customWidth="1"/>
    <col min="8228" max="8229" width="10.85546875" bestFit="1" customWidth="1"/>
    <col min="8230" max="8230" width="9.85546875" bestFit="1" customWidth="1"/>
    <col min="8231" max="8231" width="12.140625" bestFit="1" customWidth="1"/>
    <col min="8232" max="8232" width="8.85546875" bestFit="1" customWidth="1"/>
    <col min="8233" max="8233" width="12.85546875" bestFit="1" customWidth="1"/>
    <col min="8234" max="8234" width="12.42578125" bestFit="1" customWidth="1"/>
    <col min="8235" max="8235" width="10.5703125" bestFit="1" customWidth="1"/>
    <col min="8236" max="8237" width="8.85546875" bestFit="1" customWidth="1"/>
    <col min="8238" max="8238" width="9.5703125" bestFit="1" customWidth="1"/>
    <col min="8239" max="8239" width="10.5703125" bestFit="1" customWidth="1"/>
    <col min="8240" max="8240" width="9.5703125" bestFit="1" customWidth="1"/>
    <col min="8241" max="8242" width="8.85546875" bestFit="1" customWidth="1"/>
    <col min="8243" max="8243" width="12.140625" bestFit="1" customWidth="1"/>
    <col min="8245" max="8245" width="11" customWidth="1"/>
    <col min="8246" max="8246" width="9.85546875" bestFit="1" customWidth="1"/>
    <col min="8449" max="8449" width="14.140625" customWidth="1"/>
    <col min="8450" max="8450" width="12.140625" bestFit="1" customWidth="1"/>
    <col min="8451" max="8451" width="13.85546875" customWidth="1"/>
    <col min="8452" max="8453" width="12.140625" bestFit="1" customWidth="1"/>
    <col min="8454" max="8457" width="10.85546875" bestFit="1" customWidth="1"/>
    <col min="8458" max="8459" width="10.42578125" bestFit="1" customWidth="1"/>
    <col min="8460" max="8460" width="9.7109375" bestFit="1" customWidth="1"/>
    <col min="8461" max="8461" width="12.5703125" customWidth="1"/>
    <col min="8462" max="8462" width="12.85546875" bestFit="1" customWidth="1"/>
    <col min="8463" max="8463" width="14.140625" bestFit="1" customWidth="1"/>
    <col min="8464" max="8464" width="10.85546875" bestFit="1" customWidth="1"/>
    <col min="8465" max="8465" width="12.140625" bestFit="1" customWidth="1"/>
    <col min="8466" max="8466" width="10.85546875" bestFit="1" customWidth="1"/>
    <col min="8467" max="8467" width="12.140625" bestFit="1" customWidth="1"/>
    <col min="8468" max="8476" width="10.85546875" bestFit="1" customWidth="1"/>
    <col min="8478" max="8479" width="10.85546875" bestFit="1" customWidth="1"/>
    <col min="8480" max="8480" width="12.140625" bestFit="1" customWidth="1"/>
    <col min="8481" max="8482" width="10.85546875" bestFit="1" customWidth="1"/>
    <col min="8483" max="8483" width="10.7109375" customWidth="1"/>
    <col min="8484" max="8485" width="10.85546875" bestFit="1" customWidth="1"/>
    <col min="8486" max="8486" width="9.85546875" bestFit="1" customWidth="1"/>
    <col min="8487" max="8487" width="12.140625" bestFit="1" customWidth="1"/>
    <col min="8488" max="8488" width="8.85546875" bestFit="1" customWidth="1"/>
    <col min="8489" max="8489" width="12.85546875" bestFit="1" customWidth="1"/>
    <col min="8490" max="8490" width="12.42578125" bestFit="1" customWidth="1"/>
    <col min="8491" max="8491" width="10.5703125" bestFit="1" customWidth="1"/>
    <col min="8492" max="8493" width="8.85546875" bestFit="1" customWidth="1"/>
    <col min="8494" max="8494" width="9.5703125" bestFit="1" customWidth="1"/>
    <col min="8495" max="8495" width="10.5703125" bestFit="1" customWidth="1"/>
    <col min="8496" max="8496" width="9.5703125" bestFit="1" customWidth="1"/>
    <col min="8497" max="8498" width="8.85546875" bestFit="1" customWidth="1"/>
    <col min="8499" max="8499" width="12.140625" bestFit="1" customWidth="1"/>
    <col min="8501" max="8501" width="11" customWidth="1"/>
    <col min="8502" max="8502" width="9.85546875" bestFit="1" customWidth="1"/>
    <col min="8705" max="8705" width="14.140625" customWidth="1"/>
    <col min="8706" max="8706" width="12.140625" bestFit="1" customWidth="1"/>
    <col min="8707" max="8707" width="13.85546875" customWidth="1"/>
    <col min="8708" max="8709" width="12.140625" bestFit="1" customWidth="1"/>
    <col min="8710" max="8713" width="10.85546875" bestFit="1" customWidth="1"/>
    <col min="8714" max="8715" width="10.42578125" bestFit="1" customWidth="1"/>
    <col min="8716" max="8716" width="9.7109375" bestFit="1" customWidth="1"/>
    <col min="8717" max="8717" width="12.5703125" customWidth="1"/>
    <col min="8718" max="8718" width="12.85546875" bestFit="1" customWidth="1"/>
    <col min="8719" max="8719" width="14.140625" bestFit="1" customWidth="1"/>
    <col min="8720" max="8720" width="10.85546875" bestFit="1" customWidth="1"/>
    <col min="8721" max="8721" width="12.140625" bestFit="1" customWidth="1"/>
    <col min="8722" max="8722" width="10.85546875" bestFit="1" customWidth="1"/>
    <col min="8723" max="8723" width="12.140625" bestFit="1" customWidth="1"/>
    <col min="8724" max="8732" width="10.85546875" bestFit="1" customWidth="1"/>
    <col min="8734" max="8735" width="10.85546875" bestFit="1" customWidth="1"/>
    <col min="8736" max="8736" width="12.140625" bestFit="1" customWidth="1"/>
    <col min="8737" max="8738" width="10.85546875" bestFit="1" customWidth="1"/>
    <col min="8739" max="8739" width="10.7109375" customWidth="1"/>
    <col min="8740" max="8741" width="10.85546875" bestFit="1" customWidth="1"/>
    <col min="8742" max="8742" width="9.85546875" bestFit="1" customWidth="1"/>
    <col min="8743" max="8743" width="12.140625" bestFit="1" customWidth="1"/>
    <col min="8744" max="8744" width="8.85546875" bestFit="1" customWidth="1"/>
    <col min="8745" max="8745" width="12.85546875" bestFit="1" customWidth="1"/>
    <col min="8746" max="8746" width="12.42578125" bestFit="1" customWidth="1"/>
    <col min="8747" max="8747" width="10.5703125" bestFit="1" customWidth="1"/>
    <col min="8748" max="8749" width="8.85546875" bestFit="1" customWidth="1"/>
    <col min="8750" max="8750" width="9.5703125" bestFit="1" customWidth="1"/>
    <col min="8751" max="8751" width="10.5703125" bestFit="1" customWidth="1"/>
    <col min="8752" max="8752" width="9.5703125" bestFit="1" customWidth="1"/>
    <col min="8753" max="8754" width="8.85546875" bestFit="1" customWidth="1"/>
    <col min="8755" max="8755" width="12.140625" bestFit="1" customWidth="1"/>
    <col min="8757" max="8757" width="11" customWidth="1"/>
    <col min="8758" max="8758" width="9.85546875" bestFit="1" customWidth="1"/>
    <col min="8961" max="8961" width="14.140625" customWidth="1"/>
    <col min="8962" max="8962" width="12.140625" bestFit="1" customWidth="1"/>
    <col min="8963" max="8963" width="13.85546875" customWidth="1"/>
    <col min="8964" max="8965" width="12.140625" bestFit="1" customWidth="1"/>
    <col min="8966" max="8969" width="10.85546875" bestFit="1" customWidth="1"/>
    <col min="8970" max="8971" width="10.42578125" bestFit="1" customWidth="1"/>
    <col min="8972" max="8972" width="9.7109375" bestFit="1" customWidth="1"/>
    <col min="8973" max="8973" width="12.5703125" customWidth="1"/>
    <col min="8974" max="8974" width="12.85546875" bestFit="1" customWidth="1"/>
    <col min="8975" max="8975" width="14.140625" bestFit="1" customWidth="1"/>
    <col min="8976" max="8976" width="10.85546875" bestFit="1" customWidth="1"/>
    <col min="8977" max="8977" width="12.140625" bestFit="1" customWidth="1"/>
    <col min="8978" max="8978" width="10.85546875" bestFit="1" customWidth="1"/>
    <col min="8979" max="8979" width="12.140625" bestFit="1" customWidth="1"/>
    <col min="8980" max="8988" width="10.85546875" bestFit="1" customWidth="1"/>
    <col min="8990" max="8991" width="10.85546875" bestFit="1" customWidth="1"/>
    <col min="8992" max="8992" width="12.140625" bestFit="1" customWidth="1"/>
    <col min="8993" max="8994" width="10.85546875" bestFit="1" customWidth="1"/>
    <col min="8995" max="8995" width="10.7109375" customWidth="1"/>
    <col min="8996" max="8997" width="10.85546875" bestFit="1" customWidth="1"/>
    <col min="8998" max="8998" width="9.85546875" bestFit="1" customWidth="1"/>
    <col min="8999" max="8999" width="12.140625" bestFit="1" customWidth="1"/>
    <col min="9000" max="9000" width="8.85546875" bestFit="1" customWidth="1"/>
    <col min="9001" max="9001" width="12.85546875" bestFit="1" customWidth="1"/>
    <col min="9002" max="9002" width="12.42578125" bestFit="1" customWidth="1"/>
    <col min="9003" max="9003" width="10.5703125" bestFit="1" customWidth="1"/>
    <col min="9004" max="9005" width="8.85546875" bestFit="1" customWidth="1"/>
    <col min="9006" max="9006" width="9.5703125" bestFit="1" customWidth="1"/>
    <col min="9007" max="9007" width="10.5703125" bestFit="1" customWidth="1"/>
    <col min="9008" max="9008" width="9.5703125" bestFit="1" customWidth="1"/>
    <col min="9009" max="9010" width="8.85546875" bestFit="1" customWidth="1"/>
    <col min="9011" max="9011" width="12.140625" bestFit="1" customWidth="1"/>
    <col min="9013" max="9013" width="11" customWidth="1"/>
    <col min="9014" max="9014" width="9.85546875" bestFit="1" customWidth="1"/>
    <col min="9217" max="9217" width="14.140625" customWidth="1"/>
    <col min="9218" max="9218" width="12.140625" bestFit="1" customWidth="1"/>
    <col min="9219" max="9219" width="13.85546875" customWidth="1"/>
    <col min="9220" max="9221" width="12.140625" bestFit="1" customWidth="1"/>
    <col min="9222" max="9225" width="10.85546875" bestFit="1" customWidth="1"/>
    <col min="9226" max="9227" width="10.42578125" bestFit="1" customWidth="1"/>
    <col min="9228" max="9228" width="9.7109375" bestFit="1" customWidth="1"/>
    <col min="9229" max="9229" width="12.5703125" customWidth="1"/>
    <col min="9230" max="9230" width="12.85546875" bestFit="1" customWidth="1"/>
    <col min="9231" max="9231" width="14.140625" bestFit="1" customWidth="1"/>
    <col min="9232" max="9232" width="10.85546875" bestFit="1" customWidth="1"/>
    <col min="9233" max="9233" width="12.140625" bestFit="1" customWidth="1"/>
    <col min="9234" max="9234" width="10.85546875" bestFit="1" customWidth="1"/>
    <col min="9235" max="9235" width="12.140625" bestFit="1" customWidth="1"/>
    <col min="9236" max="9244" width="10.85546875" bestFit="1" customWidth="1"/>
    <col min="9246" max="9247" width="10.85546875" bestFit="1" customWidth="1"/>
    <col min="9248" max="9248" width="12.140625" bestFit="1" customWidth="1"/>
    <col min="9249" max="9250" width="10.85546875" bestFit="1" customWidth="1"/>
    <col min="9251" max="9251" width="10.7109375" customWidth="1"/>
    <col min="9252" max="9253" width="10.85546875" bestFit="1" customWidth="1"/>
    <col min="9254" max="9254" width="9.85546875" bestFit="1" customWidth="1"/>
    <col min="9255" max="9255" width="12.140625" bestFit="1" customWidth="1"/>
    <col min="9256" max="9256" width="8.85546875" bestFit="1" customWidth="1"/>
    <col min="9257" max="9257" width="12.85546875" bestFit="1" customWidth="1"/>
    <col min="9258" max="9258" width="12.42578125" bestFit="1" customWidth="1"/>
    <col min="9259" max="9259" width="10.5703125" bestFit="1" customWidth="1"/>
    <col min="9260" max="9261" width="8.85546875" bestFit="1" customWidth="1"/>
    <col min="9262" max="9262" width="9.5703125" bestFit="1" customWidth="1"/>
    <col min="9263" max="9263" width="10.5703125" bestFit="1" customWidth="1"/>
    <col min="9264" max="9264" width="9.5703125" bestFit="1" customWidth="1"/>
    <col min="9265" max="9266" width="8.85546875" bestFit="1" customWidth="1"/>
    <col min="9267" max="9267" width="12.140625" bestFit="1" customWidth="1"/>
    <col min="9269" max="9269" width="11" customWidth="1"/>
    <col min="9270" max="9270" width="9.85546875" bestFit="1" customWidth="1"/>
    <col min="9473" max="9473" width="14.140625" customWidth="1"/>
    <col min="9474" max="9474" width="12.140625" bestFit="1" customWidth="1"/>
    <col min="9475" max="9475" width="13.85546875" customWidth="1"/>
    <col min="9476" max="9477" width="12.140625" bestFit="1" customWidth="1"/>
    <col min="9478" max="9481" width="10.85546875" bestFit="1" customWidth="1"/>
    <col min="9482" max="9483" width="10.42578125" bestFit="1" customWidth="1"/>
    <col min="9484" max="9484" width="9.7109375" bestFit="1" customWidth="1"/>
    <col min="9485" max="9485" width="12.5703125" customWidth="1"/>
    <col min="9486" max="9486" width="12.85546875" bestFit="1" customWidth="1"/>
    <col min="9487" max="9487" width="14.140625" bestFit="1" customWidth="1"/>
    <col min="9488" max="9488" width="10.85546875" bestFit="1" customWidth="1"/>
    <col min="9489" max="9489" width="12.140625" bestFit="1" customWidth="1"/>
    <col min="9490" max="9490" width="10.85546875" bestFit="1" customWidth="1"/>
    <col min="9491" max="9491" width="12.140625" bestFit="1" customWidth="1"/>
    <col min="9492" max="9500" width="10.85546875" bestFit="1" customWidth="1"/>
    <col min="9502" max="9503" width="10.85546875" bestFit="1" customWidth="1"/>
    <col min="9504" max="9504" width="12.140625" bestFit="1" customWidth="1"/>
    <col min="9505" max="9506" width="10.85546875" bestFit="1" customWidth="1"/>
    <col min="9507" max="9507" width="10.7109375" customWidth="1"/>
    <col min="9508" max="9509" width="10.85546875" bestFit="1" customWidth="1"/>
    <col min="9510" max="9510" width="9.85546875" bestFit="1" customWidth="1"/>
    <col min="9511" max="9511" width="12.140625" bestFit="1" customWidth="1"/>
    <col min="9512" max="9512" width="8.85546875" bestFit="1" customWidth="1"/>
    <col min="9513" max="9513" width="12.85546875" bestFit="1" customWidth="1"/>
    <col min="9514" max="9514" width="12.42578125" bestFit="1" customWidth="1"/>
    <col min="9515" max="9515" width="10.5703125" bestFit="1" customWidth="1"/>
    <col min="9516" max="9517" width="8.85546875" bestFit="1" customWidth="1"/>
    <col min="9518" max="9518" width="9.5703125" bestFit="1" customWidth="1"/>
    <col min="9519" max="9519" width="10.5703125" bestFit="1" customWidth="1"/>
    <col min="9520" max="9520" width="9.5703125" bestFit="1" customWidth="1"/>
    <col min="9521" max="9522" width="8.85546875" bestFit="1" customWidth="1"/>
    <col min="9523" max="9523" width="12.140625" bestFit="1" customWidth="1"/>
    <col min="9525" max="9525" width="11" customWidth="1"/>
    <col min="9526" max="9526" width="9.85546875" bestFit="1" customWidth="1"/>
    <col min="9729" max="9729" width="14.140625" customWidth="1"/>
    <col min="9730" max="9730" width="12.140625" bestFit="1" customWidth="1"/>
    <col min="9731" max="9731" width="13.85546875" customWidth="1"/>
    <col min="9732" max="9733" width="12.140625" bestFit="1" customWidth="1"/>
    <col min="9734" max="9737" width="10.85546875" bestFit="1" customWidth="1"/>
    <col min="9738" max="9739" width="10.42578125" bestFit="1" customWidth="1"/>
    <col min="9740" max="9740" width="9.7109375" bestFit="1" customWidth="1"/>
    <col min="9741" max="9741" width="12.5703125" customWidth="1"/>
    <col min="9742" max="9742" width="12.85546875" bestFit="1" customWidth="1"/>
    <col min="9743" max="9743" width="14.140625" bestFit="1" customWidth="1"/>
    <col min="9744" max="9744" width="10.85546875" bestFit="1" customWidth="1"/>
    <col min="9745" max="9745" width="12.140625" bestFit="1" customWidth="1"/>
    <col min="9746" max="9746" width="10.85546875" bestFit="1" customWidth="1"/>
    <col min="9747" max="9747" width="12.140625" bestFit="1" customWidth="1"/>
    <col min="9748" max="9756" width="10.85546875" bestFit="1" customWidth="1"/>
    <col min="9758" max="9759" width="10.85546875" bestFit="1" customWidth="1"/>
    <col min="9760" max="9760" width="12.140625" bestFit="1" customWidth="1"/>
    <col min="9761" max="9762" width="10.85546875" bestFit="1" customWidth="1"/>
    <col min="9763" max="9763" width="10.7109375" customWidth="1"/>
    <col min="9764" max="9765" width="10.85546875" bestFit="1" customWidth="1"/>
    <col min="9766" max="9766" width="9.85546875" bestFit="1" customWidth="1"/>
    <col min="9767" max="9767" width="12.140625" bestFit="1" customWidth="1"/>
    <col min="9768" max="9768" width="8.85546875" bestFit="1" customWidth="1"/>
    <col min="9769" max="9769" width="12.85546875" bestFit="1" customWidth="1"/>
    <col min="9770" max="9770" width="12.42578125" bestFit="1" customWidth="1"/>
    <col min="9771" max="9771" width="10.5703125" bestFit="1" customWidth="1"/>
    <col min="9772" max="9773" width="8.85546875" bestFit="1" customWidth="1"/>
    <col min="9774" max="9774" width="9.5703125" bestFit="1" customWidth="1"/>
    <col min="9775" max="9775" width="10.5703125" bestFit="1" customWidth="1"/>
    <col min="9776" max="9776" width="9.5703125" bestFit="1" customWidth="1"/>
    <col min="9777" max="9778" width="8.85546875" bestFit="1" customWidth="1"/>
    <col min="9779" max="9779" width="12.140625" bestFit="1" customWidth="1"/>
    <col min="9781" max="9781" width="11" customWidth="1"/>
    <col min="9782" max="9782" width="9.85546875" bestFit="1" customWidth="1"/>
    <col min="9985" max="9985" width="14.140625" customWidth="1"/>
    <col min="9986" max="9986" width="12.140625" bestFit="1" customWidth="1"/>
    <col min="9987" max="9987" width="13.85546875" customWidth="1"/>
    <col min="9988" max="9989" width="12.140625" bestFit="1" customWidth="1"/>
    <col min="9990" max="9993" width="10.85546875" bestFit="1" customWidth="1"/>
    <col min="9994" max="9995" width="10.42578125" bestFit="1" customWidth="1"/>
    <col min="9996" max="9996" width="9.7109375" bestFit="1" customWidth="1"/>
    <col min="9997" max="9997" width="12.5703125" customWidth="1"/>
    <col min="9998" max="9998" width="12.85546875" bestFit="1" customWidth="1"/>
    <col min="9999" max="9999" width="14.140625" bestFit="1" customWidth="1"/>
    <col min="10000" max="10000" width="10.85546875" bestFit="1" customWidth="1"/>
    <col min="10001" max="10001" width="12.140625" bestFit="1" customWidth="1"/>
    <col min="10002" max="10002" width="10.85546875" bestFit="1" customWidth="1"/>
    <col min="10003" max="10003" width="12.140625" bestFit="1" customWidth="1"/>
    <col min="10004" max="10012" width="10.85546875" bestFit="1" customWidth="1"/>
    <col min="10014" max="10015" width="10.85546875" bestFit="1" customWidth="1"/>
    <col min="10016" max="10016" width="12.140625" bestFit="1" customWidth="1"/>
    <col min="10017" max="10018" width="10.85546875" bestFit="1" customWidth="1"/>
    <col min="10019" max="10019" width="10.7109375" customWidth="1"/>
    <col min="10020" max="10021" width="10.85546875" bestFit="1" customWidth="1"/>
    <col min="10022" max="10022" width="9.85546875" bestFit="1" customWidth="1"/>
    <col min="10023" max="10023" width="12.140625" bestFit="1" customWidth="1"/>
    <col min="10024" max="10024" width="8.85546875" bestFit="1" customWidth="1"/>
    <col min="10025" max="10025" width="12.85546875" bestFit="1" customWidth="1"/>
    <col min="10026" max="10026" width="12.42578125" bestFit="1" customWidth="1"/>
    <col min="10027" max="10027" width="10.5703125" bestFit="1" customWidth="1"/>
    <col min="10028" max="10029" width="8.85546875" bestFit="1" customWidth="1"/>
    <col min="10030" max="10030" width="9.5703125" bestFit="1" customWidth="1"/>
    <col min="10031" max="10031" width="10.5703125" bestFit="1" customWidth="1"/>
    <col min="10032" max="10032" width="9.5703125" bestFit="1" customWidth="1"/>
    <col min="10033" max="10034" width="8.85546875" bestFit="1" customWidth="1"/>
    <col min="10035" max="10035" width="12.140625" bestFit="1" customWidth="1"/>
    <col min="10037" max="10037" width="11" customWidth="1"/>
    <col min="10038" max="10038" width="9.85546875" bestFit="1" customWidth="1"/>
    <col min="10241" max="10241" width="14.140625" customWidth="1"/>
    <col min="10242" max="10242" width="12.140625" bestFit="1" customWidth="1"/>
    <col min="10243" max="10243" width="13.85546875" customWidth="1"/>
    <col min="10244" max="10245" width="12.140625" bestFit="1" customWidth="1"/>
    <col min="10246" max="10249" width="10.85546875" bestFit="1" customWidth="1"/>
    <col min="10250" max="10251" width="10.42578125" bestFit="1" customWidth="1"/>
    <col min="10252" max="10252" width="9.7109375" bestFit="1" customWidth="1"/>
    <col min="10253" max="10253" width="12.5703125" customWidth="1"/>
    <col min="10254" max="10254" width="12.85546875" bestFit="1" customWidth="1"/>
    <col min="10255" max="10255" width="14.140625" bestFit="1" customWidth="1"/>
    <col min="10256" max="10256" width="10.85546875" bestFit="1" customWidth="1"/>
    <col min="10257" max="10257" width="12.140625" bestFit="1" customWidth="1"/>
    <col min="10258" max="10258" width="10.85546875" bestFit="1" customWidth="1"/>
    <col min="10259" max="10259" width="12.140625" bestFit="1" customWidth="1"/>
    <col min="10260" max="10268" width="10.85546875" bestFit="1" customWidth="1"/>
    <col min="10270" max="10271" width="10.85546875" bestFit="1" customWidth="1"/>
    <col min="10272" max="10272" width="12.140625" bestFit="1" customWidth="1"/>
    <col min="10273" max="10274" width="10.85546875" bestFit="1" customWidth="1"/>
    <col min="10275" max="10275" width="10.7109375" customWidth="1"/>
    <col min="10276" max="10277" width="10.85546875" bestFit="1" customWidth="1"/>
    <col min="10278" max="10278" width="9.85546875" bestFit="1" customWidth="1"/>
    <col min="10279" max="10279" width="12.140625" bestFit="1" customWidth="1"/>
    <col min="10280" max="10280" width="8.85546875" bestFit="1" customWidth="1"/>
    <col min="10281" max="10281" width="12.85546875" bestFit="1" customWidth="1"/>
    <col min="10282" max="10282" width="12.42578125" bestFit="1" customWidth="1"/>
    <col min="10283" max="10283" width="10.5703125" bestFit="1" customWidth="1"/>
    <col min="10284" max="10285" width="8.85546875" bestFit="1" customWidth="1"/>
    <col min="10286" max="10286" width="9.5703125" bestFit="1" customWidth="1"/>
    <col min="10287" max="10287" width="10.5703125" bestFit="1" customWidth="1"/>
    <col min="10288" max="10288" width="9.5703125" bestFit="1" customWidth="1"/>
    <col min="10289" max="10290" width="8.85546875" bestFit="1" customWidth="1"/>
    <col min="10291" max="10291" width="12.140625" bestFit="1" customWidth="1"/>
    <col min="10293" max="10293" width="11" customWidth="1"/>
    <col min="10294" max="10294" width="9.85546875" bestFit="1" customWidth="1"/>
    <col min="10497" max="10497" width="14.140625" customWidth="1"/>
    <col min="10498" max="10498" width="12.140625" bestFit="1" customWidth="1"/>
    <col min="10499" max="10499" width="13.85546875" customWidth="1"/>
    <col min="10500" max="10501" width="12.140625" bestFit="1" customWidth="1"/>
    <col min="10502" max="10505" width="10.85546875" bestFit="1" customWidth="1"/>
    <col min="10506" max="10507" width="10.42578125" bestFit="1" customWidth="1"/>
    <col min="10508" max="10508" width="9.7109375" bestFit="1" customWidth="1"/>
    <col min="10509" max="10509" width="12.5703125" customWidth="1"/>
    <col min="10510" max="10510" width="12.85546875" bestFit="1" customWidth="1"/>
    <col min="10511" max="10511" width="14.140625" bestFit="1" customWidth="1"/>
    <col min="10512" max="10512" width="10.85546875" bestFit="1" customWidth="1"/>
    <col min="10513" max="10513" width="12.140625" bestFit="1" customWidth="1"/>
    <col min="10514" max="10514" width="10.85546875" bestFit="1" customWidth="1"/>
    <col min="10515" max="10515" width="12.140625" bestFit="1" customWidth="1"/>
    <col min="10516" max="10524" width="10.85546875" bestFit="1" customWidth="1"/>
    <col min="10526" max="10527" width="10.85546875" bestFit="1" customWidth="1"/>
    <col min="10528" max="10528" width="12.140625" bestFit="1" customWidth="1"/>
    <col min="10529" max="10530" width="10.85546875" bestFit="1" customWidth="1"/>
    <col min="10531" max="10531" width="10.7109375" customWidth="1"/>
    <col min="10532" max="10533" width="10.85546875" bestFit="1" customWidth="1"/>
    <col min="10534" max="10534" width="9.85546875" bestFit="1" customWidth="1"/>
    <col min="10535" max="10535" width="12.140625" bestFit="1" customWidth="1"/>
    <col min="10536" max="10536" width="8.85546875" bestFit="1" customWidth="1"/>
    <col min="10537" max="10537" width="12.85546875" bestFit="1" customWidth="1"/>
    <col min="10538" max="10538" width="12.42578125" bestFit="1" customWidth="1"/>
    <col min="10539" max="10539" width="10.5703125" bestFit="1" customWidth="1"/>
    <col min="10540" max="10541" width="8.85546875" bestFit="1" customWidth="1"/>
    <col min="10542" max="10542" width="9.5703125" bestFit="1" customWidth="1"/>
    <col min="10543" max="10543" width="10.5703125" bestFit="1" customWidth="1"/>
    <col min="10544" max="10544" width="9.5703125" bestFit="1" customWidth="1"/>
    <col min="10545" max="10546" width="8.85546875" bestFit="1" customWidth="1"/>
    <col min="10547" max="10547" width="12.140625" bestFit="1" customWidth="1"/>
    <col min="10549" max="10549" width="11" customWidth="1"/>
    <col min="10550" max="10550" width="9.85546875" bestFit="1" customWidth="1"/>
    <col min="10753" max="10753" width="14.140625" customWidth="1"/>
    <col min="10754" max="10754" width="12.140625" bestFit="1" customWidth="1"/>
    <col min="10755" max="10755" width="13.85546875" customWidth="1"/>
    <col min="10756" max="10757" width="12.140625" bestFit="1" customWidth="1"/>
    <col min="10758" max="10761" width="10.85546875" bestFit="1" customWidth="1"/>
    <col min="10762" max="10763" width="10.42578125" bestFit="1" customWidth="1"/>
    <col min="10764" max="10764" width="9.7109375" bestFit="1" customWidth="1"/>
    <col min="10765" max="10765" width="12.5703125" customWidth="1"/>
    <col min="10766" max="10766" width="12.85546875" bestFit="1" customWidth="1"/>
    <col min="10767" max="10767" width="14.140625" bestFit="1" customWidth="1"/>
    <col min="10768" max="10768" width="10.85546875" bestFit="1" customWidth="1"/>
    <col min="10769" max="10769" width="12.140625" bestFit="1" customWidth="1"/>
    <col min="10770" max="10770" width="10.85546875" bestFit="1" customWidth="1"/>
    <col min="10771" max="10771" width="12.140625" bestFit="1" customWidth="1"/>
    <col min="10772" max="10780" width="10.85546875" bestFit="1" customWidth="1"/>
    <col min="10782" max="10783" width="10.85546875" bestFit="1" customWidth="1"/>
    <col min="10784" max="10784" width="12.140625" bestFit="1" customWidth="1"/>
    <col min="10785" max="10786" width="10.85546875" bestFit="1" customWidth="1"/>
    <col min="10787" max="10787" width="10.7109375" customWidth="1"/>
    <col min="10788" max="10789" width="10.85546875" bestFit="1" customWidth="1"/>
    <col min="10790" max="10790" width="9.85546875" bestFit="1" customWidth="1"/>
    <col min="10791" max="10791" width="12.140625" bestFit="1" customWidth="1"/>
    <col min="10792" max="10792" width="8.85546875" bestFit="1" customWidth="1"/>
    <col min="10793" max="10793" width="12.85546875" bestFit="1" customWidth="1"/>
    <col min="10794" max="10794" width="12.42578125" bestFit="1" customWidth="1"/>
    <col min="10795" max="10795" width="10.5703125" bestFit="1" customWidth="1"/>
    <col min="10796" max="10797" width="8.85546875" bestFit="1" customWidth="1"/>
    <col min="10798" max="10798" width="9.5703125" bestFit="1" customWidth="1"/>
    <col min="10799" max="10799" width="10.5703125" bestFit="1" customWidth="1"/>
    <col min="10800" max="10800" width="9.5703125" bestFit="1" customWidth="1"/>
    <col min="10801" max="10802" width="8.85546875" bestFit="1" customWidth="1"/>
    <col min="10803" max="10803" width="12.140625" bestFit="1" customWidth="1"/>
    <col min="10805" max="10805" width="11" customWidth="1"/>
    <col min="10806" max="10806" width="9.85546875" bestFit="1" customWidth="1"/>
    <col min="11009" max="11009" width="14.140625" customWidth="1"/>
    <col min="11010" max="11010" width="12.140625" bestFit="1" customWidth="1"/>
    <col min="11011" max="11011" width="13.85546875" customWidth="1"/>
    <col min="11012" max="11013" width="12.140625" bestFit="1" customWidth="1"/>
    <col min="11014" max="11017" width="10.85546875" bestFit="1" customWidth="1"/>
    <col min="11018" max="11019" width="10.42578125" bestFit="1" customWidth="1"/>
    <col min="11020" max="11020" width="9.7109375" bestFit="1" customWidth="1"/>
    <col min="11021" max="11021" width="12.5703125" customWidth="1"/>
    <col min="11022" max="11022" width="12.85546875" bestFit="1" customWidth="1"/>
    <col min="11023" max="11023" width="14.140625" bestFit="1" customWidth="1"/>
    <col min="11024" max="11024" width="10.85546875" bestFit="1" customWidth="1"/>
    <col min="11025" max="11025" width="12.140625" bestFit="1" customWidth="1"/>
    <col min="11026" max="11026" width="10.85546875" bestFit="1" customWidth="1"/>
    <col min="11027" max="11027" width="12.140625" bestFit="1" customWidth="1"/>
    <col min="11028" max="11036" width="10.85546875" bestFit="1" customWidth="1"/>
    <col min="11038" max="11039" width="10.85546875" bestFit="1" customWidth="1"/>
    <col min="11040" max="11040" width="12.140625" bestFit="1" customWidth="1"/>
    <col min="11041" max="11042" width="10.85546875" bestFit="1" customWidth="1"/>
    <col min="11043" max="11043" width="10.7109375" customWidth="1"/>
    <col min="11044" max="11045" width="10.85546875" bestFit="1" customWidth="1"/>
    <col min="11046" max="11046" width="9.85546875" bestFit="1" customWidth="1"/>
    <col min="11047" max="11047" width="12.140625" bestFit="1" customWidth="1"/>
    <col min="11048" max="11048" width="8.85546875" bestFit="1" customWidth="1"/>
    <col min="11049" max="11049" width="12.85546875" bestFit="1" customWidth="1"/>
    <col min="11050" max="11050" width="12.42578125" bestFit="1" customWidth="1"/>
    <col min="11051" max="11051" width="10.5703125" bestFit="1" customWidth="1"/>
    <col min="11052" max="11053" width="8.85546875" bestFit="1" customWidth="1"/>
    <col min="11054" max="11054" width="9.5703125" bestFit="1" customWidth="1"/>
    <col min="11055" max="11055" width="10.5703125" bestFit="1" customWidth="1"/>
    <col min="11056" max="11056" width="9.5703125" bestFit="1" customWidth="1"/>
    <col min="11057" max="11058" width="8.85546875" bestFit="1" customWidth="1"/>
    <col min="11059" max="11059" width="12.140625" bestFit="1" customWidth="1"/>
    <col min="11061" max="11061" width="11" customWidth="1"/>
    <col min="11062" max="11062" width="9.85546875" bestFit="1" customWidth="1"/>
    <col min="11265" max="11265" width="14.140625" customWidth="1"/>
    <col min="11266" max="11266" width="12.140625" bestFit="1" customWidth="1"/>
    <col min="11267" max="11267" width="13.85546875" customWidth="1"/>
    <col min="11268" max="11269" width="12.140625" bestFit="1" customWidth="1"/>
    <col min="11270" max="11273" width="10.85546875" bestFit="1" customWidth="1"/>
    <col min="11274" max="11275" width="10.42578125" bestFit="1" customWidth="1"/>
    <col min="11276" max="11276" width="9.7109375" bestFit="1" customWidth="1"/>
    <col min="11277" max="11277" width="12.5703125" customWidth="1"/>
    <col min="11278" max="11278" width="12.85546875" bestFit="1" customWidth="1"/>
    <col min="11279" max="11279" width="14.140625" bestFit="1" customWidth="1"/>
    <col min="11280" max="11280" width="10.85546875" bestFit="1" customWidth="1"/>
    <col min="11281" max="11281" width="12.140625" bestFit="1" customWidth="1"/>
    <col min="11282" max="11282" width="10.85546875" bestFit="1" customWidth="1"/>
    <col min="11283" max="11283" width="12.140625" bestFit="1" customWidth="1"/>
    <col min="11284" max="11292" width="10.85546875" bestFit="1" customWidth="1"/>
    <col min="11294" max="11295" width="10.85546875" bestFit="1" customWidth="1"/>
    <col min="11296" max="11296" width="12.140625" bestFit="1" customWidth="1"/>
    <col min="11297" max="11298" width="10.85546875" bestFit="1" customWidth="1"/>
    <col min="11299" max="11299" width="10.7109375" customWidth="1"/>
    <col min="11300" max="11301" width="10.85546875" bestFit="1" customWidth="1"/>
    <col min="11302" max="11302" width="9.85546875" bestFit="1" customWidth="1"/>
    <col min="11303" max="11303" width="12.140625" bestFit="1" customWidth="1"/>
    <col min="11304" max="11304" width="8.85546875" bestFit="1" customWidth="1"/>
    <col min="11305" max="11305" width="12.85546875" bestFit="1" customWidth="1"/>
    <col min="11306" max="11306" width="12.42578125" bestFit="1" customWidth="1"/>
    <col min="11307" max="11307" width="10.5703125" bestFit="1" customWidth="1"/>
    <col min="11308" max="11309" width="8.85546875" bestFit="1" customWidth="1"/>
    <col min="11310" max="11310" width="9.5703125" bestFit="1" customWidth="1"/>
    <col min="11311" max="11311" width="10.5703125" bestFit="1" customWidth="1"/>
    <col min="11312" max="11312" width="9.5703125" bestFit="1" customWidth="1"/>
    <col min="11313" max="11314" width="8.85546875" bestFit="1" customWidth="1"/>
    <col min="11315" max="11315" width="12.140625" bestFit="1" customWidth="1"/>
    <col min="11317" max="11317" width="11" customWidth="1"/>
    <col min="11318" max="11318" width="9.85546875" bestFit="1" customWidth="1"/>
    <col min="11521" max="11521" width="14.140625" customWidth="1"/>
    <col min="11522" max="11522" width="12.140625" bestFit="1" customWidth="1"/>
    <col min="11523" max="11523" width="13.85546875" customWidth="1"/>
    <col min="11524" max="11525" width="12.140625" bestFit="1" customWidth="1"/>
    <col min="11526" max="11529" width="10.85546875" bestFit="1" customWidth="1"/>
    <col min="11530" max="11531" width="10.42578125" bestFit="1" customWidth="1"/>
    <col min="11532" max="11532" width="9.7109375" bestFit="1" customWidth="1"/>
    <col min="11533" max="11533" width="12.5703125" customWidth="1"/>
    <col min="11534" max="11534" width="12.85546875" bestFit="1" customWidth="1"/>
    <col min="11535" max="11535" width="14.140625" bestFit="1" customWidth="1"/>
    <col min="11536" max="11536" width="10.85546875" bestFit="1" customWidth="1"/>
    <col min="11537" max="11537" width="12.140625" bestFit="1" customWidth="1"/>
    <col min="11538" max="11538" width="10.85546875" bestFit="1" customWidth="1"/>
    <col min="11539" max="11539" width="12.140625" bestFit="1" customWidth="1"/>
    <col min="11540" max="11548" width="10.85546875" bestFit="1" customWidth="1"/>
    <col min="11550" max="11551" width="10.85546875" bestFit="1" customWidth="1"/>
    <col min="11552" max="11552" width="12.140625" bestFit="1" customWidth="1"/>
    <col min="11553" max="11554" width="10.85546875" bestFit="1" customWidth="1"/>
    <col min="11555" max="11555" width="10.7109375" customWidth="1"/>
    <col min="11556" max="11557" width="10.85546875" bestFit="1" customWidth="1"/>
    <col min="11558" max="11558" width="9.85546875" bestFit="1" customWidth="1"/>
    <col min="11559" max="11559" width="12.140625" bestFit="1" customWidth="1"/>
    <col min="11560" max="11560" width="8.85546875" bestFit="1" customWidth="1"/>
    <col min="11561" max="11561" width="12.85546875" bestFit="1" customWidth="1"/>
    <col min="11562" max="11562" width="12.42578125" bestFit="1" customWidth="1"/>
    <col min="11563" max="11563" width="10.5703125" bestFit="1" customWidth="1"/>
    <col min="11564" max="11565" width="8.85546875" bestFit="1" customWidth="1"/>
    <col min="11566" max="11566" width="9.5703125" bestFit="1" customWidth="1"/>
    <col min="11567" max="11567" width="10.5703125" bestFit="1" customWidth="1"/>
    <col min="11568" max="11568" width="9.5703125" bestFit="1" customWidth="1"/>
    <col min="11569" max="11570" width="8.85546875" bestFit="1" customWidth="1"/>
    <col min="11571" max="11571" width="12.140625" bestFit="1" customWidth="1"/>
    <col min="11573" max="11573" width="11" customWidth="1"/>
    <col min="11574" max="11574" width="9.85546875" bestFit="1" customWidth="1"/>
    <col min="11777" max="11777" width="14.140625" customWidth="1"/>
    <col min="11778" max="11778" width="12.140625" bestFit="1" customWidth="1"/>
    <col min="11779" max="11779" width="13.85546875" customWidth="1"/>
    <col min="11780" max="11781" width="12.140625" bestFit="1" customWidth="1"/>
    <col min="11782" max="11785" width="10.85546875" bestFit="1" customWidth="1"/>
    <col min="11786" max="11787" width="10.42578125" bestFit="1" customWidth="1"/>
    <col min="11788" max="11788" width="9.7109375" bestFit="1" customWidth="1"/>
    <col min="11789" max="11789" width="12.5703125" customWidth="1"/>
    <col min="11790" max="11790" width="12.85546875" bestFit="1" customWidth="1"/>
    <col min="11791" max="11791" width="14.140625" bestFit="1" customWidth="1"/>
    <col min="11792" max="11792" width="10.85546875" bestFit="1" customWidth="1"/>
    <col min="11793" max="11793" width="12.140625" bestFit="1" customWidth="1"/>
    <col min="11794" max="11794" width="10.85546875" bestFit="1" customWidth="1"/>
    <col min="11795" max="11795" width="12.140625" bestFit="1" customWidth="1"/>
    <col min="11796" max="11804" width="10.85546875" bestFit="1" customWidth="1"/>
    <col min="11806" max="11807" width="10.85546875" bestFit="1" customWidth="1"/>
    <col min="11808" max="11808" width="12.140625" bestFit="1" customWidth="1"/>
    <col min="11809" max="11810" width="10.85546875" bestFit="1" customWidth="1"/>
    <col min="11811" max="11811" width="10.7109375" customWidth="1"/>
    <col min="11812" max="11813" width="10.85546875" bestFit="1" customWidth="1"/>
    <col min="11814" max="11814" width="9.85546875" bestFit="1" customWidth="1"/>
    <col min="11815" max="11815" width="12.140625" bestFit="1" customWidth="1"/>
    <col min="11816" max="11816" width="8.85546875" bestFit="1" customWidth="1"/>
    <col min="11817" max="11817" width="12.85546875" bestFit="1" customWidth="1"/>
    <col min="11818" max="11818" width="12.42578125" bestFit="1" customWidth="1"/>
    <col min="11819" max="11819" width="10.5703125" bestFit="1" customWidth="1"/>
    <col min="11820" max="11821" width="8.85546875" bestFit="1" customWidth="1"/>
    <col min="11822" max="11822" width="9.5703125" bestFit="1" customWidth="1"/>
    <col min="11823" max="11823" width="10.5703125" bestFit="1" customWidth="1"/>
    <col min="11824" max="11824" width="9.5703125" bestFit="1" customWidth="1"/>
    <col min="11825" max="11826" width="8.85546875" bestFit="1" customWidth="1"/>
    <col min="11827" max="11827" width="12.140625" bestFit="1" customWidth="1"/>
    <col min="11829" max="11829" width="11" customWidth="1"/>
    <col min="11830" max="11830" width="9.85546875" bestFit="1" customWidth="1"/>
    <col min="12033" max="12033" width="14.140625" customWidth="1"/>
    <col min="12034" max="12034" width="12.140625" bestFit="1" customWidth="1"/>
    <col min="12035" max="12035" width="13.85546875" customWidth="1"/>
    <col min="12036" max="12037" width="12.140625" bestFit="1" customWidth="1"/>
    <col min="12038" max="12041" width="10.85546875" bestFit="1" customWidth="1"/>
    <col min="12042" max="12043" width="10.42578125" bestFit="1" customWidth="1"/>
    <col min="12044" max="12044" width="9.7109375" bestFit="1" customWidth="1"/>
    <col min="12045" max="12045" width="12.5703125" customWidth="1"/>
    <col min="12046" max="12046" width="12.85546875" bestFit="1" customWidth="1"/>
    <col min="12047" max="12047" width="14.140625" bestFit="1" customWidth="1"/>
    <col min="12048" max="12048" width="10.85546875" bestFit="1" customWidth="1"/>
    <col min="12049" max="12049" width="12.140625" bestFit="1" customWidth="1"/>
    <col min="12050" max="12050" width="10.85546875" bestFit="1" customWidth="1"/>
    <col min="12051" max="12051" width="12.140625" bestFit="1" customWidth="1"/>
    <col min="12052" max="12060" width="10.85546875" bestFit="1" customWidth="1"/>
    <col min="12062" max="12063" width="10.85546875" bestFit="1" customWidth="1"/>
    <col min="12064" max="12064" width="12.140625" bestFit="1" customWidth="1"/>
    <col min="12065" max="12066" width="10.85546875" bestFit="1" customWidth="1"/>
    <col min="12067" max="12067" width="10.7109375" customWidth="1"/>
    <col min="12068" max="12069" width="10.85546875" bestFit="1" customWidth="1"/>
    <col min="12070" max="12070" width="9.85546875" bestFit="1" customWidth="1"/>
    <col min="12071" max="12071" width="12.140625" bestFit="1" customWidth="1"/>
    <col min="12072" max="12072" width="8.85546875" bestFit="1" customWidth="1"/>
    <col min="12073" max="12073" width="12.85546875" bestFit="1" customWidth="1"/>
    <col min="12074" max="12074" width="12.42578125" bestFit="1" customWidth="1"/>
    <col min="12075" max="12075" width="10.5703125" bestFit="1" customWidth="1"/>
    <col min="12076" max="12077" width="8.85546875" bestFit="1" customWidth="1"/>
    <col min="12078" max="12078" width="9.5703125" bestFit="1" customWidth="1"/>
    <col min="12079" max="12079" width="10.5703125" bestFit="1" customWidth="1"/>
    <col min="12080" max="12080" width="9.5703125" bestFit="1" customWidth="1"/>
    <col min="12081" max="12082" width="8.85546875" bestFit="1" customWidth="1"/>
    <col min="12083" max="12083" width="12.140625" bestFit="1" customWidth="1"/>
    <col min="12085" max="12085" width="11" customWidth="1"/>
    <col min="12086" max="12086" width="9.85546875" bestFit="1" customWidth="1"/>
    <col min="12289" max="12289" width="14.140625" customWidth="1"/>
    <col min="12290" max="12290" width="12.140625" bestFit="1" customWidth="1"/>
    <col min="12291" max="12291" width="13.85546875" customWidth="1"/>
    <col min="12292" max="12293" width="12.140625" bestFit="1" customWidth="1"/>
    <col min="12294" max="12297" width="10.85546875" bestFit="1" customWidth="1"/>
    <col min="12298" max="12299" width="10.42578125" bestFit="1" customWidth="1"/>
    <col min="12300" max="12300" width="9.7109375" bestFit="1" customWidth="1"/>
    <col min="12301" max="12301" width="12.5703125" customWidth="1"/>
    <col min="12302" max="12302" width="12.85546875" bestFit="1" customWidth="1"/>
    <col min="12303" max="12303" width="14.140625" bestFit="1" customWidth="1"/>
    <col min="12304" max="12304" width="10.85546875" bestFit="1" customWidth="1"/>
    <col min="12305" max="12305" width="12.140625" bestFit="1" customWidth="1"/>
    <col min="12306" max="12306" width="10.85546875" bestFit="1" customWidth="1"/>
    <col min="12307" max="12307" width="12.140625" bestFit="1" customWidth="1"/>
    <col min="12308" max="12316" width="10.85546875" bestFit="1" customWidth="1"/>
    <col min="12318" max="12319" width="10.85546875" bestFit="1" customWidth="1"/>
    <col min="12320" max="12320" width="12.140625" bestFit="1" customWidth="1"/>
    <col min="12321" max="12322" width="10.85546875" bestFit="1" customWidth="1"/>
    <col min="12323" max="12323" width="10.7109375" customWidth="1"/>
    <col min="12324" max="12325" width="10.85546875" bestFit="1" customWidth="1"/>
    <col min="12326" max="12326" width="9.85546875" bestFit="1" customWidth="1"/>
    <col min="12327" max="12327" width="12.140625" bestFit="1" customWidth="1"/>
    <col min="12328" max="12328" width="8.85546875" bestFit="1" customWidth="1"/>
    <col min="12329" max="12329" width="12.85546875" bestFit="1" customWidth="1"/>
    <col min="12330" max="12330" width="12.42578125" bestFit="1" customWidth="1"/>
    <col min="12331" max="12331" width="10.5703125" bestFit="1" customWidth="1"/>
    <col min="12332" max="12333" width="8.85546875" bestFit="1" customWidth="1"/>
    <col min="12334" max="12334" width="9.5703125" bestFit="1" customWidth="1"/>
    <col min="12335" max="12335" width="10.5703125" bestFit="1" customWidth="1"/>
    <col min="12336" max="12336" width="9.5703125" bestFit="1" customWidth="1"/>
    <col min="12337" max="12338" width="8.85546875" bestFit="1" customWidth="1"/>
    <col min="12339" max="12339" width="12.140625" bestFit="1" customWidth="1"/>
    <col min="12341" max="12341" width="11" customWidth="1"/>
    <col min="12342" max="12342" width="9.85546875" bestFit="1" customWidth="1"/>
    <col min="12545" max="12545" width="14.140625" customWidth="1"/>
    <col min="12546" max="12546" width="12.140625" bestFit="1" customWidth="1"/>
    <col min="12547" max="12547" width="13.85546875" customWidth="1"/>
    <col min="12548" max="12549" width="12.140625" bestFit="1" customWidth="1"/>
    <col min="12550" max="12553" width="10.85546875" bestFit="1" customWidth="1"/>
    <col min="12554" max="12555" width="10.42578125" bestFit="1" customWidth="1"/>
    <col min="12556" max="12556" width="9.7109375" bestFit="1" customWidth="1"/>
    <col min="12557" max="12557" width="12.5703125" customWidth="1"/>
    <col min="12558" max="12558" width="12.85546875" bestFit="1" customWidth="1"/>
    <col min="12559" max="12559" width="14.140625" bestFit="1" customWidth="1"/>
    <col min="12560" max="12560" width="10.85546875" bestFit="1" customWidth="1"/>
    <col min="12561" max="12561" width="12.140625" bestFit="1" customWidth="1"/>
    <col min="12562" max="12562" width="10.85546875" bestFit="1" customWidth="1"/>
    <col min="12563" max="12563" width="12.140625" bestFit="1" customWidth="1"/>
    <col min="12564" max="12572" width="10.85546875" bestFit="1" customWidth="1"/>
    <col min="12574" max="12575" width="10.85546875" bestFit="1" customWidth="1"/>
    <col min="12576" max="12576" width="12.140625" bestFit="1" customWidth="1"/>
    <col min="12577" max="12578" width="10.85546875" bestFit="1" customWidth="1"/>
    <col min="12579" max="12579" width="10.7109375" customWidth="1"/>
    <col min="12580" max="12581" width="10.85546875" bestFit="1" customWidth="1"/>
    <col min="12582" max="12582" width="9.85546875" bestFit="1" customWidth="1"/>
    <col min="12583" max="12583" width="12.140625" bestFit="1" customWidth="1"/>
    <col min="12584" max="12584" width="8.85546875" bestFit="1" customWidth="1"/>
    <col min="12585" max="12585" width="12.85546875" bestFit="1" customWidth="1"/>
    <col min="12586" max="12586" width="12.42578125" bestFit="1" customWidth="1"/>
    <col min="12587" max="12587" width="10.5703125" bestFit="1" customWidth="1"/>
    <col min="12588" max="12589" width="8.85546875" bestFit="1" customWidth="1"/>
    <col min="12590" max="12590" width="9.5703125" bestFit="1" customWidth="1"/>
    <col min="12591" max="12591" width="10.5703125" bestFit="1" customWidth="1"/>
    <col min="12592" max="12592" width="9.5703125" bestFit="1" customWidth="1"/>
    <col min="12593" max="12594" width="8.85546875" bestFit="1" customWidth="1"/>
    <col min="12595" max="12595" width="12.140625" bestFit="1" customWidth="1"/>
    <col min="12597" max="12597" width="11" customWidth="1"/>
    <col min="12598" max="12598" width="9.85546875" bestFit="1" customWidth="1"/>
    <col min="12801" max="12801" width="14.140625" customWidth="1"/>
    <col min="12802" max="12802" width="12.140625" bestFit="1" customWidth="1"/>
    <col min="12803" max="12803" width="13.85546875" customWidth="1"/>
    <col min="12804" max="12805" width="12.140625" bestFit="1" customWidth="1"/>
    <col min="12806" max="12809" width="10.85546875" bestFit="1" customWidth="1"/>
    <col min="12810" max="12811" width="10.42578125" bestFit="1" customWidth="1"/>
    <col min="12812" max="12812" width="9.7109375" bestFit="1" customWidth="1"/>
    <col min="12813" max="12813" width="12.5703125" customWidth="1"/>
    <col min="12814" max="12814" width="12.85546875" bestFit="1" customWidth="1"/>
    <col min="12815" max="12815" width="14.140625" bestFit="1" customWidth="1"/>
    <col min="12816" max="12816" width="10.85546875" bestFit="1" customWidth="1"/>
    <col min="12817" max="12817" width="12.140625" bestFit="1" customWidth="1"/>
    <col min="12818" max="12818" width="10.85546875" bestFit="1" customWidth="1"/>
    <col min="12819" max="12819" width="12.140625" bestFit="1" customWidth="1"/>
    <col min="12820" max="12828" width="10.85546875" bestFit="1" customWidth="1"/>
    <col min="12830" max="12831" width="10.85546875" bestFit="1" customWidth="1"/>
    <col min="12832" max="12832" width="12.140625" bestFit="1" customWidth="1"/>
    <col min="12833" max="12834" width="10.85546875" bestFit="1" customWidth="1"/>
    <col min="12835" max="12835" width="10.7109375" customWidth="1"/>
    <col min="12836" max="12837" width="10.85546875" bestFit="1" customWidth="1"/>
    <col min="12838" max="12838" width="9.85546875" bestFit="1" customWidth="1"/>
    <col min="12839" max="12839" width="12.140625" bestFit="1" customWidth="1"/>
    <col min="12840" max="12840" width="8.85546875" bestFit="1" customWidth="1"/>
    <col min="12841" max="12841" width="12.85546875" bestFit="1" customWidth="1"/>
    <col min="12842" max="12842" width="12.42578125" bestFit="1" customWidth="1"/>
    <col min="12843" max="12843" width="10.5703125" bestFit="1" customWidth="1"/>
    <col min="12844" max="12845" width="8.85546875" bestFit="1" customWidth="1"/>
    <col min="12846" max="12846" width="9.5703125" bestFit="1" customWidth="1"/>
    <col min="12847" max="12847" width="10.5703125" bestFit="1" customWidth="1"/>
    <col min="12848" max="12848" width="9.5703125" bestFit="1" customWidth="1"/>
    <col min="12849" max="12850" width="8.85546875" bestFit="1" customWidth="1"/>
    <col min="12851" max="12851" width="12.140625" bestFit="1" customWidth="1"/>
    <col min="12853" max="12853" width="11" customWidth="1"/>
    <col min="12854" max="12854" width="9.85546875" bestFit="1" customWidth="1"/>
    <col min="13057" max="13057" width="14.140625" customWidth="1"/>
    <col min="13058" max="13058" width="12.140625" bestFit="1" customWidth="1"/>
    <col min="13059" max="13059" width="13.85546875" customWidth="1"/>
    <col min="13060" max="13061" width="12.140625" bestFit="1" customWidth="1"/>
    <col min="13062" max="13065" width="10.85546875" bestFit="1" customWidth="1"/>
    <col min="13066" max="13067" width="10.42578125" bestFit="1" customWidth="1"/>
    <col min="13068" max="13068" width="9.7109375" bestFit="1" customWidth="1"/>
    <col min="13069" max="13069" width="12.5703125" customWidth="1"/>
    <col min="13070" max="13070" width="12.85546875" bestFit="1" customWidth="1"/>
    <col min="13071" max="13071" width="14.140625" bestFit="1" customWidth="1"/>
    <col min="13072" max="13072" width="10.85546875" bestFit="1" customWidth="1"/>
    <col min="13073" max="13073" width="12.140625" bestFit="1" customWidth="1"/>
    <col min="13074" max="13074" width="10.85546875" bestFit="1" customWidth="1"/>
    <col min="13075" max="13075" width="12.140625" bestFit="1" customWidth="1"/>
    <col min="13076" max="13084" width="10.85546875" bestFit="1" customWidth="1"/>
    <col min="13086" max="13087" width="10.85546875" bestFit="1" customWidth="1"/>
    <col min="13088" max="13088" width="12.140625" bestFit="1" customWidth="1"/>
    <col min="13089" max="13090" width="10.85546875" bestFit="1" customWidth="1"/>
    <col min="13091" max="13091" width="10.7109375" customWidth="1"/>
    <col min="13092" max="13093" width="10.85546875" bestFit="1" customWidth="1"/>
    <col min="13094" max="13094" width="9.85546875" bestFit="1" customWidth="1"/>
    <col min="13095" max="13095" width="12.140625" bestFit="1" customWidth="1"/>
    <col min="13096" max="13096" width="8.85546875" bestFit="1" customWidth="1"/>
    <col min="13097" max="13097" width="12.85546875" bestFit="1" customWidth="1"/>
    <col min="13098" max="13098" width="12.42578125" bestFit="1" customWidth="1"/>
    <col min="13099" max="13099" width="10.5703125" bestFit="1" customWidth="1"/>
    <col min="13100" max="13101" width="8.85546875" bestFit="1" customWidth="1"/>
    <col min="13102" max="13102" width="9.5703125" bestFit="1" customWidth="1"/>
    <col min="13103" max="13103" width="10.5703125" bestFit="1" customWidth="1"/>
    <col min="13104" max="13104" width="9.5703125" bestFit="1" customWidth="1"/>
    <col min="13105" max="13106" width="8.85546875" bestFit="1" customWidth="1"/>
    <col min="13107" max="13107" width="12.140625" bestFit="1" customWidth="1"/>
    <col min="13109" max="13109" width="11" customWidth="1"/>
    <col min="13110" max="13110" width="9.85546875" bestFit="1" customWidth="1"/>
    <col min="13313" max="13313" width="14.140625" customWidth="1"/>
    <col min="13314" max="13314" width="12.140625" bestFit="1" customWidth="1"/>
    <col min="13315" max="13315" width="13.85546875" customWidth="1"/>
    <col min="13316" max="13317" width="12.140625" bestFit="1" customWidth="1"/>
    <col min="13318" max="13321" width="10.85546875" bestFit="1" customWidth="1"/>
    <col min="13322" max="13323" width="10.42578125" bestFit="1" customWidth="1"/>
    <col min="13324" max="13324" width="9.7109375" bestFit="1" customWidth="1"/>
    <col min="13325" max="13325" width="12.5703125" customWidth="1"/>
    <col min="13326" max="13326" width="12.85546875" bestFit="1" customWidth="1"/>
    <col min="13327" max="13327" width="14.140625" bestFit="1" customWidth="1"/>
    <col min="13328" max="13328" width="10.85546875" bestFit="1" customWidth="1"/>
    <col min="13329" max="13329" width="12.140625" bestFit="1" customWidth="1"/>
    <col min="13330" max="13330" width="10.85546875" bestFit="1" customWidth="1"/>
    <col min="13331" max="13331" width="12.140625" bestFit="1" customWidth="1"/>
    <col min="13332" max="13340" width="10.85546875" bestFit="1" customWidth="1"/>
    <col min="13342" max="13343" width="10.85546875" bestFit="1" customWidth="1"/>
    <col min="13344" max="13344" width="12.140625" bestFit="1" customWidth="1"/>
    <col min="13345" max="13346" width="10.85546875" bestFit="1" customWidth="1"/>
    <col min="13347" max="13347" width="10.7109375" customWidth="1"/>
    <col min="13348" max="13349" width="10.85546875" bestFit="1" customWidth="1"/>
    <col min="13350" max="13350" width="9.85546875" bestFit="1" customWidth="1"/>
    <col min="13351" max="13351" width="12.140625" bestFit="1" customWidth="1"/>
    <col min="13352" max="13352" width="8.85546875" bestFit="1" customWidth="1"/>
    <col min="13353" max="13353" width="12.85546875" bestFit="1" customWidth="1"/>
    <col min="13354" max="13354" width="12.42578125" bestFit="1" customWidth="1"/>
    <col min="13355" max="13355" width="10.5703125" bestFit="1" customWidth="1"/>
    <col min="13356" max="13357" width="8.85546875" bestFit="1" customWidth="1"/>
    <col min="13358" max="13358" width="9.5703125" bestFit="1" customWidth="1"/>
    <col min="13359" max="13359" width="10.5703125" bestFit="1" customWidth="1"/>
    <col min="13360" max="13360" width="9.5703125" bestFit="1" customWidth="1"/>
    <col min="13361" max="13362" width="8.85546875" bestFit="1" customWidth="1"/>
    <col min="13363" max="13363" width="12.140625" bestFit="1" customWidth="1"/>
    <col min="13365" max="13365" width="11" customWidth="1"/>
    <col min="13366" max="13366" width="9.85546875" bestFit="1" customWidth="1"/>
    <col min="13569" max="13569" width="14.140625" customWidth="1"/>
    <col min="13570" max="13570" width="12.140625" bestFit="1" customWidth="1"/>
    <col min="13571" max="13571" width="13.85546875" customWidth="1"/>
    <col min="13572" max="13573" width="12.140625" bestFit="1" customWidth="1"/>
    <col min="13574" max="13577" width="10.85546875" bestFit="1" customWidth="1"/>
    <col min="13578" max="13579" width="10.42578125" bestFit="1" customWidth="1"/>
    <col min="13580" max="13580" width="9.7109375" bestFit="1" customWidth="1"/>
    <col min="13581" max="13581" width="12.5703125" customWidth="1"/>
    <col min="13582" max="13582" width="12.85546875" bestFit="1" customWidth="1"/>
    <col min="13583" max="13583" width="14.140625" bestFit="1" customWidth="1"/>
    <col min="13584" max="13584" width="10.85546875" bestFit="1" customWidth="1"/>
    <col min="13585" max="13585" width="12.140625" bestFit="1" customWidth="1"/>
    <col min="13586" max="13586" width="10.85546875" bestFit="1" customWidth="1"/>
    <col min="13587" max="13587" width="12.140625" bestFit="1" customWidth="1"/>
    <col min="13588" max="13596" width="10.85546875" bestFit="1" customWidth="1"/>
    <col min="13598" max="13599" width="10.85546875" bestFit="1" customWidth="1"/>
    <col min="13600" max="13600" width="12.140625" bestFit="1" customWidth="1"/>
    <col min="13601" max="13602" width="10.85546875" bestFit="1" customWidth="1"/>
    <col min="13603" max="13603" width="10.7109375" customWidth="1"/>
    <col min="13604" max="13605" width="10.85546875" bestFit="1" customWidth="1"/>
    <col min="13606" max="13606" width="9.85546875" bestFit="1" customWidth="1"/>
    <col min="13607" max="13607" width="12.140625" bestFit="1" customWidth="1"/>
    <col min="13608" max="13608" width="8.85546875" bestFit="1" customWidth="1"/>
    <col min="13609" max="13609" width="12.85546875" bestFit="1" customWidth="1"/>
    <col min="13610" max="13610" width="12.42578125" bestFit="1" customWidth="1"/>
    <col min="13611" max="13611" width="10.5703125" bestFit="1" customWidth="1"/>
    <col min="13612" max="13613" width="8.85546875" bestFit="1" customWidth="1"/>
    <col min="13614" max="13614" width="9.5703125" bestFit="1" customWidth="1"/>
    <col min="13615" max="13615" width="10.5703125" bestFit="1" customWidth="1"/>
    <col min="13616" max="13616" width="9.5703125" bestFit="1" customWidth="1"/>
    <col min="13617" max="13618" width="8.85546875" bestFit="1" customWidth="1"/>
    <col min="13619" max="13619" width="12.140625" bestFit="1" customWidth="1"/>
    <col min="13621" max="13621" width="11" customWidth="1"/>
    <col min="13622" max="13622" width="9.85546875" bestFit="1" customWidth="1"/>
    <col min="13825" max="13825" width="14.140625" customWidth="1"/>
    <col min="13826" max="13826" width="12.140625" bestFit="1" customWidth="1"/>
    <col min="13827" max="13827" width="13.85546875" customWidth="1"/>
    <col min="13828" max="13829" width="12.140625" bestFit="1" customWidth="1"/>
    <col min="13830" max="13833" width="10.85546875" bestFit="1" customWidth="1"/>
    <col min="13834" max="13835" width="10.42578125" bestFit="1" customWidth="1"/>
    <col min="13836" max="13836" width="9.7109375" bestFit="1" customWidth="1"/>
    <col min="13837" max="13837" width="12.5703125" customWidth="1"/>
    <col min="13838" max="13838" width="12.85546875" bestFit="1" customWidth="1"/>
    <col min="13839" max="13839" width="14.140625" bestFit="1" customWidth="1"/>
    <col min="13840" max="13840" width="10.85546875" bestFit="1" customWidth="1"/>
    <col min="13841" max="13841" width="12.140625" bestFit="1" customWidth="1"/>
    <col min="13842" max="13842" width="10.85546875" bestFit="1" customWidth="1"/>
    <col min="13843" max="13843" width="12.140625" bestFit="1" customWidth="1"/>
    <col min="13844" max="13852" width="10.85546875" bestFit="1" customWidth="1"/>
    <col min="13854" max="13855" width="10.85546875" bestFit="1" customWidth="1"/>
    <col min="13856" max="13856" width="12.140625" bestFit="1" customWidth="1"/>
    <col min="13857" max="13858" width="10.85546875" bestFit="1" customWidth="1"/>
    <col min="13859" max="13859" width="10.7109375" customWidth="1"/>
    <col min="13860" max="13861" width="10.85546875" bestFit="1" customWidth="1"/>
    <col min="13862" max="13862" width="9.85546875" bestFit="1" customWidth="1"/>
    <col min="13863" max="13863" width="12.140625" bestFit="1" customWidth="1"/>
    <col min="13864" max="13864" width="8.85546875" bestFit="1" customWidth="1"/>
    <col min="13865" max="13865" width="12.85546875" bestFit="1" customWidth="1"/>
    <col min="13866" max="13866" width="12.42578125" bestFit="1" customWidth="1"/>
    <col min="13867" max="13867" width="10.5703125" bestFit="1" customWidth="1"/>
    <col min="13868" max="13869" width="8.85546875" bestFit="1" customWidth="1"/>
    <col min="13870" max="13870" width="9.5703125" bestFit="1" customWidth="1"/>
    <col min="13871" max="13871" width="10.5703125" bestFit="1" customWidth="1"/>
    <col min="13872" max="13872" width="9.5703125" bestFit="1" customWidth="1"/>
    <col min="13873" max="13874" width="8.85546875" bestFit="1" customWidth="1"/>
    <col min="13875" max="13875" width="12.140625" bestFit="1" customWidth="1"/>
    <col min="13877" max="13877" width="11" customWidth="1"/>
    <col min="13878" max="13878" width="9.85546875" bestFit="1" customWidth="1"/>
    <col min="14081" max="14081" width="14.140625" customWidth="1"/>
    <col min="14082" max="14082" width="12.140625" bestFit="1" customWidth="1"/>
    <col min="14083" max="14083" width="13.85546875" customWidth="1"/>
    <col min="14084" max="14085" width="12.140625" bestFit="1" customWidth="1"/>
    <col min="14086" max="14089" width="10.85546875" bestFit="1" customWidth="1"/>
    <col min="14090" max="14091" width="10.42578125" bestFit="1" customWidth="1"/>
    <col min="14092" max="14092" width="9.7109375" bestFit="1" customWidth="1"/>
    <col min="14093" max="14093" width="12.5703125" customWidth="1"/>
    <col min="14094" max="14094" width="12.85546875" bestFit="1" customWidth="1"/>
    <col min="14095" max="14095" width="14.140625" bestFit="1" customWidth="1"/>
    <col min="14096" max="14096" width="10.85546875" bestFit="1" customWidth="1"/>
    <col min="14097" max="14097" width="12.140625" bestFit="1" customWidth="1"/>
    <col min="14098" max="14098" width="10.85546875" bestFit="1" customWidth="1"/>
    <col min="14099" max="14099" width="12.140625" bestFit="1" customWidth="1"/>
    <col min="14100" max="14108" width="10.85546875" bestFit="1" customWidth="1"/>
    <col min="14110" max="14111" width="10.85546875" bestFit="1" customWidth="1"/>
    <col min="14112" max="14112" width="12.140625" bestFit="1" customWidth="1"/>
    <col min="14113" max="14114" width="10.85546875" bestFit="1" customWidth="1"/>
    <col min="14115" max="14115" width="10.7109375" customWidth="1"/>
    <col min="14116" max="14117" width="10.85546875" bestFit="1" customWidth="1"/>
    <col min="14118" max="14118" width="9.85546875" bestFit="1" customWidth="1"/>
    <col min="14119" max="14119" width="12.140625" bestFit="1" customWidth="1"/>
    <col min="14120" max="14120" width="8.85546875" bestFit="1" customWidth="1"/>
    <col min="14121" max="14121" width="12.85546875" bestFit="1" customWidth="1"/>
    <col min="14122" max="14122" width="12.42578125" bestFit="1" customWidth="1"/>
    <col min="14123" max="14123" width="10.5703125" bestFit="1" customWidth="1"/>
    <col min="14124" max="14125" width="8.85546875" bestFit="1" customWidth="1"/>
    <col min="14126" max="14126" width="9.5703125" bestFit="1" customWidth="1"/>
    <col min="14127" max="14127" width="10.5703125" bestFit="1" customWidth="1"/>
    <col min="14128" max="14128" width="9.5703125" bestFit="1" customWidth="1"/>
    <col min="14129" max="14130" width="8.85546875" bestFit="1" customWidth="1"/>
    <col min="14131" max="14131" width="12.140625" bestFit="1" customWidth="1"/>
    <col min="14133" max="14133" width="11" customWidth="1"/>
    <col min="14134" max="14134" width="9.85546875" bestFit="1" customWidth="1"/>
    <col min="14337" max="14337" width="14.140625" customWidth="1"/>
    <col min="14338" max="14338" width="12.140625" bestFit="1" customWidth="1"/>
    <col min="14339" max="14339" width="13.85546875" customWidth="1"/>
    <col min="14340" max="14341" width="12.140625" bestFit="1" customWidth="1"/>
    <col min="14342" max="14345" width="10.85546875" bestFit="1" customWidth="1"/>
    <col min="14346" max="14347" width="10.42578125" bestFit="1" customWidth="1"/>
    <col min="14348" max="14348" width="9.7109375" bestFit="1" customWidth="1"/>
    <col min="14349" max="14349" width="12.5703125" customWidth="1"/>
    <col min="14350" max="14350" width="12.85546875" bestFit="1" customWidth="1"/>
    <col min="14351" max="14351" width="14.140625" bestFit="1" customWidth="1"/>
    <col min="14352" max="14352" width="10.85546875" bestFit="1" customWidth="1"/>
    <col min="14353" max="14353" width="12.140625" bestFit="1" customWidth="1"/>
    <col min="14354" max="14354" width="10.85546875" bestFit="1" customWidth="1"/>
    <col min="14355" max="14355" width="12.140625" bestFit="1" customWidth="1"/>
    <col min="14356" max="14364" width="10.85546875" bestFit="1" customWidth="1"/>
    <col min="14366" max="14367" width="10.85546875" bestFit="1" customWidth="1"/>
    <col min="14368" max="14368" width="12.140625" bestFit="1" customWidth="1"/>
    <col min="14369" max="14370" width="10.85546875" bestFit="1" customWidth="1"/>
    <col min="14371" max="14371" width="10.7109375" customWidth="1"/>
    <col min="14372" max="14373" width="10.85546875" bestFit="1" customWidth="1"/>
    <col min="14374" max="14374" width="9.85546875" bestFit="1" customWidth="1"/>
    <col min="14375" max="14375" width="12.140625" bestFit="1" customWidth="1"/>
    <col min="14376" max="14376" width="8.85546875" bestFit="1" customWidth="1"/>
    <col min="14377" max="14377" width="12.85546875" bestFit="1" customWidth="1"/>
    <col min="14378" max="14378" width="12.42578125" bestFit="1" customWidth="1"/>
    <col min="14379" max="14379" width="10.5703125" bestFit="1" customWidth="1"/>
    <col min="14380" max="14381" width="8.85546875" bestFit="1" customWidth="1"/>
    <col min="14382" max="14382" width="9.5703125" bestFit="1" customWidth="1"/>
    <col min="14383" max="14383" width="10.5703125" bestFit="1" customWidth="1"/>
    <col min="14384" max="14384" width="9.5703125" bestFit="1" customWidth="1"/>
    <col min="14385" max="14386" width="8.85546875" bestFit="1" customWidth="1"/>
    <col min="14387" max="14387" width="12.140625" bestFit="1" customWidth="1"/>
    <col min="14389" max="14389" width="11" customWidth="1"/>
    <col min="14390" max="14390" width="9.85546875" bestFit="1" customWidth="1"/>
    <col min="14593" max="14593" width="14.140625" customWidth="1"/>
    <col min="14594" max="14594" width="12.140625" bestFit="1" customWidth="1"/>
    <col min="14595" max="14595" width="13.85546875" customWidth="1"/>
    <col min="14596" max="14597" width="12.140625" bestFit="1" customWidth="1"/>
    <col min="14598" max="14601" width="10.85546875" bestFit="1" customWidth="1"/>
    <col min="14602" max="14603" width="10.42578125" bestFit="1" customWidth="1"/>
    <col min="14604" max="14604" width="9.7109375" bestFit="1" customWidth="1"/>
    <col min="14605" max="14605" width="12.5703125" customWidth="1"/>
    <col min="14606" max="14606" width="12.85546875" bestFit="1" customWidth="1"/>
    <col min="14607" max="14607" width="14.140625" bestFit="1" customWidth="1"/>
    <col min="14608" max="14608" width="10.85546875" bestFit="1" customWidth="1"/>
    <col min="14609" max="14609" width="12.140625" bestFit="1" customWidth="1"/>
    <col min="14610" max="14610" width="10.85546875" bestFit="1" customWidth="1"/>
    <col min="14611" max="14611" width="12.140625" bestFit="1" customWidth="1"/>
    <col min="14612" max="14620" width="10.85546875" bestFit="1" customWidth="1"/>
    <col min="14622" max="14623" width="10.85546875" bestFit="1" customWidth="1"/>
    <col min="14624" max="14624" width="12.140625" bestFit="1" customWidth="1"/>
    <col min="14625" max="14626" width="10.85546875" bestFit="1" customWidth="1"/>
    <col min="14627" max="14627" width="10.7109375" customWidth="1"/>
    <col min="14628" max="14629" width="10.85546875" bestFit="1" customWidth="1"/>
    <col min="14630" max="14630" width="9.85546875" bestFit="1" customWidth="1"/>
    <col min="14631" max="14631" width="12.140625" bestFit="1" customWidth="1"/>
    <col min="14632" max="14632" width="8.85546875" bestFit="1" customWidth="1"/>
    <col min="14633" max="14633" width="12.85546875" bestFit="1" customWidth="1"/>
    <col min="14634" max="14634" width="12.42578125" bestFit="1" customWidth="1"/>
    <col min="14635" max="14635" width="10.5703125" bestFit="1" customWidth="1"/>
    <col min="14636" max="14637" width="8.85546875" bestFit="1" customWidth="1"/>
    <col min="14638" max="14638" width="9.5703125" bestFit="1" customWidth="1"/>
    <col min="14639" max="14639" width="10.5703125" bestFit="1" customWidth="1"/>
    <col min="14640" max="14640" width="9.5703125" bestFit="1" customWidth="1"/>
    <col min="14641" max="14642" width="8.85546875" bestFit="1" customWidth="1"/>
    <col min="14643" max="14643" width="12.140625" bestFit="1" customWidth="1"/>
    <col min="14645" max="14645" width="11" customWidth="1"/>
    <col min="14646" max="14646" width="9.85546875" bestFit="1" customWidth="1"/>
    <col min="14849" max="14849" width="14.140625" customWidth="1"/>
    <col min="14850" max="14850" width="12.140625" bestFit="1" customWidth="1"/>
    <col min="14851" max="14851" width="13.85546875" customWidth="1"/>
    <col min="14852" max="14853" width="12.140625" bestFit="1" customWidth="1"/>
    <col min="14854" max="14857" width="10.85546875" bestFit="1" customWidth="1"/>
    <col min="14858" max="14859" width="10.42578125" bestFit="1" customWidth="1"/>
    <col min="14860" max="14860" width="9.7109375" bestFit="1" customWidth="1"/>
    <col min="14861" max="14861" width="12.5703125" customWidth="1"/>
    <col min="14862" max="14862" width="12.85546875" bestFit="1" customWidth="1"/>
    <col min="14863" max="14863" width="14.140625" bestFit="1" customWidth="1"/>
    <col min="14864" max="14864" width="10.85546875" bestFit="1" customWidth="1"/>
    <col min="14865" max="14865" width="12.140625" bestFit="1" customWidth="1"/>
    <col min="14866" max="14866" width="10.85546875" bestFit="1" customWidth="1"/>
    <col min="14867" max="14867" width="12.140625" bestFit="1" customWidth="1"/>
    <col min="14868" max="14876" width="10.85546875" bestFit="1" customWidth="1"/>
    <col min="14878" max="14879" width="10.85546875" bestFit="1" customWidth="1"/>
    <col min="14880" max="14880" width="12.140625" bestFit="1" customWidth="1"/>
    <col min="14881" max="14882" width="10.85546875" bestFit="1" customWidth="1"/>
    <col min="14883" max="14883" width="10.7109375" customWidth="1"/>
    <col min="14884" max="14885" width="10.85546875" bestFit="1" customWidth="1"/>
    <col min="14886" max="14886" width="9.85546875" bestFit="1" customWidth="1"/>
    <col min="14887" max="14887" width="12.140625" bestFit="1" customWidth="1"/>
    <col min="14888" max="14888" width="8.85546875" bestFit="1" customWidth="1"/>
    <col min="14889" max="14889" width="12.85546875" bestFit="1" customWidth="1"/>
    <col min="14890" max="14890" width="12.42578125" bestFit="1" customWidth="1"/>
    <col min="14891" max="14891" width="10.5703125" bestFit="1" customWidth="1"/>
    <col min="14892" max="14893" width="8.85546875" bestFit="1" customWidth="1"/>
    <col min="14894" max="14894" width="9.5703125" bestFit="1" customWidth="1"/>
    <col min="14895" max="14895" width="10.5703125" bestFit="1" customWidth="1"/>
    <col min="14896" max="14896" width="9.5703125" bestFit="1" customWidth="1"/>
    <col min="14897" max="14898" width="8.85546875" bestFit="1" customWidth="1"/>
    <col min="14899" max="14899" width="12.140625" bestFit="1" customWidth="1"/>
    <col min="14901" max="14901" width="11" customWidth="1"/>
    <col min="14902" max="14902" width="9.85546875" bestFit="1" customWidth="1"/>
    <col min="15105" max="15105" width="14.140625" customWidth="1"/>
    <col min="15106" max="15106" width="12.140625" bestFit="1" customWidth="1"/>
    <col min="15107" max="15107" width="13.85546875" customWidth="1"/>
    <col min="15108" max="15109" width="12.140625" bestFit="1" customWidth="1"/>
    <col min="15110" max="15113" width="10.85546875" bestFit="1" customWidth="1"/>
    <col min="15114" max="15115" width="10.42578125" bestFit="1" customWidth="1"/>
    <col min="15116" max="15116" width="9.7109375" bestFit="1" customWidth="1"/>
    <col min="15117" max="15117" width="12.5703125" customWidth="1"/>
    <col min="15118" max="15118" width="12.85546875" bestFit="1" customWidth="1"/>
    <col min="15119" max="15119" width="14.140625" bestFit="1" customWidth="1"/>
    <col min="15120" max="15120" width="10.85546875" bestFit="1" customWidth="1"/>
    <col min="15121" max="15121" width="12.140625" bestFit="1" customWidth="1"/>
    <col min="15122" max="15122" width="10.85546875" bestFit="1" customWidth="1"/>
    <col min="15123" max="15123" width="12.140625" bestFit="1" customWidth="1"/>
    <col min="15124" max="15132" width="10.85546875" bestFit="1" customWidth="1"/>
    <col min="15134" max="15135" width="10.85546875" bestFit="1" customWidth="1"/>
    <col min="15136" max="15136" width="12.140625" bestFit="1" customWidth="1"/>
    <col min="15137" max="15138" width="10.85546875" bestFit="1" customWidth="1"/>
    <col min="15139" max="15139" width="10.7109375" customWidth="1"/>
    <col min="15140" max="15141" width="10.85546875" bestFit="1" customWidth="1"/>
    <col min="15142" max="15142" width="9.85546875" bestFit="1" customWidth="1"/>
    <col min="15143" max="15143" width="12.140625" bestFit="1" customWidth="1"/>
    <col min="15144" max="15144" width="8.85546875" bestFit="1" customWidth="1"/>
    <col min="15145" max="15145" width="12.85546875" bestFit="1" customWidth="1"/>
    <col min="15146" max="15146" width="12.42578125" bestFit="1" customWidth="1"/>
    <col min="15147" max="15147" width="10.5703125" bestFit="1" customWidth="1"/>
    <col min="15148" max="15149" width="8.85546875" bestFit="1" customWidth="1"/>
    <col min="15150" max="15150" width="9.5703125" bestFit="1" customWidth="1"/>
    <col min="15151" max="15151" width="10.5703125" bestFit="1" customWidth="1"/>
    <col min="15152" max="15152" width="9.5703125" bestFit="1" customWidth="1"/>
    <col min="15153" max="15154" width="8.85546875" bestFit="1" customWidth="1"/>
    <col min="15155" max="15155" width="12.140625" bestFit="1" customWidth="1"/>
    <col min="15157" max="15157" width="11" customWidth="1"/>
    <col min="15158" max="15158" width="9.85546875" bestFit="1" customWidth="1"/>
    <col min="15361" max="15361" width="14.140625" customWidth="1"/>
    <col min="15362" max="15362" width="12.140625" bestFit="1" customWidth="1"/>
    <col min="15363" max="15363" width="13.85546875" customWidth="1"/>
    <col min="15364" max="15365" width="12.140625" bestFit="1" customWidth="1"/>
    <col min="15366" max="15369" width="10.85546875" bestFit="1" customWidth="1"/>
    <col min="15370" max="15371" width="10.42578125" bestFit="1" customWidth="1"/>
    <col min="15372" max="15372" width="9.7109375" bestFit="1" customWidth="1"/>
    <col min="15373" max="15373" width="12.5703125" customWidth="1"/>
    <col min="15374" max="15374" width="12.85546875" bestFit="1" customWidth="1"/>
    <col min="15375" max="15375" width="14.140625" bestFit="1" customWidth="1"/>
    <col min="15376" max="15376" width="10.85546875" bestFit="1" customWidth="1"/>
    <col min="15377" max="15377" width="12.140625" bestFit="1" customWidth="1"/>
    <col min="15378" max="15378" width="10.85546875" bestFit="1" customWidth="1"/>
    <col min="15379" max="15379" width="12.140625" bestFit="1" customWidth="1"/>
    <col min="15380" max="15388" width="10.85546875" bestFit="1" customWidth="1"/>
    <col min="15390" max="15391" width="10.85546875" bestFit="1" customWidth="1"/>
    <col min="15392" max="15392" width="12.140625" bestFit="1" customWidth="1"/>
    <col min="15393" max="15394" width="10.85546875" bestFit="1" customWidth="1"/>
    <col min="15395" max="15395" width="10.7109375" customWidth="1"/>
    <col min="15396" max="15397" width="10.85546875" bestFit="1" customWidth="1"/>
    <col min="15398" max="15398" width="9.85546875" bestFit="1" customWidth="1"/>
    <col min="15399" max="15399" width="12.140625" bestFit="1" customWidth="1"/>
    <col min="15400" max="15400" width="8.85546875" bestFit="1" customWidth="1"/>
    <col min="15401" max="15401" width="12.85546875" bestFit="1" customWidth="1"/>
    <col min="15402" max="15402" width="12.42578125" bestFit="1" customWidth="1"/>
    <col min="15403" max="15403" width="10.5703125" bestFit="1" customWidth="1"/>
    <col min="15404" max="15405" width="8.85546875" bestFit="1" customWidth="1"/>
    <col min="15406" max="15406" width="9.5703125" bestFit="1" customWidth="1"/>
    <col min="15407" max="15407" width="10.5703125" bestFit="1" customWidth="1"/>
    <col min="15408" max="15408" width="9.5703125" bestFit="1" customWidth="1"/>
    <col min="15409" max="15410" width="8.85546875" bestFit="1" customWidth="1"/>
    <col min="15411" max="15411" width="12.140625" bestFit="1" customWidth="1"/>
    <col min="15413" max="15413" width="11" customWidth="1"/>
    <col min="15414" max="15414" width="9.85546875" bestFit="1" customWidth="1"/>
    <col min="15617" max="15617" width="14.140625" customWidth="1"/>
    <col min="15618" max="15618" width="12.140625" bestFit="1" customWidth="1"/>
    <col min="15619" max="15619" width="13.85546875" customWidth="1"/>
    <col min="15620" max="15621" width="12.140625" bestFit="1" customWidth="1"/>
    <col min="15622" max="15625" width="10.85546875" bestFit="1" customWidth="1"/>
    <col min="15626" max="15627" width="10.42578125" bestFit="1" customWidth="1"/>
    <col min="15628" max="15628" width="9.7109375" bestFit="1" customWidth="1"/>
    <col min="15629" max="15629" width="12.5703125" customWidth="1"/>
    <col min="15630" max="15630" width="12.85546875" bestFit="1" customWidth="1"/>
    <col min="15631" max="15631" width="14.140625" bestFit="1" customWidth="1"/>
    <col min="15632" max="15632" width="10.85546875" bestFit="1" customWidth="1"/>
    <col min="15633" max="15633" width="12.140625" bestFit="1" customWidth="1"/>
    <col min="15634" max="15634" width="10.85546875" bestFit="1" customWidth="1"/>
    <col min="15635" max="15635" width="12.140625" bestFit="1" customWidth="1"/>
    <col min="15636" max="15644" width="10.85546875" bestFit="1" customWidth="1"/>
    <col min="15646" max="15647" width="10.85546875" bestFit="1" customWidth="1"/>
    <col min="15648" max="15648" width="12.140625" bestFit="1" customWidth="1"/>
    <col min="15649" max="15650" width="10.85546875" bestFit="1" customWidth="1"/>
    <col min="15651" max="15651" width="10.7109375" customWidth="1"/>
    <col min="15652" max="15653" width="10.85546875" bestFit="1" customWidth="1"/>
    <col min="15654" max="15654" width="9.85546875" bestFit="1" customWidth="1"/>
    <col min="15655" max="15655" width="12.140625" bestFit="1" customWidth="1"/>
    <col min="15656" max="15656" width="8.85546875" bestFit="1" customWidth="1"/>
    <col min="15657" max="15657" width="12.85546875" bestFit="1" customWidth="1"/>
    <col min="15658" max="15658" width="12.42578125" bestFit="1" customWidth="1"/>
    <col min="15659" max="15659" width="10.5703125" bestFit="1" customWidth="1"/>
    <col min="15660" max="15661" width="8.85546875" bestFit="1" customWidth="1"/>
    <col min="15662" max="15662" width="9.5703125" bestFit="1" customWidth="1"/>
    <col min="15663" max="15663" width="10.5703125" bestFit="1" customWidth="1"/>
    <col min="15664" max="15664" width="9.5703125" bestFit="1" customWidth="1"/>
    <col min="15665" max="15666" width="8.85546875" bestFit="1" customWidth="1"/>
    <col min="15667" max="15667" width="12.140625" bestFit="1" customWidth="1"/>
    <col min="15669" max="15669" width="11" customWidth="1"/>
    <col min="15670" max="15670" width="9.85546875" bestFit="1" customWidth="1"/>
    <col min="15873" max="15873" width="14.140625" customWidth="1"/>
    <col min="15874" max="15874" width="12.140625" bestFit="1" customWidth="1"/>
    <col min="15875" max="15875" width="13.85546875" customWidth="1"/>
    <col min="15876" max="15877" width="12.140625" bestFit="1" customWidth="1"/>
    <col min="15878" max="15881" width="10.85546875" bestFit="1" customWidth="1"/>
    <col min="15882" max="15883" width="10.42578125" bestFit="1" customWidth="1"/>
    <col min="15884" max="15884" width="9.7109375" bestFit="1" customWidth="1"/>
    <col min="15885" max="15885" width="12.5703125" customWidth="1"/>
    <col min="15886" max="15886" width="12.85546875" bestFit="1" customWidth="1"/>
    <col min="15887" max="15887" width="14.140625" bestFit="1" customWidth="1"/>
    <col min="15888" max="15888" width="10.85546875" bestFit="1" customWidth="1"/>
    <col min="15889" max="15889" width="12.140625" bestFit="1" customWidth="1"/>
    <col min="15890" max="15890" width="10.85546875" bestFit="1" customWidth="1"/>
    <col min="15891" max="15891" width="12.140625" bestFit="1" customWidth="1"/>
    <col min="15892" max="15900" width="10.85546875" bestFit="1" customWidth="1"/>
    <col min="15902" max="15903" width="10.85546875" bestFit="1" customWidth="1"/>
    <col min="15904" max="15904" width="12.140625" bestFit="1" customWidth="1"/>
    <col min="15905" max="15906" width="10.85546875" bestFit="1" customWidth="1"/>
    <col min="15907" max="15907" width="10.7109375" customWidth="1"/>
    <col min="15908" max="15909" width="10.85546875" bestFit="1" customWidth="1"/>
    <col min="15910" max="15910" width="9.85546875" bestFit="1" customWidth="1"/>
    <col min="15911" max="15911" width="12.140625" bestFit="1" customWidth="1"/>
    <col min="15912" max="15912" width="8.85546875" bestFit="1" customWidth="1"/>
    <col min="15913" max="15913" width="12.85546875" bestFit="1" customWidth="1"/>
    <col min="15914" max="15914" width="12.42578125" bestFit="1" customWidth="1"/>
    <col min="15915" max="15915" width="10.5703125" bestFit="1" customWidth="1"/>
    <col min="15916" max="15917" width="8.85546875" bestFit="1" customWidth="1"/>
    <col min="15918" max="15918" width="9.5703125" bestFit="1" customWidth="1"/>
    <col min="15919" max="15919" width="10.5703125" bestFit="1" customWidth="1"/>
    <col min="15920" max="15920" width="9.5703125" bestFit="1" customWidth="1"/>
    <col min="15921" max="15922" width="8.85546875" bestFit="1" customWidth="1"/>
    <col min="15923" max="15923" width="12.140625" bestFit="1" customWidth="1"/>
    <col min="15925" max="15925" width="11" customWidth="1"/>
    <col min="15926" max="15926" width="9.85546875" bestFit="1" customWidth="1"/>
    <col min="16129" max="16129" width="14.140625" customWidth="1"/>
    <col min="16130" max="16130" width="12.140625" bestFit="1" customWidth="1"/>
    <col min="16131" max="16131" width="13.85546875" customWidth="1"/>
    <col min="16132" max="16133" width="12.140625" bestFit="1" customWidth="1"/>
    <col min="16134" max="16137" width="10.85546875" bestFit="1" customWidth="1"/>
    <col min="16138" max="16139" width="10.42578125" bestFit="1" customWidth="1"/>
    <col min="16140" max="16140" width="9.7109375" bestFit="1" customWidth="1"/>
    <col min="16141" max="16141" width="12.5703125" customWidth="1"/>
    <col min="16142" max="16142" width="12.85546875" bestFit="1" customWidth="1"/>
    <col min="16143" max="16143" width="14.140625" bestFit="1" customWidth="1"/>
    <col min="16144" max="16144" width="10.85546875" bestFit="1" customWidth="1"/>
    <col min="16145" max="16145" width="12.140625" bestFit="1" customWidth="1"/>
    <col min="16146" max="16146" width="10.85546875" bestFit="1" customWidth="1"/>
    <col min="16147" max="16147" width="12.140625" bestFit="1" customWidth="1"/>
    <col min="16148" max="16156" width="10.85546875" bestFit="1" customWidth="1"/>
    <col min="16158" max="16159" width="10.85546875" bestFit="1" customWidth="1"/>
    <col min="16160" max="16160" width="12.140625" bestFit="1" customWidth="1"/>
    <col min="16161" max="16162" width="10.85546875" bestFit="1" customWidth="1"/>
    <col min="16163" max="16163" width="10.7109375" customWidth="1"/>
    <col min="16164" max="16165" width="10.85546875" bestFit="1" customWidth="1"/>
    <col min="16166" max="16166" width="9.85546875" bestFit="1" customWidth="1"/>
    <col min="16167" max="16167" width="12.140625" bestFit="1" customWidth="1"/>
    <col min="16168" max="16168" width="8.85546875" bestFit="1" customWidth="1"/>
    <col min="16169" max="16169" width="12.85546875" bestFit="1" customWidth="1"/>
    <col min="16170" max="16170" width="12.42578125" bestFit="1" customWidth="1"/>
    <col min="16171" max="16171" width="10.5703125" bestFit="1" customWidth="1"/>
    <col min="16172" max="16173" width="8.85546875" bestFit="1" customWidth="1"/>
    <col min="16174" max="16174" width="9.5703125" bestFit="1" customWidth="1"/>
    <col min="16175" max="16175" width="10.5703125" bestFit="1" customWidth="1"/>
    <col min="16176" max="16176" width="9.5703125" bestFit="1" customWidth="1"/>
    <col min="16177" max="16178" width="8.85546875" bestFit="1" customWidth="1"/>
    <col min="16179" max="16179" width="12.140625" bestFit="1" customWidth="1"/>
    <col min="16181" max="16181" width="11" customWidth="1"/>
    <col min="16182" max="16182" width="9.85546875" bestFit="1" customWidth="1"/>
  </cols>
  <sheetData>
    <row r="1" spans="1:57" ht="12.7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2" t="s">
        <v>36</v>
      </c>
      <c r="AN1" t="s">
        <v>37</v>
      </c>
      <c r="AO1" s="1" t="s">
        <v>38</v>
      </c>
      <c r="AP1" t="s">
        <v>39</v>
      </c>
      <c r="AQ1" s="1" t="s">
        <v>40</v>
      </c>
      <c r="AT1" s="1" t="s">
        <v>41</v>
      </c>
      <c r="AU1" s="1" t="s">
        <v>42</v>
      </c>
      <c r="AV1" s="1" t="s">
        <v>43</v>
      </c>
      <c r="AW1" s="1"/>
      <c r="AX1" s="1"/>
      <c r="AY1" t="s">
        <v>0</v>
      </c>
      <c r="BA1" s="1" t="s">
        <v>44</v>
      </c>
      <c r="BB1" s="1" t="s">
        <v>45</v>
      </c>
      <c r="BC1" s="1" t="s">
        <v>1</v>
      </c>
      <c r="BD1" s="1" t="s">
        <v>10</v>
      </c>
      <c r="BE1" s="1" t="s">
        <v>11</v>
      </c>
    </row>
    <row r="2" spans="1:57" ht="24" x14ac:dyDescent="0.2">
      <c r="A2" s="3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t="s">
        <v>48</v>
      </c>
      <c r="M2" t="s">
        <v>48</v>
      </c>
      <c r="N2" s="4" t="s">
        <v>48</v>
      </c>
      <c r="O2" s="3" t="s">
        <v>48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4" t="s">
        <v>67</v>
      </c>
      <c r="AA2" s="4" t="s">
        <v>68</v>
      </c>
      <c r="AB2" s="4" t="s">
        <v>69</v>
      </c>
      <c r="AC2" s="4" t="s">
        <v>70</v>
      </c>
      <c r="AD2" s="3" t="s">
        <v>71</v>
      </c>
      <c r="AE2" s="3" t="s">
        <v>72</v>
      </c>
      <c r="AF2" s="5" t="s">
        <v>73</v>
      </c>
      <c r="AG2" s="4" t="s">
        <v>74</v>
      </c>
      <c r="AH2" s="3" t="s">
        <v>75</v>
      </c>
      <c r="AI2" s="3" t="s">
        <v>76</v>
      </c>
      <c r="AJ2" s="6" t="s">
        <v>48</v>
      </c>
      <c r="AK2" s="6" t="s">
        <v>48</v>
      </c>
      <c r="AL2" s="6" t="s">
        <v>48</v>
      </c>
      <c r="AM2" s="6" t="s">
        <v>48</v>
      </c>
      <c r="AN2" s="6" t="s">
        <v>48</v>
      </c>
      <c r="AO2" s="6" t="s">
        <v>48</v>
      </c>
      <c r="AP2" s="6" t="s">
        <v>77</v>
      </c>
      <c r="AQ2" s="6" t="s">
        <v>77</v>
      </c>
      <c r="AR2" s="6" t="s">
        <v>77</v>
      </c>
      <c r="AS2" s="6" t="s">
        <v>77</v>
      </c>
      <c r="AT2" s="7" t="s">
        <v>78</v>
      </c>
      <c r="AU2" s="6" t="s">
        <v>48</v>
      </c>
      <c r="AV2" s="6" t="s">
        <v>48</v>
      </c>
      <c r="AW2" s="6" t="s">
        <v>48</v>
      </c>
      <c r="AX2" s="6" t="s">
        <v>48</v>
      </c>
      <c r="AY2" s="4" t="s">
        <v>47</v>
      </c>
      <c r="AZ2" s="6" t="s">
        <v>70</v>
      </c>
      <c r="BA2" s="6" t="s">
        <v>70</v>
      </c>
      <c r="BB2" s="1" t="s">
        <v>70</v>
      </c>
      <c r="BC2" s="4" t="s">
        <v>79</v>
      </c>
      <c r="BD2" s="7" t="s">
        <v>76</v>
      </c>
      <c r="BE2" s="7" t="s">
        <v>80</v>
      </c>
    </row>
    <row r="3" spans="1:57" x14ac:dyDescent="0.2">
      <c r="A3" s="3" t="s">
        <v>81</v>
      </c>
      <c r="B3" s="4" t="s">
        <v>82</v>
      </c>
      <c r="C3" s="4" t="s">
        <v>83</v>
      </c>
      <c r="D3" s="4" t="s">
        <v>84</v>
      </c>
      <c r="E3" s="4" t="s">
        <v>85</v>
      </c>
      <c r="F3" s="4" t="s">
        <v>86</v>
      </c>
      <c r="G3" s="4" t="s">
        <v>87</v>
      </c>
      <c r="H3" s="4" t="s">
        <v>88</v>
      </c>
      <c r="I3" s="4" t="s">
        <v>89</v>
      </c>
      <c r="J3" s="4" t="s">
        <v>90</v>
      </c>
      <c r="K3" s="4" t="s">
        <v>91</v>
      </c>
      <c r="N3" s="4" t="s">
        <v>92</v>
      </c>
      <c r="O3" s="4" t="s">
        <v>93</v>
      </c>
      <c r="P3" s="4" t="s">
        <v>94</v>
      </c>
      <c r="Q3" s="4" t="s">
        <v>95</v>
      </c>
      <c r="R3" s="4" t="s">
        <v>96</v>
      </c>
      <c r="S3" s="4" t="s">
        <v>97</v>
      </c>
      <c r="T3" s="4" t="s">
        <v>98</v>
      </c>
      <c r="U3" s="4" t="s">
        <v>99</v>
      </c>
      <c r="V3" s="4" t="s">
        <v>100</v>
      </c>
      <c r="W3" s="4" t="s">
        <v>101</v>
      </c>
      <c r="X3" s="4" t="s">
        <v>102</v>
      </c>
      <c r="Y3" s="4" t="s">
        <v>103</v>
      </c>
      <c r="Z3" s="4" t="s">
        <v>104</v>
      </c>
      <c r="AA3" s="4" t="s">
        <v>105</v>
      </c>
      <c r="AB3" s="4" t="s">
        <v>106</v>
      </c>
      <c r="AD3" s="4" t="s">
        <v>107</v>
      </c>
      <c r="AE3" s="8" t="s">
        <v>108</v>
      </c>
      <c r="AF3" s="4" t="s">
        <v>109</v>
      </c>
      <c r="AG3" s="8" t="s">
        <v>110</v>
      </c>
      <c r="AH3" s="8" t="s">
        <v>111</v>
      </c>
      <c r="AI3" s="4" t="s">
        <v>112</v>
      </c>
      <c r="AJ3" s="4"/>
      <c r="AK3" s="4"/>
      <c r="AL3" s="4"/>
      <c r="AT3" s="4" t="s">
        <v>113</v>
      </c>
      <c r="AY3" s="4" t="s">
        <v>82</v>
      </c>
      <c r="BC3" s="4" t="s">
        <v>114</v>
      </c>
      <c r="BD3" s="4" t="s">
        <v>112</v>
      </c>
      <c r="BE3" s="4" t="s">
        <v>115</v>
      </c>
    </row>
    <row r="4" spans="1:57" ht="15" x14ac:dyDescent="0.25">
      <c r="A4" s="22">
        <v>34059</v>
      </c>
      <c r="B4" s="24">
        <v>2283749.0182638802</v>
      </c>
      <c r="C4" s="9">
        <f>AF4*4</f>
        <v>443664.42555366002</v>
      </c>
      <c r="D4" s="24">
        <v>1284575.67328714</v>
      </c>
      <c r="E4" s="24">
        <v>289924.384366107</v>
      </c>
      <c r="F4" s="24">
        <v>493908.83514757</v>
      </c>
      <c r="G4" s="24">
        <v>82033.324879234293</v>
      </c>
      <c r="H4" s="24">
        <v>257885.49553484199</v>
      </c>
      <c r="I4" s="24">
        <v>68383.917212090804</v>
      </c>
      <c r="J4" s="24">
        <v>26151.266885908801</v>
      </c>
      <c r="K4" s="24">
        <v>2785</v>
      </c>
      <c r="L4" s="9">
        <f>BD4</f>
        <v>-2637.25898941373</v>
      </c>
      <c r="M4" s="9">
        <f t="shared" ref="M4:M67" si="0">BE4</f>
        <v>-6896.2015328828102</v>
      </c>
      <c r="N4" s="9">
        <f t="shared" ref="N4:O67" si="1">AG4+L4</f>
        <v>2046126.3840420062</v>
      </c>
      <c r="O4" s="9">
        <f t="shared" si="1"/>
        <v>436230.42492454918</v>
      </c>
      <c r="P4" s="24">
        <v>592111.27427180903</v>
      </c>
      <c r="Q4" s="24">
        <v>90596</v>
      </c>
      <c r="R4" s="24">
        <v>364467.86665296397</v>
      </c>
      <c r="S4" s="24">
        <v>70687</v>
      </c>
      <c r="T4" s="24">
        <v>101074.80571801501</v>
      </c>
      <c r="U4" s="24">
        <v>65887.809263808405</v>
      </c>
      <c r="V4" s="24">
        <v>553578.019786563</v>
      </c>
      <c r="W4" s="24">
        <v>579108.15426653705</v>
      </c>
      <c r="X4" s="24">
        <v>67612.967673695399</v>
      </c>
      <c r="Y4" s="24">
        <v>15544.131907097901</v>
      </c>
      <c r="Z4" s="24">
        <v>28805.8724151518</v>
      </c>
      <c r="AA4" s="24">
        <v>7582.9020838923698</v>
      </c>
      <c r="AB4" s="24">
        <v>179535.510217995</v>
      </c>
      <c r="AC4" s="9"/>
      <c r="AD4" s="21">
        <v>2286386.2772533</v>
      </c>
      <c r="AE4" s="21">
        <v>463035.62645743199</v>
      </c>
      <c r="AF4" s="24">
        <v>110916.10638841501</v>
      </c>
      <c r="AG4" s="21">
        <v>2048763.64303142</v>
      </c>
      <c r="AH4" s="21">
        <v>443126.62645743199</v>
      </c>
      <c r="AI4" s="21">
        <v>-2637.25898941373</v>
      </c>
      <c r="AJ4" s="10">
        <f>N4+P4-R4</f>
        <v>2273769.7916608513</v>
      </c>
      <c r="AK4" s="10">
        <f>O4+Q4-S4</f>
        <v>456139.42492454918</v>
      </c>
      <c r="AL4" s="10">
        <f>X4+Z4+AB4</f>
        <v>275954.35030684219</v>
      </c>
      <c r="AM4" s="9">
        <f t="shared" ref="AM4:AM67" si="2">B4-AJ4</f>
        <v>9979.2266030288301</v>
      </c>
      <c r="AN4" s="9">
        <f t="shared" ref="AN4:AN67" si="3">H4-AL4</f>
        <v>-18068.854772000195</v>
      </c>
      <c r="AO4" s="9">
        <f t="shared" ref="AO4:AO67" si="4">AK4-C4</f>
        <v>12474.999370889156</v>
      </c>
      <c r="AP4" s="9">
        <f t="shared" ref="AP4:AP67" si="5">AI4-L4</f>
        <v>0</v>
      </c>
      <c r="AQ4" s="9">
        <f t="shared" ref="AQ4:AQ67" si="6">AL4+D4+F4+P4-R4+L4+J4</f>
        <v>2305596.274256892</v>
      </c>
      <c r="AR4" s="9">
        <f t="shared" ref="AR4:AR67" si="7">AJ4-AQ4</f>
        <v>-31826.482596040703</v>
      </c>
      <c r="AS4" s="9">
        <f t="shared" ref="AS4:AS67" si="8">B4-AQ4</f>
        <v>-21847.255993011873</v>
      </c>
      <c r="AT4" s="21">
        <v>45256.883221100499</v>
      </c>
      <c r="AU4" s="9">
        <f t="shared" ref="AU4:AU67" si="9">E4+G4+K4+Q4-S4+Y4+AA4+AT4+M4</f>
        <v>456139.42492454924</v>
      </c>
      <c r="AV4" s="9">
        <f>Y4+AA4+AT4</f>
        <v>68383.917212090775</v>
      </c>
      <c r="AW4" s="9">
        <f t="shared" ref="AW4:AW67" si="10">AU4-C4</f>
        <v>12474.999370889214</v>
      </c>
      <c r="AX4" s="9">
        <f t="shared" ref="AX4:AX67" si="11">AV4-I4</f>
        <v>0</v>
      </c>
      <c r="AY4" s="24">
        <v>2283749.0182638802</v>
      </c>
      <c r="AZ4" s="9"/>
      <c r="BA4" s="9">
        <v>7.9162418842315707E-9</v>
      </c>
      <c r="BB4" s="9">
        <v>0</v>
      </c>
      <c r="BC4" s="1">
        <v>456139.42492454901</v>
      </c>
      <c r="BD4" s="1">
        <v>-2637.25898941373</v>
      </c>
      <c r="BE4" s="1">
        <v>-6896.2015328828102</v>
      </c>
    </row>
    <row r="5" spans="1:57" ht="15" x14ac:dyDescent="0.25">
      <c r="A5" s="22">
        <v>34150</v>
      </c>
      <c r="B5" s="24">
        <v>2299341.63146791</v>
      </c>
      <c r="C5" s="9">
        <f>AF5*4</f>
        <v>471392.75409156003</v>
      </c>
      <c r="D5" s="24">
        <v>1319058.20099574</v>
      </c>
      <c r="E5" s="24">
        <v>305838.84991794301</v>
      </c>
      <c r="F5" s="24">
        <v>497422.25343007699</v>
      </c>
      <c r="G5" s="24">
        <v>85646.314612903006</v>
      </c>
      <c r="H5" s="24">
        <v>260518.54693317201</v>
      </c>
      <c r="I5" s="24">
        <v>69945.449467155806</v>
      </c>
      <c r="J5" s="24">
        <v>-9476.3691938721895</v>
      </c>
      <c r="K5" s="24">
        <v>833</v>
      </c>
      <c r="L5" s="9">
        <f t="shared" ref="L5:M68" si="12">BD5</f>
        <v>-12124.4720683992</v>
      </c>
      <c r="M5" s="9">
        <f t="shared" si="0"/>
        <v>-10023.622882817101</v>
      </c>
      <c r="N5" s="9">
        <f t="shared" si="1"/>
        <v>2034793.8522108509</v>
      </c>
      <c r="O5" s="9">
        <f t="shared" si="1"/>
        <v>452239.99111518491</v>
      </c>
      <c r="P5" s="24">
        <v>575099.61615802394</v>
      </c>
      <c r="Q5" s="24">
        <v>90872</v>
      </c>
      <c r="R5" s="24">
        <v>358082.04494088597</v>
      </c>
      <c r="S5" s="24">
        <v>71383</v>
      </c>
      <c r="T5" s="24">
        <v>101606.799852333</v>
      </c>
      <c r="U5" s="24">
        <v>65896.843404248895</v>
      </c>
      <c r="V5" s="24">
        <v>556178.3293942</v>
      </c>
      <c r="W5" s="24">
        <v>617607.70752767695</v>
      </c>
      <c r="X5" s="24">
        <v>71362.688444477506</v>
      </c>
      <c r="Y5" s="24">
        <v>16021.4451771524</v>
      </c>
      <c r="Z5" s="24">
        <v>27071.517716221198</v>
      </c>
      <c r="AA5" s="24">
        <v>7201.2945555979904</v>
      </c>
      <c r="AB5" s="24">
        <v>181581.67888805701</v>
      </c>
      <c r="AC5" s="9"/>
      <c r="AD5" s="21">
        <v>2311466.1035363101</v>
      </c>
      <c r="AE5" s="21">
        <v>481752.61399800202</v>
      </c>
      <c r="AF5" s="24">
        <v>117848.18852289001</v>
      </c>
      <c r="AG5" s="21">
        <v>2046918.3242792501</v>
      </c>
      <c r="AH5" s="21">
        <v>462263.61399800202</v>
      </c>
      <c r="AI5" s="21">
        <v>-12124.4720683992</v>
      </c>
      <c r="AJ5" s="10">
        <f t="shared" ref="AJ5:AK68" si="13">N5+P5-R5</f>
        <v>2251811.4234279888</v>
      </c>
      <c r="AK5" s="10">
        <f t="shared" si="13"/>
        <v>471728.99111518497</v>
      </c>
      <c r="AL5" s="10">
        <f t="shared" ref="AL5:AL68" si="14">X5+Z5+AB5</f>
        <v>280015.88504875568</v>
      </c>
      <c r="AM5" s="9">
        <f t="shared" si="2"/>
        <v>47530.208039921243</v>
      </c>
      <c r="AN5" s="9">
        <f t="shared" si="3"/>
        <v>-19497.338115583669</v>
      </c>
      <c r="AO5" s="9">
        <f t="shared" si="4"/>
        <v>336.23702362494078</v>
      </c>
      <c r="AP5" s="9">
        <f t="shared" si="5"/>
        <v>0</v>
      </c>
      <c r="AQ5" s="9">
        <f t="shared" si="6"/>
        <v>2291913.0694294395</v>
      </c>
      <c r="AR5" s="9">
        <f t="shared" si="7"/>
        <v>-40101.646001450717</v>
      </c>
      <c r="AS5" s="9">
        <f t="shared" si="8"/>
        <v>7428.5620384705253</v>
      </c>
      <c r="AT5" s="21">
        <v>46722.709734405398</v>
      </c>
      <c r="AU5" s="9">
        <f t="shared" si="9"/>
        <v>471728.99111518468</v>
      </c>
      <c r="AV5" s="9">
        <f t="shared" ref="AV5:AV68" si="15">Y5+AA5+AT5</f>
        <v>69945.449467155791</v>
      </c>
      <c r="AW5" s="9">
        <f t="shared" si="10"/>
        <v>336.23702362464974</v>
      </c>
      <c r="AX5" s="9">
        <f t="shared" si="11"/>
        <v>0</v>
      </c>
      <c r="AY5" s="24">
        <v>2299341.63146791</v>
      </c>
      <c r="AZ5" s="9"/>
      <c r="BA5" s="9">
        <v>4.1909515857696533E-9</v>
      </c>
      <c r="BB5" s="9">
        <v>0</v>
      </c>
      <c r="BC5" s="1">
        <v>471728.99111518502</v>
      </c>
      <c r="BD5" s="1">
        <v>-12124.4720683992</v>
      </c>
      <c r="BE5" s="1">
        <v>-10023.622882817101</v>
      </c>
    </row>
    <row r="6" spans="1:57" ht="15" x14ac:dyDescent="0.25">
      <c r="A6" s="22">
        <v>34242</v>
      </c>
      <c r="B6" s="24">
        <v>2328828.0756311798</v>
      </c>
      <c r="C6" s="9">
        <f>AF6*4</f>
        <v>498445.83965497202</v>
      </c>
      <c r="D6" s="24">
        <v>1312836.0258756999</v>
      </c>
      <c r="E6" s="24">
        <v>310324.22448213701</v>
      </c>
      <c r="F6" s="24">
        <v>500254.565488394</v>
      </c>
      <c r="G6" s="24">
        <v>89054.417065605405</v>
      </c>
      <c r="H6" s="24">
        <v>264911.76284750801</v>
      </c>
      <c r="I6" s="24">
        <v>71647.790228776503</v>
      </c>
      <c r="J6" s="24">
        <v>3719.05157641708</v>
      </c>
      <c r="K6" s="24">
        <v>2297</v>
      </c>
      <c r="L6" s="9">
        <f t="shared" si="12"/>
        <v>-15911.2230989248</v>
      </c>
      <c r="M6" s="9">
        <f t="shared" si="0"/>
        <v>1159.01435797208</v>
      </c>
      <c r="N6" s="9">
        <f t="shared" si="1"/>
        <v>2048121.1429184051</v>
      </c>
      <c r="O6" s="9">
        <f t="shared" si="1"/>
        <v>474482.44613449107</v>
      </c>
      <c r="P6" s="24">
        <v>574046.59708582796</v>
      </c>
      <c r="Q6" s="24">
        <v>94140</v>
      </c>
      <c r="R6" s="24">
        <v>377267.90953835502</v>
      </c>
      <c r="S6" s="24">
        <v>78487</v>
      </c>
      <c r="T6" s="24">
        <v>102724.80299601999</v>
      </c>
      <c r="U6" s="24">
        <v>66101.078436841199</v>
      </c>
      <c r="V6" s="24">
        <v>559243.73395255394</v>
      </c>
      <c r="W6" s="24">
        <v>604052.19491015701</v>
      </c>
      <c r="X6" s="24">
        <v>72620.814224458794</v>
      </c>
      <c r="Y6" s="24">
        <v>16055.0220060139</v>
      </c>
      <c r="Z6" s="24">
        <v>28475.115558514299</v>
      </c>
      <c r="AA6" s="24">
        <v>7659.4246134996301</v>
      </c>
      <c r="AB6" s="24">
        <v>183454.43918344399</v>
      </c>
      <c r="AC6" s="9"/>
      <c r="AD6" s="21">
        <v>2344739.2987301098</v>
      </c>
      <c r="AE6" s="21">
        <v>488976.43177651899</v>
      </c>
      <c r="AF6" s="24">
        <v>124611.45991374301</v>
      </c>
      <c r="AG6" s="21">
        <v>2064032.36601733</v>
      </c>
      <c r="AH6" s="21">
        <v>473323.43177651899</v>
      </c>
      <c r="AI6" s="21">
        <v>-15911.2230989248</v>
      </c>
      <c r="AJ6" s="10">
        <f t="shared" si="13"/>
        <v>2244899.8304658779</v>
      </c>
      <c r="AK6" s="10">
        <f t="shared" si="13"/>
        <v>490135.44613449113</v>
      </c>
      <c r="AL6" s="10">
        <f t="shared" si="14"/>
        <v>284550.3689664171</v>
      </c>
      <c r="AM6" s="9">
        <f t="shared" si="2"/>
        <v>83928.245165301953</v>
      </c>
      <c r="AN6" s="9">
        <f t="shared" si="3"/>
        <v>-19638.606118909083</v>
      </c>
      <c r="AO6" s="9">
        <f t="shared" si="4"/>
        <v>-8310.3935204808949</v>
      </c>
      <c r="AP6" s="9">
        <f t="shared" si="5"/>
        <v>0</v>
      </c>
      <c r="AQ6" s="9">
        <f t="shared" si="6"/>
        <v>2282227.4763554758</v>
      </c>
      <c r="AR6" s="9">
        <f t="shared" si="7"/>
        <v>-37327.645889597945</v>
      </c>
      <c r="AS6" s="9">
        <f t="shared" si="8"/>
        <v>46600.599275704008</v>
      </c>
      <c r="AT6" s="21">
        <v>47933.343609263</v>
      </c>
      <c r="AU6" s="9">
        <f t="shared" si="9"/>
        <v>490135.44613449101</v>
      </c>
      <c r="AV6" s="9">
        <f t="shared" si="15"/>
        <v>71647.790228776532</v>
      </c>
      <c r="AW6" s="9">
        <f t="shared" si="10"/>
        <v>-8310.3935204810114</v>
      </c>
      <c r="AX6" s="9">
        <f t="shared" si="11"/>
        <v>0</v>
      </c>
      <c r="AY6" s="24">
        <v>2328828.0756311798</v>
      </c>
      <c r="AZ6" s="9"/>
      <c r="BA6" s="9">
        <v>0</v>
      </c>
      <c r="BB6" s="9">
        <v>0</v>
      </c>
      <c r="BC6" s="1">
        <v>490135.44613449101</v>
      </c>
      <c r="BD6" s="1">
        <v>-15911.2230989248</v>
      </c>
      <c r="BE6" s="1">
        <v>1159.01435797208</v>
      </c>
    </row>
    <row r="7" spans="1:57" ht="15" x14ac:dyDescent="0.25">
      <c r="A7" s="23">
        <v>34334</v>
      </c>
      <c r="B7" s="24">
        <v>2348704.4411752801</v>
      </c>
      <c r="C7" s="9">
        <f>AF7*4</f>
        <v>510474.816036148</v>
      </c>
      <c r="D7" s="24">
        <v>1323413.32463583</v>
      </c>
      <c r="E7" s="24">
        <v>321720.85978056898</v>
      </c>
      <c r="F7" s="24">
        <v>502922.77057028399</v>
      </c>
      <c r="G7" s="24">
        <v>91901.520081457493</v>
      </c>
      <c r="H7" s="24">
        <v>271716.19186077901</v>
      </c>
      <c r="I7" s="24">
        <v>73773.342837740303</v>
      </c>
      <c r="J7" s="24">
        <v>-56488.191481936999</v>
      </c>
      <c r="K7" s="24">
        <v>-17207</v>
      </c>
      <c r="L7" s="9">
        <f t="shared" si="12"/>
        <v>-13407.1805359838</v>
      </c>
      <c r="M7" s="9">
        <f t="shared" si="0"/>
        <v>11364.2504623474</v>
      </c>
      <c r="N7" s="9">
        <f t="shared" si="1"/>
        <v>2001151.2537189263</v>
      </c>
      <c r="O7" s="9">
        <f t="shared" si="1"/>
        <v>481552.9731621134</v>
      </c>
      <c r="P7" s="24">
        <v>662493.44902810105</v>
      </c>
      <c r="Q7" s="24">
        <v>107540</v>
      </c>
      <c r="R7" s="24">
        <v>400301.22495557502</v>
      </c>
      <c r="S7" s="24">
        <v>83119</v>
      </c>
      <c r="T7" s="24">
        <v>103366.559040363</v>
      </c>
      <c r="U7" s="24">
        <v>66363.498050977098</v>
      </c>
      <c r="V7" s="24">
        <v>563470.31394493801</v>
      </c>
      <c r="W7" s="24">
        <v>610212.33740824903</v>
      </c>
      <c r="X7" s="24">
        <v>75747.198562520105</v>
      </c>
      <c r="Y7" s="24">
        <v>16552.1020528837</v>
      </c>
      <c r="Z7" s="24">
        <v>28787.695629645801</v>
      </c>
      <c r="AA7" s="24">
        <v>7834.3199095395303</v>
      </c>
      <c r="AB7" s="24">
        <v>187530.865636195</v>
      </c>
      <c r="AC7" s="9"/>
      <c r="AD7" s="21">
        <v>2362111.6217112602</v>
      </c>
      <c r="AE7" s="21">
        <v>494609.72269976599</v>
      </c>
      <c r="AF7" s="24">
        <v>127618.704009037</v>
      </c>
      <c r="AG7" s="21">
        <v>2014558.4342549101</v>
      </c>
      <c r="AH7" s="21">
        <v>470188.72269976599</v>
      </c>
      <c r="AI7" s="21">
        <v>-13407.1805359838</v>
      </c>
      <c r="AJ7" s="10">
        <f>N7+P7-R7</f>
        <v>2263343.4777914523</v>
      </c>
      <c r="AK7" s="10">
        <f t="shared" si="13"/>
        <v>505973.97316211346</v>
      </c>
      <c r="AL7" s="10">
        <f t="shared" si="14"/>
        <v>292065.75982836087</v>
      </c>
      <c r="AM7" s="9">
        <f t="shared" si="2"/>
        <v>85360.963383827824</v>
      </c>
      <c r="AN7" s="9">
        <f t="shared" si="3"/>
        <v>-20349.567967581854</v>
      </c>
      <c r="AO7" s="9">
        <f t="shared" si="4"/>
        <v>-4500.8428740345407</v>
      </c>
      <c r="AP7" s="9">
        <f t="shared" si="5"/>
        <v>0</v>
      </c>
      <c r="AQ7" s="9">
        <f t="shared" si="6"/>
        <v>2310698.70708908</v>
      </c>
      <c r="AR7" s="9">
        <f t="shared" si="7"/>
        <v>-47355.229297627695</v>
      </c>
      <c r="AS7" s="9">
        <f t="shared" si="8"/>
        <v>38005.734086200129</v>
      </c>
      <c r="AT7" s="21">
        <v>49386.920875317097</v>
      </c>
      <c r="AU7" s="9">
        <f t="shared" si="9"/>
        <v>505973.97316211427</v>
      </c>
      <c r="AV7" s="9">
        <f t="shared" si="15"/>
        <v>73773.342837740318</v>
      </c>
      <c r="AW7" s="9">
        <f t="shared" si="10"/>
        <v>-4500.8428740337258</v>
      </c>
      <c r="AX7" s="9">
        <f t="shared" si="11"/>
        <v>0</v>
      </c>
      <c r="AY7" s="24">
        <v>2348704.4411752801</v>
      </c>
      <c r="AZ7" s="9"/>
      <c r="BA7" s="9">
        <v>0</v>
      </c>
      <c r="BB7" s="9">
        <v>0</v>
      </c>
      <c r="BC7" s="1">
        <v>505973.97316211398</v>
      </c>
      <c r="BD7" s="1">
        <v>-13407.1805359838</v>
      </c>
      <c r="BE7" s="1">
        <v>11364.2504623474</v>
      </c>
    </row>
    <row r="8" spans="1:57" ht="15" x14ac:dyDescent="0.25">
      <c r="A8" s="23">
        <v>34424</v>
      </c>
      <c r="B8" s="24">
        <v>2347597.4147493299</v>
      </c>
      <c r="C8" s="9">
        <f t="shared" ref="C8:C71" si="16">AF8*4</f>
        <v>515301.26510693203</v>
      </c>
      <c r="D8" s="24">
        <v>1341416.22722139</v>
      </c>
      <c r="E8" s="24">
        <v>334510.10347005399</v>
      </c>
      <c r="F8" s="24">
        <v>505201.22003130201</v>
      </c>
      <c r="G8" s="24">
        <v>95418.412623004901</v>
      </c>
      <c r="H8" s="24">
        <v>274431.80089517299</v>
      </c>
      <c r="I8" s="24">
        <v>77053.581177837797</v>
      </c>
      <c r="J8" s="24">
        <v>-18531.287686335902</v>
      </c>
      <c r="K8" s="24">
        <v>-2388</v>
      </c>
      <c r="L8" s="9">
        <f t="shared" si="12"/>
        <v>-11148.4885492674</v>
      </c>
      <c r="M8" s="9">
        <f t="shared" si="0"/>
        <v>6298.2742011439996</v>
      </c>
      <c r="N8" s="9">
        <f t="shared" si="1"/>
        <v>2070010.0983804227</v>
      </c>
      <c r="O8" s="9">
        <f t="shared" si="1"/>
        <v>510892.37147204002</v>
      </c>
      <c r="P8" s="24">
        <v>645871.94798080996</v>
      </c>
      <c r="Q8" s="24">
        <v>102226</v>
      </c>
      <c r="R8" s="24">
        <v>414392.76714952901</v>
      </c>
      <c r="S8" s="24">
        <v>86372</v>
      </c>
      <c r="T8" s="24">
        <v>104006.72965562</v>
      </c>
      <c r="U8" s="24">
        <v>67610.479570458701</v>
      </c>
      <c r="V8" s="24">
        <v>570022.86343448597</v>
      </c>
      <c r="W8" s="24">
        <v>620044.81716214598</v>
      </c>
      <c r="X8" s="24">
        <v>72885.543241503503</v>
      </c>
      <c r="Y8" s="24">
        <v>16644.812313453898</v>
      </c>
      <c r="Z8" s="24">
        <v>27346.8873002775</v>
      </c>
      <c r="AA8" s="24">
        <v>7753.3406809153403</v>
      </c>
      <c r="AB8" s="24">
        <v>192892.41810502001</v>
      </c>
      <c r="AC8" s="9"/>
      <c r="AD8" s="21">
        <v>2358745.9032986001</v>
      </c>
      <c r="AE8" s="21">
        <v>520448.09727089602</v>
      </c>
      <c r="AF8" s="24">
        <v>128825.31627673301</v>
      </c>
      <c r="AG8" s="21">
        <v>2081158.5869296901</v>
      </c>
      <c r="AH8" s="21">
        <v>504594.09727089602</v>
      </c>
      <c r="AI8" s="21">
        <v>-11148.4885492674</v>
      </c>
      <c r="AJ8" s="10">
        <f t="shared" si="13"/>
        <v>2301489.2792117037</v>
      </c>
      <c r="AK8" s="10">
        <f t="shared" si="13"/>
        <v>526746.37147203996</v>
      </c>
      <c r="AL8" s="10">
        <f t="shared" si="14"/>
        <v>293124.84864680102</v>
      </c>
      <c r="AM8" s="9">
        <f t="shared" si="2"/>
        <v>46108.135537626222</v>
      </c>
      <c r="AN8" s="9">
        <f t="shared" si="3"/>
        <v>-18693.047751628037</v>
      </c>
      <c r="AO8" s="9">
        <f t="shared" si="4"/>
        <v>11445.106365107931</v>
      </c>
      <c r="AP8" s="9">
        <f t="shared" si="5"/>
        <v>0</v>
      </c>
      <c r="AQ8" s="9">
        <f t="shared" si="6"/>
        <v>2341541.7004951709</v>
      </c>
      <c r="AR8" s="9">
        <f t="shared" si="7"/>
        <v>-40052.421283467207</v>
      </c>
      <c r="AS8" s="9">
        <f t="shared" si="8"/>
        <v>6055.7142541590147</v>
      </c>
      <c r="AT8" s="21">
        <v>52655.428183468597</v>
      </c>
      <c r="AU8" s="9">
        <f t="shared" si="9"/>
        <v>526746.37147204066</v>
      </c>
      <c r="AV8" s="9">
        <f t="shared" si="15"/>
        <v>77053.581177837827</v>
      </c>
      <c r="AW8" s="9">
        <f t="shared" si="10"/>
        <v>11445.10636510863</v>
      </c>
      <c r="AX8" s="9">
        <f t="shared" si="11"/>
        <v>0</v>
      </c>
      <c r="AY8" s="24">
        <v>2347597.4147493299</v>
      </c>
      <c r="AZ8" s="9"/>
      <c r="BA8" s="9">
        <v>0</v>
      </c>
      <c r="BB8" s="9">
        <v>-0.3144488139078021</v>
      </c>
      <c r="BC8" s="1">
        <v>526746.37147203996</v>
      </c>
      <c r="BD8" s="1">
        <v>-11148.4885492674</v>
      </c>
      <c r="BE8" s="1">
        <v>6298.2742011439996</v>
      </c>
    </row>
    <row r="9" spans="1:57" ht="15" x14ac:dyDescent="0.25">
      <c r="A9" s="23">
        <v>34515</v>
      </c>
      <c r="B9" s="24">
        <v>2370502.0303182001</v>
      </c>
      <c r="C9" s="9">
        <f t="shared" si="16"/>
        <v>535313.33996692405</v>
      </c>
      <c r="D9" s="24">
        <v>1354509.25345996</v>
      </c>
      <c r="E9" s="24">
        <v>345810.84778659098</v>
      </c>
      <c r="F9" s="24">
        <v>505205.75705724902</v>
      </c>
      <c r="G9" s="24">
        <v>98295.379746559498</v>
      </c>
      <c r="H9" s="24">
        <v>280432.965814884</v>
      </c>
      <c r="I9" s="24">
        <v>79872.555709095293</v>
      </c>
      <c r="J9" s="24">
        <v>13483.913809943901</v>
      </c>
      <c r="K9" s="24">
        <v>4644</v>
      </c>
      <c r="L9" s="9">
        <f t="shared" si="12"/>
        <v>-13832.557243466401</v>
      </c>
      <c r="M9" s="9">
        <f t="shared" si="0"/>
        <v>-4714.5159784399402</v>
      </c>
      <c r="N9" s="9">
        <f t="shared" si="1"/>
        <v>2123659.6453250935</v>
      </c>
      <c r="O9" s="9">
        <f t="shared" si="1"/>
        <v>523908.26726380608</v>
      </c>
      <c r="P9" s="24">
        <v>558761.62024555495</v>
      </c>
      <c r="Q9" s="24">
        <v>100529</v>
      </c>
      <c r="R9" s="24">
        <v>409038.79252900498</v>
      </c>
      <c r="S9" s="24">
        <v>88848</v>
      </c>
      <c r="T9" s="24">
        <v>104273.62191278599</v>
      </c>
      <c r="U9" s="24">
        <v>68641.263174962296</v>
      </c>
      <c r="V9" s="24">
        <v>575716.58191543398</v>
      </c>
      <c r="W9" s="24">
        <v>625956.15941825905</v>
      </c>
      <c r="X9" s="24">
        <v>71967.939678404204</v>
      </c>
      <c r="Y9" s="24">
        <v>16733.8901806465</v>
      </c>
      <c r="Z9" s="24">
        <v>27142.263686194001</v>
      </c>
      <c r="AA9" s="24">
        <v>7716.9491472032896</v>
      </c>
      <c r="AB9" s="24">
        <v>199561.755259989</v>
      </c>
      <c r="AC9" s="9"/>
      <c r="AD9" s="21">
        <v>2384334.5875616702</v>
      </c>
      <c r="AE9" s="21">
        <v>540303.78324224602</v>
      </c>
      <c r="AF9" s="24">
        <v>133828.33499173101</v>
      </c>
      <c r="AG9" s="21">
        <v>2137492.2025685599</v>
      </c>
      <c r="AH9" s="21">
        <v>528622.78324224602</v>
      </c>
      <c r="AI9" s="21">
        <v>-13832.557243466401</v>
      </c>
      <c r="AJ9" s="10">
        <f t="shared" si="13"/>
        <v>2273382.4730416434</v>
      </c>
      <c r="AK9" s="10">
        <f t="shared" si="13"/>
        <v>535589.26726380608</v>
      </c>
      <c r="AL9" s="10">
        <f t="shared" si="14"/>
        <v>298671.95862458722</v>
      </c>
      <c r="AM9" s="9">
        <f t="shared" si="2"/>
        <v>97119.557276556734</v>
      </c>
      <c r="AN9" s="9">
        <f t="shared" si="3"/>
        <v>-18238.992809703224</v>
      </c>
      <c r="AO9" s="9">
        <f t="shared" si="4"/>
        <v>275.92729688202962</v>
      </c>
      <c r="AP9" s="9">
        <f t="shared" si="5"/>
        <v>0</v>
      </c>
      <c r="AQ9" s="9">
        <f t="shared" si="6"/>
        <v>2307761.1534248237</v>
      </c>
      <c r="AR9" s="9">
        <f t="shared" si="7"/>
        <v>-34378.680383180268</v>
      </c>
      <c r="AS9" s="9">
        <f t="shared" si="8"/>
        <v>62740.876893376466</v>
      </c>
      <c r="AT9" s="21">
        <v>55421.716381245496</v>
      </c>
      <c r="AU9" s="9">
        <f t="shared" si="9"/>
        <v>535589.26726380584</v>
      </c>
      <c r="AV9" s="9">
        <f t="shared" si="15"/>
        <v>79872.555709095293</v>
      </c>
      <c r="AW9" s="9">
        <f t="shared" si="10"/>
        <v>275.92729688179679</v>
      </c>
      <c r="AX9" s="9">
        <f t="shared" si="11"/>
        <v>0</v>
      </c>
      <c r="AY9" s="24">
        <v>2370502.0303182001</v>
      </c>
      <c r="AZ9" s="9"/>
      <c r="BA9" s="9">
        <v>5.1222741603851318E-9</v>
      </c>
      <c r="BB9" s="9">
        <v>-0.31444881309289485</v>
      </c>
      <c r="BC9" s="1">
        <v>535589.26726380596</v>
      </c>
      <c r="BD9" s="1">
        <v>-13832.557243466401</v>
      </c>
      <c r="BE9" s="1">
        <v>-4714.5159784399402</v>
      </c>
    </row>
    <row r="10" spans="1:57" ht="15" x14ac:dyDescent="0.25">
      <c r="A10" s="23">
        <v>34607</v>
      </c>
      <c r="B10" s="24">
        <v>2397158.6867653299</v>
      </c>
      <c r="C10" s="9">
        <f t="shared" si="16"/>
        <v>553603.29093383194</v>
      </c>
      <c r="D10" s="24">
        <v>1368367.2257118099</v>
      </c>
      <c r="E10" s="24">
        <v>356031.10993562202</v>
      </c>
      <c r="F10" s="24">
        <v>502942.09091665101</v>
      </c>
      <c r="G10" s="24">
        <v>100865.282577531</v>
      </c>
      <c r="H10" s="24">
        <v>288152.44209025998</v>
      </c>
      <c r="I10" s="24">
        <v>83330.797513448895</v>
      </c>
      <c r="J10" s="24">
        <v>21877.806946329401</v>
      </c>
      <c r="K10" s="24">
        <v>5596</v>
      </c>
      <c r="L10" s="9">
        <f t="shared" si="12"/>
        <v>-13993.944742648901</v>
      </c>
      <c r="M10" s="9">
        <f t="shared" si="0"/>
        <v>-7010.4797940445096</v>
      </c>
      <c r="N10" s="9">
        <f t="shared" si="1"/>
        <v>2152749.8179653613</v>
      </c>
      <c r="O10" s="9">
        <f t="shared" si="1"/>
        <v>538812.7102325575</v>
      </c>
      <c r="P10" s="24">
        <v>595966.94410539104</v>
      </c>
      <c r="Q10" s="24">
        <v>108364</v>
      </c>
      <c r="R10" s="24">
        <v>450337.01858648902</v>
      </c>
      <c r="S10" s="24">
        <v>102070</v>
      </c>
      <c r="T10" s="24">
        <v>104861.223681587</v>
      </c>
      <c r="U10" s="24">
        <v>70157.315728769594</v>
      </c>
      <c r="V10" s="24">
        <v>581923.29069938301</v>
      </c>
      <c r="W10" s="24">
        <v>630507.32863296801</v>
      </c>
      <c r="X10" s="24">
        <v>64183.903748050499</v>
      </c>
      <c r="Y10" s="24">
        <v>15571.208228084601</v>
      </c>
      <c r="Z10" s="24">
        <v>27390.930443743</v>
      </c>
      <c r="AA10" s="24">
        <v>8015.9303823351001</v>
      </c>
      <c r="AB10" s="24">
        <v>211835.104569355</v>
      </c>
      <c r="AC10" s="9"/>
      <c r="AD10" s="21">
        <v>2411152.6315079802</v>
      </c>
      <c r="AE10" s="21">
        <v>552117.19002660201</v>
      </c>
      <c r="AF10" s="24">
        <v>138400.82273345799</v>
      </c>
      <c r="AG10" s="21">
        <v>2166743.7627080102</v>
      </c>
      <c r="AH10" s="21">
        <v>545823.19002660201</v>
      </c>
      <c r="AI10" s="21">
        <v>-13993.944742648901</v>
      </c>
      <c r="AJ10" s="10">
        <f t="shared" si="13"/>
        <v>2298379.7434842633</v>
      </c>
      <c r="AK10" s="10">
        <f t="shared" si="13"/>
        <v>545106.7102325575</v>
      </c>
      <c r="AL10" s="10">
        <f t="shared" si="14"/>
        <v>303409.93876114849</v>
      </c>
      <c r="AM10" s="9">
        <f t="shared" si="2"/>
        <v>98778.943281066604</v>
      </c>
      <c r="AN10" s="9">
        <f t="shared" si="3"/>
        <v>-15257.496670888504</v>
      </c>
      <c r="AO10" s="9">
        <f t="shared" si="4"/>
        <v>-8496.5807012744481</v>
      </c>
      <c r="AP10" s="9">
        <f t="shared" si="5"/>
        <v>0</v>
      </c>
      <c r="AQ10" s="9">
        <f t="shared" si="6"/>
        <v>2328233.0431121918</v>
      </c>
      <c r="AR10" s="9">
        <f t="shared" si="7"/>
        <v>-29853.299627928529</v>
      </c>
      <c r="AS10" s="9">
        <f t="shared" si="8"/>
        <v>68925.643653138075</v>
      </c>
      <c r="AT10" s="21">
        <v>59743.658903029202</v>
      </c>
      <c r="AU10" s="9">
        <f t="shared" si="9"/>
        <v>545106.71023255738</v>
      </c>
      <c r="AV10" s="9">
        <f t="shared" si="15"/>
        <v>83330.797513448895</v>
      </c>
      <c r="AW10" s="9">
        <f t="shared" si="10"/>
        <v>-8496.5807012745645</v>
      </c>
      <c r="AX10" s="9">
        <f t="shared" si="11"/>
        <v>0</v>
      </c>
      <c r="AY10" s="24">
        <v>2397158.6867653299</v>
      </c>
      <c r="AZ10" s="9"/>
      <c r="BA10" s="9">
        <v>0</v>
      </c>
      <c r="BB10" s="9">
        <v>-0.31444881414063275</v>
      </c>
      <c r="BC10" s="1">
        <v>545106.71023255703</v>
      </c>
      <c r="BD10" s="1">
        <v>-13993.944742648901</v>
      </c>
      <c r="BE10" s="1">
        <v>-7010.4797940445096</v>
      </c>
    </row>
    <row r="11" spans="1:57" ht="15" x14ac:dyDescent="0.25">
      <c r="A11" s="23">
        <v>34699</v>
      </c>
      <c r="B11" s="24">
        <v>2441704.9760346198</v>
      </c>
      <c r="C11" s="9">
        <f t="shared" si="16"/>
        <v>576152.63233850396</v>
      </c>
      <c r="D11" s="24">
        <v>1385566.7041492399</v>
      </c>
      <c r="E11" s="24">
        <v>369235.64454832801</v>
      </c>
      <c r="F11" s="24">
        <v>497291.96873231302</v>
      </c>
      <c r="G11" s="24">
        <v>102005.66153596</v>
      </c>
      <c r="H11" s="24">
        <v>299024.92193295801</v>
      </c>
      <c r="I11" s="24">
        <v>86556.901513765304</v>
      </c>
      <c r="J11" s="24">
        <v>73766.415922120897</v>
      </c>
      <c r="K11" s="24">
        <v>24452</v>
      </c>
      <c r="L11" s="9">
        <f t="shared" si="12"/>
        <v>-9692.6088603362405</v>
      </c>
      <c r="M11" s="9">
        <f t="shared" si="0"/>
        <v>-18753.028220260501</v>
      </c>
      <c r="N11" s="9">
        <f t="shared" si="1"/>
        <v>2240011.8012347436</v>
      </c>
      <c r="O11" s="9">
        <f t="shared" si="1"/>
        <v>563497.17937779252</v>
      </c>
      <c r="P11" s="24">
        <v>662902.50643691595</v>
      </c>
      <c r="Q11" s="24">
        <v>115129</v>
      </c>
      <c r="R11" s="24">
        <v>467762.11658736202</v>
      </c>
      <c r="S11" s="24">
        <v>105698</v>
      </c>
      <c r="T11" s="24">
        <v>105582.941315066</v>
      </c>
      <c r="U11" s="24">
        <v>71923.295729016696</v>
      </c>
      <c r="V11" s="24">
        <v>590801.07795688999</v>
      </c>
      <c r="W11" s="24">
        <v>634953.91065802297</v>
      </c>
      <c r="X11" s="24">
        <v>66497.361051117201</v>
      </c>
      <c r="Y11" s="24">
        <v>15900.186685832899</v>
      </c>
      <c r="Z11" s="24">
        <v>27953.175776800599</v>
      </c>
      <c r="AA11" s="24">
        <v>8171.2662162127099</v>
      </c>
      <c r="AB11" s="24">
        <v>220852.73024269199</v>
      </c>
      <c r="AC11" s="9"/>
      <c r="AD11" s="21">
        <v>2451397.5848949598</v>
      </c>
      <c r="AE11" s="21">
        <v>591681.20759805304</v>
      </c>
      <c r="AF11" s="24">
        <v>144038.15808462599</v>
      </c>
      <c r="AG11" s="21">
        <v>2249704.4100950798</v>
      </c>
      <c r="AH11" s="21">
        <v>582250.20759805304</v>
      </c>
      <c r="AI11" s="21">
        <v>-9692.6088603362405</v>
      </c>
      <c r="AJ11" s="10">
        <f t="shared" si="13"/>
        <v>2435152.1910842974</v>
      </c>
      <c r="AK11" s="10">
        <f t="shared" si="13"/>
        <v>572928.17937779252</v>
      </c>
      <c r="AL11" s="10">
        <f t="shared" si="14"/>
        <v>315303.26707060979</v>
      </c>
      <c r="AM11" s="9">
        <f t="shared" si="2"/>
        <v>6552.7849503224716</v>
      </c>
      <c r="AN11" s="9">
        <f t="shared" si="3"/>
        <v>-16278.345137651777</v>
      </c>
      <c r="AO11" s="9">
        <f t="shared" si="4"/>
        <v>-3224.4529607114382</v>
      </c>
      <c r="AP11" s="9">
        <f t="shared" si="5"/>
        <v>0</v>
      </c>
      <c r="AQ11" s="9">
        <f t="shared" si="6"/>
        <v>2457376.1368635013</v>
      </c>
      <c r="AR11" s="9">
        <f t="shared" si="7"/>
        <v>-22223.945779203903</v>
      </c>
      <c r="AS11" s="9">
        <f t="shared" si="8"/>
        <v>-15671.160828881431</v>
      </c>
      <c r="AT11" s="21">
        <v>62485.448611719701</v>
      </c>
      <c r="AU11" s="9">
        <f t="shared" si="9"/>
        <v>572928.17937779287</v>
      </c>
      <c r="AV11" s="9">
        <f t="shared" si="15"/>
        <v>86556.901513765304</v>
      </c>
      <c r="AW11" s="9">
        <f t="shared" si="10"/>
        <v>-3224.452960711089</v>
      </c>
      <c r="AX11" s="9">
        <f t="shared" si="11"/>
        <v>0</v>
      </c>
      <c r="AY11" s="24">
        <v>2441704.9760346198</v>
      </c>
      <c r="AZ11" s="9"/>
      <c r="BA11" s="9">
        <v>0</v>
      </c>
      <c r="BB11" s="9">
        <v>-0.31444881355855614</v>
      </c>
      <c r="BC11" s="1">
        <v>572928.17937779299</v>
      </c>
      <c r="BD11" s="1">
        <v>-9692.6088603362405</v>
      </c>
      <c r="BE11" s="1">
        <v>-18753.028220260501</v>
      </c>
    </row>
    <row r="12" spans="1:57" ht="15" x14ac:dyDescent="0.25">
      <c r="A12" s="23">
        <v>34789</v>
      </c>
      <c r="B12" s="24">
        <v>2447807.9381613298</v>
      </c>
      <c r="C12" s="9">
        <f t="shared" si="16"/>
        <v>583814.79987226403</v>
      </c>
      <c r="D12" s="24">
        <v>1415146.9533462401</v>
      </c>
      <c r="E12" s="24">
        <v>384652.72235309501</v>
      </c>
      <c r="F12" s="24">
        <v>484800.66616363701</v>
      </c>
      <c r="G12" s="24">
        <v>101730.381833543</v>
      </c>
      <c r="H12" s="24">
        <v>305911.15406085597</v>
      </c>
      <c r="I12" s="24">
        <v>92787.291737261898</v>
      </c>
      <c r="J12" s="24">
        <v>13892.8213357152</v>
      </c>
      <c r="K12" s="24">
        <v>4614</v>
      </c>
      <c r="L12" s="9">
        <f t="shared" si="12"/>
        <v>-12443.5930421506</v>
      </c>
      <c r="M12" s="9">
        <f t="shared" si="0"/>
        <v>6269.3666394295897</v>
      </c>
      <c r="N12" s="9">
        <f t="shared" si="1"/>
        <v>2190999.2330414494</v>
      </c>
      <c r="O12" s="9">
        <f t="shared" si="1"/>
        <v>590053.76256332954</v>
      </c>
      <c r="P12" s="24">
        <v>699031.86080887797</v>
      </c>
      <c r="Q12" s="24">
        <v>120106</v>
      </c>
      <c r="R12" s="24">
        <v>499468.08652375999</v>
      </c>
      <c r="S12" s="24">
        <v>115907</v>
      </c>
      <c r="T12" s="24">
        <v>110162.410127068</v>
      </c>
      <c r="U12" s="24">
        <v>72427.503622854696</v>
      </c>
      <c r="V12" s="24">
        <v>596754.63828418904</v>
      </c>
      <c r="W12" s="24">
        <v>656609.03054380103</v>
      </c>
      <c r="X12" s="24">
        <v>68773.464267535994</v>
      </c>
      <c r="Y12" s="24">
        <v>17122.625407391999</v>
      </c>
      <c r="Z12" s="24">
        <v>29441.010892077498</v>
      </c>
      <c r="AA12" s="24">
        <v>8998.1415273709408</v>
      </c>
      <c r="AB12" s="24">
        <v>224923.154180196</v>
      </c>
      <c r="AC12" s="9"/>
      <c r="AD12" s="21">
        <v>2460251.53120348</v>
      </c>
      <c r="AE12" s="21">
        <v>587983.39592389995</v>
      </c>
      <c r="AF12" s="24">
        <v>145953.69996806601</v>
      </c>
      <c r="AG12" s="21">
        <v>2203442.8260836001</v>
      </c>
      <c r="AH12" s="21">
        <v>583784.39592389995</v>
      </c>
      <c r="AI12" s="21">
        <v>-12443.5930421506</v>
      </c>
      <c r="AJ12" s="10">
        <f t="shared" si="13"/>
        <v>2390563.0073265675</v>
      </c>
      <c r="AK12" s="10">
        <f t="shared" si="13"/>
        <v>594252.76256332954</v>
      </c>
      <c r="AL12" s="10">
        <f t="shared" si="14"/>
        <v>323137.62933980947</v>
      </c>
      <c r="AM12" s="9">
        <f t="shared" si="2"/>
        <v>57244.930834762286</v>
      </c>
      <c r="AN12" s="9">
        <f t="shared" si="3"/>
        <v>-17226.475278953498</v>
      </c>
      <c r="AO12" s="9">
        <f t="shared" si="4"/>
        <v>10437.962691065506</v>
      </c>
      <c r="AP12" s="9">
        <f t="shared" si="5"/>
        <v>0</v>
      </c>
      <c r="AQ12" s="9">
        <f t="shared" si="6"/>
        <v>2424098.251428369</v>
      </c>
      <c r="AR12" s="9">
        <f t="shared" si="7"/>
        <v>-33535.244101801421</v>
      </c>
      <c r="AS12" s="9">
        <f t="shared" si="8"/>
        <v>23709.686732960865</v>
      </c>
      <c r="AT12" s="21">
        <v>66666.524802499</v>
      </c>
      <c r="AU12" s="9">
        <f t="shared" si="9"/>
        <v>594252.76256332954</v>
      </c>
      <c r="AV12" s="9">
        <f t="shared" si="15"/>
        <v>92787.291737261941</v>
      </c>
      <c r="AW12" s="9">
        <f t="shared" si="10"/>
        <v>10437.962691065506</v>
      </c>
      <c r="AX12" s="9">
        <f t="shared" si="11"/>
        <v>0</v>
      </c>
      <c r="AY12" s="24">
        <v>2447807.9381613298</v>
      </c>
      <c r="AZ12" s="9"/>
      <c r="BA12" s="9">
        <v>6.9849193096160889E-9</v>
      </c>
      <c r="BB12" s="9">
        <v>-0.58421789936255664</v>
      </c>
      <c r="BC12" s="1">
        <v>594252.76256333</v>
      </c>
      <c r="BD12" s="1">
        <v>-12443.5930421506</v>
      </c>
      <c r="BE12" s="1">
        <v>6269.3666394295897</v>
      </c>
    </row>
    <row r="13" spans="1:57" ht="15" x14ac:dyDescent="0.25">
      <c r="A13" s="23">
        <v>34880</v>
      </c>
      <c r="B13" s="24">
        <v>2454844.9955911199</v>
      </c>
      <c r="C13" s="9">
        <f t="shared" si="16"/>
        <v>607863.90877945197</v>
      </c>
      <c r="D13" s="24">
        <v>1433385.0866389701</v>
      </c>
      <c r="E13" s="24">
        <v>399392.68529804901</v>
      </c>
      <c r="F13" s="24">
        <v>474173.44070356397</v>
      </c>
      <c r="G13" s="24">
        <v>102209.903259955</v>
      </c>
      <c r="H13" s="24">
        <v>317932.24278437899</v>
      </c>
      <c r="I13" s="24">
        <v>98205.950989781893</v>
      </c>
      <c r="J13" s="24">
        <v>42390.916383336102</v>
      </c>
      <c r="K13" s="24">
        <v>13758</v>
      </c>
      <c r="L13" s="9">
        <f t="shared" si="12"/>
        <v>-16330.483316145401</v>
      </c>
      <c r="M13" s="9">
        <f t="shared" si="0"/>
        <v>879.82685049809504</v>
      </c>
      <c r="N13" s="9">
        <f t="shared" si="1"/>
        <v>2240128.5387316444</v>
      </c>
      <c r="O13" s="9">
        <f t="shared" si="1"/>
        <v>614446.3663982841</v>
      </c>
      <c r="P13" s="24">
        <v>606987.19370326598</v>
      </c>
      <c r="Q13" s="24">
        <v>115098</v>
      </c>
      <c r="R13" s="24">
        <v>497522.047251485</v>
      </c>
      <c r="S13" s="24">
        <v>119658</v>
      </c>
      <c r="T13" s="24">
        <v>114669.91532469</v>
      </c>
      <c r="U13" s="24">
        <v>73497.844797558297</v>
      </c>
      <c r="V13" s="24">
        <v>602057.67426382098</v>
      </c>
      <c r="W13" s="24">
        <v>663750.03070950799</v>
      </c>
      <c r="X13" s="24">
        <v>77601.381371293697</v>
      </c>
      <c r="Y13" s="24">
        <v>19455.2494528237</v>
      </c>
      <c r="Z13" s="24">
        <v>31154.920762178001</v>
      </c>
      <c r="AA13" s="24">
        <v>9436.2979222098402</v>
      </c>
      <c r="AB13" s="24">
        <v>228657.12506269399</v>
      </c>
      <c r="AC13" s="9"/>
      <c r="AD13" s="21">
        <v>2471175.4789072601</v>
      </c>
      <c r="AE13" s="21">
        <v>609006.539547786</v>
      </c>
      <c r="AF13" s="24">
        <v>151965.97719486299</v>
      </c>
      <c r="AG13" s="21">
        <v>2256459.0220477898</v>
      </c>
      <c r="AH13" s="21">
        <v>613566.539547786</v>
      </c>
      <c r="AI13" s="21">
        <v>-16330.483316145401</v>
      </c>
      <c r="AJ13" s="10">
        <f t="shared" si="13"/>
        <v>2349593.6851834254</v>
      </c>
      <c r="AK13" s="10">
        <f t="shared" si="13"/>
        <v>609886.3663982841</v>
      </c>
      <c r="AL13" s="10">
        <f t="shared" si="14"/>
        <v>337413.42719616566</v>
      </c>
      <c r="AM13" s="9">
        <f t="shared" si="2"/>
        <v>105251.31040769443</v>
      </c>
      <c r="AN13" s="9">
        <f t="shared" si="3"/>
        <v>-19481.184411786671</v>
      </c>
      <c r="AO13" s="9">
        <f t="shared" si="4"/>
        <v>2022.4576188321225</v>
      </c>
      <c r="AP13" s="9">
        <f t="shared" si="5"/>
        <v>0</v>
      </c>
      <c r="AQ13" s="9">
        <f t="shared" si="6"/>
        <v>2380497.5340576717</v>
      </c>
      <c r="AR13" s="9">
        <f t="shared" si="7"/>
        <v>-30903.848874246236</v>
      </c>
      <c r="AS13" s="9">
        <f t="shared" si="8"/>
        <v>74347.461533448193</v>
      </c>
      <c r="AT13" s="21">
        <v>69314.4036147484</v>
      </c>
      <c r="AU13" s="9">
        <f t="shared" si="9"/>
        <v>609886.36639828398</v>
      </c>
      <c r="AV13" s="9">
        <f t="shared" si="15"/>
        <v>98205.950989781937</v>
      </c>
      <c r="AW13" s="9">
        <f t="shared" si="10"/>
        <v>2022.4576188320061</v>
      </c>
      <c r="AX13" s="9">
        <f t="shared" si="11"/>
        <v>0</v>
      </c>
      <c r="AY13" s="24">
        <v>2454844.9955911199</v>
      </c>
      <c r="AZ13" s="9"/>
      <c r="BA13" s="9">
        <v>-4.1909515857696533E-9</v>
      </c>
      <c r="BB13" s="9">
        <v>0</v>
      </c>
      <c r="BC13" s="1">
        <v>609886.36639828398</v>
      </c>
      <c r="BD13" s="1">
        <v>-16330.483316145401</v>
      </c>
      <c r="BE13" s="1">
        <v>879.82685049809504</v>
      </c>
    </row>
    <row r="14" spans="1:57" ht="15" x14ac:dyDescent="0.25">
      <c r="A14" s="23">
        <v>34972</v>
      </c>
      <c r="B14" s="24">
        <v>2471131.9830457098</v>
      </c>
      <c r="C14" s="9">
        <f t="shared" si="16"/>
        <v>643224.66918790003</v>
      </c>
      <c r="D14" s="24">
        <v>1453490.9381559701</v>
      </c>
      <c r="E14" s="24">
        <v>408268.98094587401</v>
      </c>
      <c r="F14" s="24">
        <v>465911.55123703799</v>
      </c>
      <c r="G14" s="24">
        <v>102942.67226316901</v>
      </c>
      <c r="H14" s="24">
        <v>319479.94726321701</v>
      </c>
      <c r="I14" s="24">
        <v>99586.347037230895</v>
      </c>
      <c r="J14" s="24">
        <v>39546.124148828902</v>
      </c>
      <c r="K14" s="24">
        <v>14610</v>
      </c>
      <c r="L14" s="9">
        <f t="shared" si="12"/>
        <v>-10710.436105195</v>
      </c>
      <c r="M14" s="9">
        <f t="shared" si="0"/>
        <v>-8.4031355852493999</v>
      </c>
      <c r="N14" s="9">
        <f t="shared" si="1"/>
        <v>2254982.9629375651</v>
      </c>
      <c r="O14" s="9">
        <f t="shared" si="1"/>
        <v>625399.5971106888</v>
      </c>
      <c r="P14" s="24">
        <v>718778.66846147098</v>
      </c>
      <c r="Q14" s="24">
        <v>131305</v>
      </c>
      <c r="R14" s="24">
        <v>516045.25775346102</v>
      </c>
      <c r="S14" s="24">
        <v>123769</v>
      </c>
      <c r="T14" s="24">
        <v>116075.82376756999</v>
      </c>
      <c r="U14" s="24">
        <v>75036.025387826798</v>
      </c>
      <c r="V14" s="24">
        <v>608658.68859697797</v>
      </c>
      <c r="W14" s="24">
        <v>674383.59065248596</v>
      </c>
      <c r="X14" s="24">
        <v>72940.625409980494</v>
      </c>
      <c r="Y14" s="24">
        <v>19045.0736314059</v>
      </c>
      <c r="Z14" s="24">
        <v>32843.907411250402</v>
      </c>
      <c r="AA14" s="24">
        <v>10087.6898653718</v>
      </c>
      <c r="AB14" s="24">
        <v>230703.28243125501</v>
      </c>
      <c r="AC14" s="9"/>
      <c r="AD14" s="21">
        <v>2481842.4191509099</v>
      </c>
      <c r="AE14" s="21">
        <v>632944.00024627405</v>
      </c>
      <c r="AF14" s="24">
        <v>160806.16729697501</v>
      </c>
      <c r="AG14" s="21">
        <v>2265693.39904276</v>
      </c>
      <c r="AH14" s="21">
        <v>625408.00024627405</v>
      </c>
      <c r="AI14" s="21">
        <v>-10710.436105195</v>
      </c>
      <c r="AJ14" s="10">
        <f t="shared" si="13"/>
        <v>2457716.3736455748</v>
      </c>
      <c r="AK14" s="10">
        <f t="shared" si="13"/>
        <v>632935.5971106888</v>
      </c>
      <c r="AL14" s="10">
        <f t="shared" si="14"/>
        <v>336487.81525248592</v>
      </c>
      <c r="AM14" s="9">
        <f t="shared" si="2"/>
        <v>13415.609400134999</v>
      </c>
      <c r="AN14" s="9">
        <f t="shared" si="3"/>
        <v>-17007.867989268911</v>
      </c>
      <c r="AO14" s="9">
        <f t="shared" si="4"/>
        <v>-10289.072077211225</v>
      </c>
      <c r="AP14" s="9">
        <f t="shared" si="5"/>
        <v>0</v>
      </c>
      <c r="AQ14" s="9">
        <f t="shared" si="6"/>
        <v>2487459.4033971378</v>
      </c>
      <c r="AR14" s="9">
        <f t="shared" si="7"/>
        <v>-29743.029751562979</v>
      </c>
      <c r="AS14" s="9">
        <f t="shared" si="8"/>
        <v>-16327.42035142798</v>
      </c>
      <c r="AT14" s="21">
        <v>70453.583540453197</v>
      </c>
      <c r="AU14" s="9">
        <f t="shared" si="9"/>
        <v>632935.59711068869</v>
      </c>
      <c r="AV14" s="9">
        <f t="shared" si="15"/>
        <v>99586.347037230895</v>
      </c>
      <c r="AW14" s="9">
        <f t="shared" si="10"/>
        <v>-10289.072077211342</v>
      </c>
      <c r="AX14" s="9">
        <f t="shared" si="11"/>
        <v>0</v>
      </c>
      <c r="AY14" s="24">
        <v>2471131.9830457098</v>
      </c>
      <c r="AZ14" s="9"/>
      <c r="BA14" s="9">
        <v>-7.4505805969238281E-9</v>
      </c>
      <c r="BB14" s="9">
        <v>0</v>
      </c>
      <c r="BC14" s="1">
        <v>632935.59711068799</v>
      </c>
      <c r="BD14" s="1">
        <v>-10710.436105195</v>
      </c>
      <c r="BE14" s="1">
        <v>-8.4031355852493999</v>
      </c>
    </row>
    <row r="15" spans="1:57" ht="15" x14ac:dyDescent="0.25">
      <c r="A15" s="23">
        <v>35064</v>
      </c>
      <c r="B15" s="24">
        <v>2479444.0474132202</v>
      </c>
      <c r="C15" s="9">
        <f t="shared" si="16"/>
        <v>656699.941509948</v>
      </c>
      <c r="D15" s="24">
        <v>1470828.5143754501</v>
      </c>
      <c r="E15" s="24">
        <v>419761.66782744002</v>
      </c>
      <c r="F15" s="24">
        <v>464937.88099586102</v>
      </c>
      <c r="G15" s="24">
        <v>104902.58771877299</v>
      </c>
      <c r="H15" s="24">
        <v>320817.54693543399</v>
      </c>
      <c r="I15" s="24">
        <v>100662.527590806</v>
      </c>
      <c r="J15" s="24">
        <v>48065.449041585998</v>
      </c>
      <c r="K15" s="24">
        <v>16790</v>
      </c>
      <c r="L15" s="9">
        <f t="shared" si="12"/>
        <v>-12193.4893386276</v>
      </c>
      <c r="M15" s="9">
        <f t="shared" si="0"/>
        <v>4694.8101402422199</v>
      </c>
      <c r="N15" s="9">
        <f t="shared" si="1"/>
        <v>2280465.6175669124</v>
      </c>
      <c r="O15" s="9">
        <f t="shared" si="1"/>
        <v>646811.59327726217</v>
      </c>
      <c r="P15" s="24">
        <v>708148.57593009004</v>
      </c>
      <c r="Q15" s="24">
        <v>132755</v>
      </c>
      <c r="R15" s="24">
        <v>520912.38446709298</v>
      </c>
      <c r="S15" s="24">
        <v>125038</v>
      </c>
      <c r="T15" s="24">
        <v>118938.524587354</v>
      </c>
      <c r="U15" s="24">
        <v>75481.259643651196</v>
      </c>
      <c r="V15" s="24">
        <v>613148.41940496198</v>
      </c>
      <c r="W15" s="24">
        <v>685187.56417029595</v>
      </c>
      <c r="X15" s="24">
        <v>71580.255364776007</v>
      </c>
      <c r="Y15" s="24">
        <v>19413.958215946499</v>
      </c>
      <c r="Z15" s="24">
        <v>33326.7901891773</v>
      </c>
      <c r="AA15" s="24">
        <v>10253.977462492199</v>
      </c>
      <c r="AB15" s="24">
        <v>230922.64454799099</v>
      </c>
      <c r="AC15" s="9"/>
      <c r="AD15" s="21">
        <v>2491637.5367518398</v>
      </c>
      <c r="AE15" s="21">
        <v>649833.78313701996</v>
      </c>
      <c r="AF15" s="24">
        <v>164174.985377487</v>
      </c>
      <c r="AG15" s="21">
        <v>2292659.10690554</v>
      </c>
      <c r="AH15" s="21">
        <v>642116.78313701996</v>
      </c>
      <c r="AI15" s="21">
        <v>-12193.4893386276</v>
      </c>
      <c r="AJ15" s="10">
        <f t="shared" si="13"/>
        <v>2467701.8090299098</v>
      </c>
      <c r="AK15" s="10">
        <f t="shared" si="13"/>
        <v>654528.59327726217</v>
      </c>
      <c r="AL15" s="10">
        <f t="shared" si="14"/>
        <v>335829.69010194426</v>
      </c>
      <c r="AM15" s="9">
        <f t="shared" si="2"/>
        <v>11742.238383310381</v>
      </c>
      <c r="AN15" s="9">
        <f t="shared" si="3"/>
        <v>-15012.143166510272</v>
      </c>
      <c r="AO15" s="9">
        <f t="shared" si="4"/>
        <v>-2171.3482326858211</v>
      </c>
      <c r="AP15" s="9">
        <f t="shared" si="5"/>
        <v>0</v>
      </c>
      <c r="AQ15" s="9">
        <f t="shared" si="6"/>
        <v>2494704.236639211</v>
      </c>
      <c r="AR15" s="9">
        <f t="shared" si="7"/>
        <v>-27002.427609301172</v>
      </c>
      <c r="AS15" s="9">
        <f t="shared" si="8"/>
        <v>-15260.189225990791</v>
      </c>
      <c r="AT15" s="21">
        <v>70994.591912367498</v>
      </c>
      <c r="AU15" s="9">
        <f t="shared" si="9"/>
        <v>654528.59327726136</v>
      </c>
      <c r="AV15" s="9">
        <f t="shared" si="15"/>
        <v>100662.52759080619</v>
      </c>
      <c r="AW15" s="9">
        <f t="shared" si="10"/>
        <v>-2171.348232686636</v>
      </c>
      <c r="AX15" s="9">
        <f t="shared" si="11"/>
        <v>1.8917489796876907E-10</v>
      </c>
      <c r="AY15" s="24">
        <v>2479444.0474132202</v>
      </c>
      <c r="AZ15" s="9"/>
      <c r="BA15" s="9">
        <v>0</v>
      </c>
      <c r="BB15" s="9">
        <v>0</v>
      </c>
      <c r="BC15" s="1">
        <v>654528.59327726206</v>
      </c>
      <c r="BD15" s="1">
        <v>-12193.4893386276</v>
      </c>
      <c r="BE15" s="1">
        <v>4694.8101402422199</v>
      </c>
    </row>
    <row r="16" spans="1:57" ht="15" x14ac:dyDescent="0.25">
      <c r="A16" s="23">
        <v>35155</v>
      </c>
      <c r="B16" s="24">
        <v>2525375.70633537</v>
      </c>
      <c r="C16" s="9">
        <f t="shared" si="16"/>
        <v>658908.83177131205</v>
      </c>
      <c r="D16" s="24">
        <v>1485788.7090821899</v>
      </c>
      <c r="E16" s="24">
        <v>428112.93929256703</v>
      </c>
      <c r="F16" s="24">
        <v>476573.81209459202</v>
      </c>
      <c r="G16" s="24">
        <v>112042.20141387801</v>
      </c>
      <c r="H16" s="24">
        <v>332590.30311974202</v>
      </c>
      <c r="I16" s="24">
        <v>105453.503886511</v>
      </c>
      <c r="J16" s="24">
        <v>14058.3912541257</v>
      </c>
      <c r="K16" s="24">
        <v>6828</v>
      </c>
      <c r="L16" s="9">
        <f t="shared" si="12"/>
        <v>-1225.5826515932599</v>
      </c>
      <c r="M16" s="9">
        <f t="shared" si="0"/>
        <v>9335.0759754969004</v>
      </c>
      <c r="N16" s="9">
        <f t="shared" si="1"/>
        <v>2291201.5029005068</v>
      </c>
      <c r="O16" s="9">
        <f t="shared" si="1"/>
        <v>661771.72056845296</v>
      </c>
      <c r="P16" s="24">
        <v>694457.97796707996</v>
      </c>
      <c r="Q16" s="24">
        <v>135597</v>
      </c>
      <c r="R16" s="24">
        <v>530465.42228456901</v>
      </c>
      <c r="S16" s="24">
        <v>128657</v>
      </c>
      <c r="T16" s="24">
        <v>119324.885647599</v>
      </c>
      <c r="U16" s="24">
        <v>76577.542298930202</v>
      </c>
      <c r="V16" s="24">
        <v>617380.10530321195</v>
      </c>
      <c r="W16" s="24">
        <v>694943.69829902903</v>
      </c>
      <c r="X16" s="24">
        <v>74580.889308986705</v>
      </c>
      <c r="Y16" s="24">
        <v>19064.922111273601</v>
      </c>
      <c r="Z16" s="24">
        <v>33896.388743860298</v>
      </c>
      <c r="AA16" s="24">
        <v>10769.899293697599</v>
      </c>
      <c r="AB16" s="24">
        <v>238798.38265491099</v>
      </c>
      <c r="AC16" s="9"/>
      <c r="AD16" s="21">
        <v>2526601.28898696</v>
      </c>
      <c r="AE16" s="21">
        <v>659376.64459295606</v>
      </c>
      <c r="AF16" s="24">
        <v>164727.20794282801</v>
      </c>
      <c r="AG16" s="21">
        <v>2292427.0855521001</v>
      </c>
      <c r="AH16" s="21">
        <v>652436.64459295606</v>
      </c>
      <c r="AI16" s="21">
        <v>-1225.5826515932599</v>
      </c>
      <c r="AJ16" s="10">
        <f t="shared" si="13"/>
        <v>2455194.0585830179</v>
      </c>
      <c r="AK16" s="10">
        <f t="shared" si="13"/>
        <v>668711.72056845296</v>
      </c>
      <c r="AL16" s="10">
        <f t="shared" si="14"/>
        <v>347275.66070775798</v>
      </c>
      <c r="AM16" s="9">
        <f t="shared" si="2"/>
        <v>70181.647752352059</v>
      </c>
      <c r="AN16" s="9">
        <f t="shared" si="3"/>
        <v>-14685.357588015962</v>
      </c>
      <c r="AO16" s="9">
        <f t="shared" si="4"/>
        <v>9802.8887971409131</v>
      </c>
      <c r="AP16" s="9">
        <f t="shared" si="5"/>
        <v>0</v>
      </c>
      <c r="AQ16" s="9">
        <f t="shared" si="6"/>
        <v>2486463.5461695832</v>
      </c>
      <c r="AR16" s="9">
        <f t="shared" si="7"/>
        <v>-31269.487586565316</v>
      </c>
      <c r="AS16" s="9">
        <f t="shared" si="8"/>
        <v>38912.160165786743</v>
      </c>
      <c r="AT16" s="21">
        <v>75618.682481539494</v>
      </c>
      <c r="AU16" s="9">
        <f t="shared" si="9"/>
        <v>668711.72056845261</v>
      </c>
      <c r="AV16" s="9">
        <f t="shared" si="15"/>
        <v>105453.50388651069</v>
      </c>
      <c r="AW16" s="9">
        <f t="shared" si="10"/>
        <v>9802.8887971405638</v>
      </c>
      <c r="AX16" s="9">
        <f t="shared" si="11"/>
        <v>-3.0559021979570389E-10</v>
      </c>
      <c r="AY16" s="24">
        <v>2525375.70633537</v>
      </c>
      <c r="AZ16" s="9"/>
      <c r="BA16" s="9">
        <v>4.6566128730773926E-9</v>
      </c>
      <c r="BB16" s="9">
        <v>0</v>
      </c>
      <c r="BC16" s="1">
        <v>668711.72056845296</v>
      </c>
      <c r="BD16" s="1">
        <v>-1225.5826515932599</v>
      </c>
      <c r="BE16" s="1">
        <v>9335.0759754969004</v>
      </c>
    </row>
    <row r="17" spans="1:57" ht="15" x14ac:dyDescent="0.25">
      <c r="A17" s="23">
        <v>35246</v>
      </c>
      <c r="B17" s="24">
        <v>2555461.9949711701</v>
      </c>
      <c r="C17" s="9">
        <f t="shared" si="16"/>
        <v>696759.41380805196</v>
      </c>
      <c r="D17" s="24">
        <v>1501611.40783265</v>
      </c>
      <c r="E17" s="24">
        <v>444382.56746890402</v>
      </c>
      <c r="F17" s="24">
        <v>486270.142830759</v>
      </c>
      <c r="G17" s="24">
        <v>121114.730327842</v>
      </c>
      <c r="H17" s="24">
        <v>343133.10327626602</v>
      </c>
      <c r="I17" s="24">
        <v>109818.624090125</v>
      </c>
      <c r="J17" s="24">
        <v>35436.9798100962</v>
      </c>
      <c r="K17" s="24">
        <v>13380</v>
      </c>
      <c r="L17" s="9">
        <f t="shared" si="12"/>
        <v>-18463.286607993799</v>
      </c>
      <c r="M17" s="9">
        <f t="shared" si="0"/>
        <v>1313.3766706676699</v>
      </c>
      <c r="N17" s="9">
        <f t="shared" si="1"/>
        <v>2335481.9949726863</v>
      </c>
      <c r="O17" s="9">
        <f t="shared" si="1"/>
        <v>690009.29855753866</v>
      </c>
      <c r="P17" s="24">
        <v>693608.81258706504</v>
      </c>
      <c r="Q17" s="24">
        <v>144626</v>
      </c>
      <c r="R17" s="24">
        <v>548380.07290292904</v>
      </c>
      <c r="S17" s="24">
        <v>139362</v>
      </c>
      <c r="T17" s="24">
        <v>122351.457193864</v>
      </c>
      <c r="U17" s="24">
        <v>78244.232485222004</v>
      </c>
      <c r="V17" s="24">
        <v>622280.156513219</v>
      </c>
      <c r="W17" s="24">
        <v>700022.641033864</v>
      </c>
      <c r="X17" s="24">
        <v>76682.725768050499</v>
      </c>
      <c r="Y17" s="24">
        <v>19941.393379258901</v>
      </c>
      <c r="Z17" s="24">
        <v>34626.172892919501</v>
      </c>
      <c r="AA17" s="24">
        <v>10908.3792701981</v>
      </c>
      <c r="AB17" s="24">
        <v>245287.234346015</v>
      </c>
      <c r="AC17" s="9"/>
      <c r="AD17" s="21">
        <v>2573925.2815791601</v>
      </c>
      <c r="AE17" s="21">
        <v>693959.92188687099</v>
      </c>
      <c r="AF17" s="24">
        <v>174189.85345201299</v>
      </c>
      <c r="AG17" s="21">
        <v>2353945.28158068</v>
      </c>
      <c r="AH17" s="21">
        <v>688695.92188687099</v>
      </c>
      <c r="AI17" s="21">
        <v>-18463.286607993799</v>
      </c>
      <c r="AJ17" s="10">
        <f t="shared" si="13"/>
        <v>2480710.7346568224</v>
      </c>
      <c r="AK17" s="10">
        <f t="shared" si="13"/>
        <v>695273.29855753866</v>
      </c>
      <c r="AL17" s="10">
        <f t="shared" si="14"/>
        <v>356596.13300698501</v>
      </c>
      <c r="AM17" s="9">
        <f t="shared" si="2"/>
        <v>74751.260314347688</v>
      </c>
      <c r="AN17" s="9">
        <f t="shared" si="3"/>
        <v>-13463.02973071899</v>
      </c>
      <c r="AO17" s="9">
        <f t="shared" si="4"/>
        <v>-1486.1152505133068</v>
      </c>
      <c r="AP17" s="9">
        <f t="shared" si="5"/>
        <v>0</v>
      </c>
      <c r="AQ17" s="9">
        <f t="shared" si="6"/>
        <v>2506680.1165566328</v>
      </c>
      <c r="AR17" s="9">
        <f t="shared" si="7"/>
        <v>-25969.381899810396</v>
      </c>
      <c r="AS17" s="9">
        <f t="shared" si="8"/>
        <v>48781.878414537292</v>
      </c>
      <c r="AT17" s="21">
        <v>78968.851440668193</v>
      </c>
      <c r="AU17" s="9">
        <f t="shared" si="9"/>
        <v>695273.29855753889</v>
      </c>
      <c r="AV17" s="9">
        <f t="shared" si="15"/>
        <v>109818.6240901252</v>
      </c>
      <c r="AW17" s="9">
        <f t="shared" si="10"/>
        <v>-1486.115250513074</v>
      </c>
      <c r="AX17" s="9">
        <f t="shared" si="11"/>
        <v>2.0372681319713593E-10</v>
      </c>
      <c r="AY17" s="24">
        <v>2555461.9949711701</v>
      </c>
      <c r="AZ17" s="9"/>
      <c r="BA17" s="9">
        <v>-6.0535967350006104E-9</v>
      </c>
      <c r="BB17" s="9">
        <v>0</v>
      </c>
      <c r="BC17" s="1">
        <v>695273.298557539</v>
      </c>
      <c r="BD17" s="1">
        <v>-18463.286607993799</v>
      </c>
      <c r="BE17" s="1">
        <v>1313.3766706676699</v>
      </c>
    </row>
    <row r="18" spans="1:57" ht="15" x14ac:dyDescent="0.25">
      <c r="A18" s="23">
        <v>35338</v>
      </c>
      <c r="B18" s="24">
        <v>2585909.9197177002</v>
      </c>
      <c r="C18" s="9">
        <f t="shared" si="16"/>
        <v>720986.75803091202</v>
      </c>
      <c r="D18" s="24">
        <v>1516080.5275258699</v>
      </c>
      <c r="E18" s="24">
        <v>459051.95183330198</v>
      </c>
      <c r="F18" s="24">
        <v>494635.25595938403</v>
      </c>
      <c r="G18" s="24">
        <v>125219.26983274599</v>
      </c>
      <c r="H18" s="24">
        <v>349396.75341379002</v>
      </c>
      <c r="I18" s="24">
        <v>112979.234998794</v>
      </c>
      <c r="J18" s="24">
        <v>165.569918410474</v>
      </c>
      <c r="K18" s="24">
        <v>-936</v>
      </c>
      <c r="L18" s="9">
        <f t="shared" si="12"/>
        <v>-17224.5796134714</v>
      </c>
      <c r="M18" s="9">
        <f t="shared" si="0"/>
        <v>994.84452103334502</v>
      </c>
      <c r="N18" s="9">
        <f t="shared" si="1"/>
        <v>2325108.6684225784</v>
      </c>
      <c r="O18" s="9">
        <f t="shared" si="1"/>
        <v>697309.30118587532</v>
      </c>
      <c r="P18" s="24">
        <v>790001.90845106996</v>
      </c>
      <c r="Q18" s="24">
        <v>167821</v>
      </c>
      <c r="R18" s="24">
        <v>578192.74542363198</v>
      </c>
      <c r="S18" s="24">
        <v>152776</v>
      </c>
      <c r="T18" s="24">
        <v>121857.46403791101</v>
      </c>
      <c r="U18" s="24">
        <v>79633.910238918397</v>
      </c>
      <c r="V18" s="24">
        <v>629402.04691795399</v>
      </c>
      <c r="W18" s="24">
        <v>705885.99102965696</v>
      </c>
      <c r="X18" s="24">
        <v>80950.489945841095</v>
      </c>
      <c r="Y18" s="24">
        <v>20836.190065579402</v>
      </c>
      <c r="Z18" s="24">
        <v>34583.543166674302</v>
      </c>
      <c r="AA18" s="24">
        <v>11069.3645610945</v>
      </c>
      <c r="AB18" s="24">
        <v>248681.869746674</v>
      </c>
      <c r="AC18" s="9"/>
      <c r="AD18" s="21">
        <v>2603134.4993311702</v>
      </c>
      <c r="AE18" s="21">
        <v>711359.45666484197</v>
      </c>
      <c r="AF18" s="24">
        <v>180246.68950772801</v>
      </c>
      <c r="AG18" s="21">
        <v>2342333.2480360498</v>
      </c>
      <c r="AH18" s="21">
        <v>696314.45666484197</v>
      </c>
      <c r="AI18" s="21">
        <v>-17224.5796134714</v>
      </c>
      <c r="AJ18" s="10">
        <f t="shared" si="13"/>
        <v>2536917.8314500162</v>
      </c>
      <c r="AK18" s="10">
        <f t="shared" si="13"/>
        <v>712354.30118587532</v>
      </c>
      <c r="AL18" s="10">
        <f t="shared" si="14"/>
        <v>364215.90285918943</v>
      </c>
      <c r="AM18" s="9">
        <f t="shared" si="2"/>
        <v>48992.088267683983</v>
      </c>
      <c r="AN18" s="9">
        <f t="shared" si="3"/>
        <v>-14819.149445399409</v>
      </c>
      <c r="AO18" s="9">
        <f t="shared" si="4"/>
        <v>-8632.4568450367078</v>
      </c>
      <c r="AP18" s="9">
        <f t="shared" si="5"/>
        <v>0</v>
      </c>
      <c r="AQ18" s="9">
        <f t="shared" si="6"/>
        <v>2569681.8396768202</v>
      </c>
      <c r="AR18" s="9">
        <f t="shared" si="7"/>
        <v>-32764.00822680397</v>
      </c>
      <c r="AS18" s="9">
        <f t="shared" si="8"/>
        <v>16228.080040880013</v>
      </c>
      <c r="AT18" s="21">
        <v>81073.680372120303</v>
      </c>
      <c r="AU18" s="9">
        <f t="shared" si="9"/>
        <v>712354.30118587555</v>
      </c>
      <c r="AV18" s="9">
        <f t="shared" si="15"/>
        <v>112979.23499879421</v>
      </c>
      <c r="AW18" s="9">
        <f t="shared" si="10"/>
        <v>-8632.456845036475</v>
      </c>
      <c r="AX18" s="9">
        <f t="shared" si="11"/>
        <v>2.1827872842550278E-10</v>
      </c>
      <c r="AY18" s="24">
        <v>2585909.9197177002</v>
      </c>
      <c r="AZ18" s="9"/>
      <c r="BA18" s="9">
        <v>8.8475644588470459E-9</v>
      </c>
      <c r="BB18" s="9">
        <v>-9.3132257461547852E-10</v>
      </c>
      <c r="BC18" s="1">
        <v>712354.30118587497</v>
      </c>
      <c r="BD18" s="1">
        <v>-17224.5796134714</v>
      </c>
      <c r="BE18" s="1">
        <v>994.84452103334502</v>
      </c>
    </row>
    <row r="19" spans="1:57" ht="15" x14ac:dyDescent="0.25">
      <c r="A19" s="23">
        <v>35430</v>
      </c>
      <c r="B19" s="24">
        <v>2610170.1886482202</v>
      </c>
      <c r="C19" s="9">
        <f t="shared" si="16"/>
        <v>730560.64909399999</v>
      </c>
      <c r="D19" s="24">
        <v>1527519.9379108599</v>
      </c>
      <c r="E19" s="24">
        <v>480221.93933137099</v>
      </c>
      <c r="F19" s="24">
        <v>504255.56091004302</v>
      </c>
      <c r="G19" s="24">
        <v>130773.403230084</v>
      </c>
      <c r="H19" s="24">
        <v>352897.31744681002</v>
      </c>
      <c r="I19" s="24">
        <v>115427.32404694099</v>
      </c>
      <c r="J19" s="24">
        <v>-5172.8056327635904</v>
      </c>
      <c r="K19" s="24">
        <v>2160</v>
      </c>
      <c r="L19" s="9">
        <f t="shared" si="12"/>
        <v>-17653.096096186</v>
      </c>
      <c r="M19" s="9">
        <f t="shared" si="0"/>
        <v>-8361.3342159823496</v>
      </c>
      <c r="N19" s="9">
        <f t="shared" si="1"/>
        <v>2343117.1991089638</v>
      </c>
      <c r="O19" s="9">
        <f t="shared" si="1"/>
        <v>720221.33239241363</v>
      </c>
      <c r="P19" s="24">
        <v>751754.36571465002</v>
      </c>
      <c r="Q19" s="24">
        <v>163220</v>
      </c>
      <c r="R19" s="24">
        <v>554078.89812416898</v>
      </c>
      <c r="S19" s="24">
        <v>152565</v>
      </c>
      <c r="T19" s="24">
        <v>126049.66651199901</v>
      </c>
      <c r="U19" s="24">
        <v>80329.563496812698</v>
      </c>
      <c r="V19" s="24">
        <v>631209.625681401</v>
      </c>
      <c r="W19" s="24">
        <v>710468.98290891096</v>
      </c>
      <c r="X19" s="24">
        <v>81180.820787945893</v>
      </c>
      <c r="Y19" s="24">
        <v>21152.9360318994</v>
      </c>
      <c r="Z19" s="24">
        <v>33917.2475537625</v>
      </c>
      <c r="AA19" s="24">
        <v>11067.297085619201</v>
      </c>
      <c r="AB19" s="24">
        <v>252845.712761717</v>
      </c>
      <c r="AC19" s="9"/>
      <c r="AD19" s="21">
        <v>2627823.2847444001</v>
      </c>
      <c r="AE19" s="21">
        <v>739237.66660839599</v>
      </c>
      <c r="AF19" s="24">
        <v>182640.1622735</v>
      </c>
      <c r="AG19" s="21">
        <v>2360770.2952051498</v>
      </c>
      <c r="AH19" s="21">
        <v>728582.66660839599</v>
      </c>
      <c r="AI19" s="21">
        <v>-17653.096096186</v>
      </c>
      <c r="AJ19" s="10">
        <f t="shared" si="13"/>
        <v>2540792.6666994449</v>
      </c>
      <c r="AK19" s="10">
        <f t="shared" si="13"/>
        <v>730876.33239241363</v>
      </c>
      <c r="AL19" s="10">
        <f t="shared" si="14"/>
        <v>367943.78110342543</v>
      </c>
      <c r="AM19" s="9">
        <f t="shared" si="2"/>
        <v>69377.521948775277</v>
      </c>
      <c r="AN19" s="9">
        <f t="shared" si="3"/>
        <v>-15046.463656615408</v>
      </c>
      <c r="AO19" s="9">
        <f t="shared" si="4"/>
        <v>315.68329841364175</v>
      </c>
      <c r="AP19" s="9">
        <f t="shared" si="5"/>
        <v>0</v>
      </c>
      <c r="AQ19" s="9">
        <f t="shared" si="6"/>
        <v>2574568.84578586</v>
      </c>
      <c r="AR19" s="9">
        <f t="shared" si="7"/>
        <v>-33776.179086415097</v>
      </c>
      <c r="AS19" s="9">
        <f t="shared" si="8"/>
        <v>35601.342862360179</v>
      </c>
      <c r="AT19" s="21">
        <v>83207.090929422498</v>
      </c>
      <c r="AU19" s="9">
        <f t="shared" si="9"/>
        <v>730876.33239241375</v>
      </c>
      <c r="AV19" s="9">
        <f t="shared" si="15"/>
        <v>115427.3240469411</v>
      </c>
      <c r="AW19" s="9">
        <f t="shared" si="10"/>
        <v>315.68329841375817</v>
      </c>
      <c r="AX19" s="9">
        <f t="shared" si="11"/>
        <v>0</v>
      </c>
      <c r="AY19" s="24">
        <v>2610170.1886482202</v>
      </c>
      <c r="AZ19" s="9"/>
      <c r="BA19" s="9">
        <v>-6.9849193096160889E-9</v>
      </c>
      <c r="BB19" s="9">
        <v>0</v>
      </c>
      <c r="BC19" s="1">
        <v>730876.33239241398</v>
      </c>
      <c r="BD19" s="1">
        <v>-17653.096096186</v>
      </c>
      <c r="BE19" s="1">
        <v>-8361.3342159823496</v>
      </c>
    </row>
    <row r="20" spans="1:57" ht="15" x14ac:dyDescent="0.25">
      <c r="A20" s="23">
        <v>35520</v>
      </c>
      <c r="B20" s="24">
        <v>2622287.0366179598</v>
      </c>
      <c r="C20" s="9">
        <f t="shared" si="16"/>
        <v>735194.44332674798</v>
      </c>
      <c r="D20" s="24">
        <v>1543190.8651095401</v>
      </c>
      <c r="E20" s="24">
        <v>491016.50754978298</v>
      </c>
      <c r="F20" s="24">
        <v>501583.38300004503</v>
      </c>
      <c r="G20" s="24">
        <v>133553.47998114899</v>
      </c>
      <c r="H20" s="24">
        <v>360493.170990724</v>
      </c>
      <c r="I20" s="24">
        <v>122351.14934077401</v>
      </c>
      <c r="J20" s="24">
        <v>5471.3332129279297</v>
      </c>
      <c r="K20" s="24">
        <v>2003</v>
      </c>
      <c r="L20" s="9">
        <f t="shared" si="12"/>
        <v>-13085.526052920601</v>
      </c>
      <c r="M20" s="9">
        <f t="shared" si="0"/>
        <v>-3626.1471803510799</v>
      </c>
      <c r="N20" s="9">
        <f t="shared" si="1"/>
        <v>2380729.2909255694</v>
      </c>
      <c r="O20" s="9">
        <f t="shared" si="1"/>
        <v>745297.98969135387</v>
      </c>
      <c r="P20" s="24">
        <v>719025.72293610196</v>
      </c>
      <c r="Q20" s="24">
        <v>156556</v>
      </c>
      <c r="R20" s="24">
        <v>556335.97911473596</v>
      </c>
      <c r="S20" s="24">
        <v>151521</v>
      </c>
      <c r="T20" s="24">
        <v>125384.052980088</v>
      </c>
      <c r="U20" s="24">
        <v>80815.218897104307</v>
      </c>
      <c r="V20" s="24">
        <v>637818.85730673803</v>
      </c>
      <c r="W20" s="24">
        <v>720997.42241093295</v>
      </c>
      <c r="X20" s="24">
        <v>84133.650798456598</v>
      </c>
      <c r="Y20" s="24">
        <v>22597.5160036546</v>
      </c>
      <c r="Z20" s="24">
        <v>35940.5594126535</v>
      </c>
      <c r="AA20" s="24">
        <v>12098.024174636799</v>
      </c>
      <c r="AB20" s="24">
        <v>256857.597253874</v>
      </c>
      <c r="AC20" s="9"/>
      <c r="AD20" s="21">
        <v>2635372.5626708898</v>
      </c>
      <c r="AE20" s="21">
        <v>753959.13687170495</v>
      </c>
      <c r="AF20" s="24">
        <v>183798.61083168699</v>
      </c>
      <c r="AG20" s="21">
        <v>2393814.81697849</v>
      </c>
      <c r="AH20" s="21">
        <v>748924.13687170495</v>
      </c>
      <c r="AI20" s="21">
        <v>-13085.526052920601</v>
      </c>
      <c r="AJ20" s="10">
        <f t="shared" si="13"/>
        <v>2543419.0347469351</v>
      </c>
      <c r="AK20" s="10">
        <f t="shared" si="13"/>
        <v>750332.98969135387</v>
      </c>
      <c r="AL20" s="10">
        <f t="shared" si="14"/>
        <v>376931.80746498413</v>
      </c>
      <c r="AM20" s="9">
        <f t="shared" si="2"/>
        <v>78868.001871024724</v>
      </c>
      <c r="AN20" s="9">
        <f t="shared" si="3"/>
        <v>-16438.636474260129</v>
      </c>
      <c r="AO20" s="9">
        <f t="shared" si="4"/>
        <v>15138.546364605892</v>
      </c>
      <c r="AP20" s="9">
        <f t="shared" si="5"/>
        <v>0</v>
      </c>
      <c r="AQ20" s="9">
        <f t="shared" si="6"/>
        <v>2576781.6065559424</v>
      </c>
      <c r="AR20" s="9">
        <f t="shared" si="7"/>
        <v>-33362.571809007321</v>
      </c>
      <c r="AS20" s="9">
        <f t="shared" si="8"/>
        <v>45505.430062017404</v>
      </c>
      <c r="AT20" s="21">
        <v>87655.609162482593</v>
      </c>
      <c r="AU20" s="9">
        <f t="shared" si="9"/>
        <v>750332.9896913548</v>
      </c>
      <c r="AV20" s="9">
        <f t="shared" si="15"/>
        <v>122351.14934077399</v>
      </c>
      <c r="AW20" s="9">
        <f t="shared" si="10"/>
        <v>15138.546364606824</v>
      </c>
      <c r="AX20" s="9">
        <f t="shared" si="11"/>
        <v>0</v>
      </c>
      <c r="AY20" s="24">
        <v>2622287.0366179598</v>
      </c>
      <c r="AZ20" s="9"/>
      <c r="BA20" s="9">
        <v>0</v>
      </c>
      <c r="BB20" s="9">
        <v>9.3132257461547852E-10</v>
      </c>
      <c r="BC20" s="1">
        <v>750332.98969135399</v>
      </c>
      <c r="BD20" s="1">
        <v>-13085.526052920601</v>
      </c>
      <c r="BE20" s="1">
        <v>-3626.1471803510799</v>
      </c>
    </row>
    <row r="21" spans="1:57" ht="15" x14ac:dyDescent="0.25">
      <c r="A21" s="23">
        <v>35611</v>
      </c>
      <c r="B21" s="24">
        <v>2638739.5511831702</v>
      </c>
      <c r="C21" s="9">
        <f t="shared" si="16"/>
        <v>773497.05075117201</v>
      </c>
      <c r="D21" s="24">
        <v>1551912.27489198</v>
      </c>
      <c r="E21" s="24">
        <v>502975.88037628197</v>
      </c>
      <c r="F21" s="24">
        <v>501786.173470904</v>
      </c>
      <c r="G21" s="24">
        <v>134419.11390351699</v>
      </c>
      <c r="H21" s="24">
        <v>363775.815623854</v>
      </c>
      <c r="I21" s="24">
        <v>125043.308242931</v>
      </c>
      <c r="J21" s="24">
        <v>57.698607930922599</v>
      </c>
      <c r="K21" s="24">
        <v>3719</v>
      </c>
      <c r="L21" s="9">
        <f t="shared" si="12"/>
        <v>-12753.412853653101</v>
      </c>
      <c r="M21" s="9">
        <f t="shared" si="0"/>
        <v>-2446.6399495403698</v>
      </c>
      <c r="N21" s="9">
        <f t="shared" si="1"/>
        <v>2386971.6060888469</v>
      </c>
      <c r="O21" s="9">
        <f t="shared" si="1"/>
        <v>763710.66257318959</v>
      </c>
      <c r="P21" s="24">
        <v>738929.133425073</v>
      </c>
      <c r="Q21" s="24">
        <v>160232</v>
      </c>
      <c r="R21" s="24">
        <v>562920.59705546196</v>
      </c>
      <c r="S21" s="24">
        <v>153279</v>
      </c>
      <c r="T21" s="24">
        <v>124213.700038788</v>
      </c>
      <c r="U21" s="24">
        <v>81043.157097478907</v>
      </c>
      <c r="V21" s="24">
        <v>642459.26283290598</v>
      </c>
      <c r="W21" s="24">
        <v>726779.20179862797</v>
      </c>
      <c r="X21" s="24">
        <v>84229.410630735903</v>
      </c>
      <c r="Y21" s="24">
        <v>23129.540178282201</v>
      </c>
      <c r="Z21" s="24">
        <v>37609.8338325433</v>
      </c>
      <c r="AA21" s="24">
        <v>12546.326721859999</v>
      </c>
      <c r="AB21" s="24">
        <v>258450.04814552999</v>
      </c>
      <c r="AC21" s="9"/>
      <c r="AD21" s="21">
        <v>2651492.9640368298</v>
      </c>
      <c r="AE21" s="21">
        <v>773110.30252272997</v>
      </c>
      <c r="AF21" s="24">
        <v>193374.262687793</v>
      </c>
      <c r="AG21" s="21">
        <v>2399725.0189425</v>
      </c>
      <c r="AH21" s="21">
        <v>766157.30252272997</v>
      </c>
      <c r="AI21" s="21">
        <v>-12753.412853653101</v>
      </c>
      <c r="AJ21" s="10">
        <f t="shared" si="13"/>
        <v>2562980.1424584575</v>
      </c>
      <c r="AK21" s="10">
        <f t="shared" si="13"/>
        <v>770663.66257318959</v>
      </c>
      <c r="AL21" s="10">
        <f t="shared" si="14"/>
        <v>380289.29260880919</v>
      </c>
      <c r="AM21" s="9">
        <f t="shared" si="2"/>
        <v>75759.408724712674</v>
      </c>
      <c r="AN21" s="9">
        <f t="shared" si="3"/>
        <v>-16513.476984955196</v>
      </c>
      <c r="AO21" s="9">
        <f t="shared" si="4"/>
        <v>-2833.3881779824151</v>
      </c>
      <c r="AP21" s="9">
        <f t="shared" si="5"/>
        <v>0</v>
      </c>
      <c r="AQ21" s="9">
        <f t="shared" si="6"/>
        <v>2597300.5630955822</v>
      </c>
      <c r="AR21" s="9">
        <f t="shared" si="7"/>
        <v>-34320.420637124684</v>
      </c>
      <c r="AS21" s="9">
        <f t="shared" si="8"/>
        <v>41438.98808758799</v>
      </c>
      <c r="AT21" s="21">
        <v>89367.441342788705</v>
      </c>
      <c r="AU21" s="9">
        <f t="shared" si="9"/>
        <v>770663.66257318947</v>
      </c>
      <c r="AV21" s="9">
        <f t="shared" si="15"/>
        <v>125043.30824293091</v>
      </c>
      <c r="AW21" s="9">
        <f t="shared" si="10"/>
        <v>-2833.3881779825315</v>
      </c>
      <c r="AX21" s="9">
        <f t="shared" si="11"/>
        <v>0</v>
      </c>
      <c r="AY21" s="24">
        <v>2638739.5511831702</v>
      </c>
      <c r="AZ21" s="9"/>
      <c r="BA21" s="9">
        <v>0</v>
      </c>
      <c r="BB21" s="9">
        <v>0</v>
      </c>
      <c r="BC21" s="1">
        <v>770663.66257318901</v>
      </c>
      <c r="BD21" s="1">
        <v>-12753.412853653101</v>
      </c>
      <c r="BE21" s="1">
        <v>-2446.6399495403698</v>
      </c>
    </row>
    <row r="22" spans="1:57" ht="15" x14ac:dyDescent="0.25">
      <c r="A22" s="23">
        <v>35703</v>
      </c>
      <c r="B22" s="24">
        <v>2641363.0859034401</v>
      </c>
      <c r="C22" s="9">
        <f t="shared" si="16"/>
        <v>797598.79859553999</v>
      </c>
      <c r="D22" s="24">
        <v>1564673.3422479299</v>
      </c>
      <c r="E22" s="24">
        <v>512418.95338053798</v>
      </c>
      <c r="F22" s="24">
        <v>500609.40071716398</v>
      </c>
      <c r="G22" s="24">
        <v>137185.02198110899</v>
      </c>
      <c r="H22" s="24">
        <v>365342.90635813703</v>
      </c>
      <c r="I22" s="24">
        <v>126978.149560914</v>
      </c>
      <c r="J22" s="24">
        <v>-5817.5248605134602</v>
      </c>
      <c r="K22" s="24">
        <v>-3797</v>
      </c>
      <c r="L22" s="9">
        <f t="shared" si="12"/>
        <v>-15668.9629382533</v>
      </c>
      <c r="M22" s="9">
        <f t="shared" si="0"/>
        <v>3851.6910829178501</v>
      </c>
      <c r="N22" s="9">
        <f t="shared" si="1"/>
        <v>2389987.9204578269</v>
      </c>
      <c r="O22" s="9">
        <f t="shared" si="1"/>
        <v>776636.8160054778</v>
      </c>
      <c r="P22" s="24">
        <v>812405.56422428205</v>
      </c>
      <c r="Q22" s="24">
        <v>177766</v>
      </c>
      <c r="R22" s="24">
        <v>602858.35368424002</v>
      </c>
      <c r="S22" s="24">
        <v>166605</v>
      </c>
      <c r="T22" s="24">
        <v>123717.107318579</v>
      </c>
      <c r="U22" s="24">
        <v>80953.803641557504</v>
      </c>
      <c r="V22" s="24">
        <v>646171.14331868303</v>
      </c>
      <c r="W22" s="24">
        <v>738657.47116982797</v>
      </c>
      <c r="X22" s="24">
        <v>82077.200158189298</v>
      </c>
      <c r="Y22" s="24">
        <v>23135.241882748702</v>
      </c>
      <c r="Z22" s="24">
        <v>39538.823226505301</v>
      </c>
      <c r="AA22" s="24">
        <v>13587.3962044369</v>
      </c>
      <c r="AB22" s="24">
        <v>258902.92154377699</v>
      </c>
      <c r="AC22" s="9"/>
      <c r="AD22" s="21">
        <v>2657032.0488417</v>
      </c>
      <c r="AE22" s="21">
        <v>783946.12492255995</v>
      </c>
      <c r="AF22" s="24">
        <v>199399.699648885</v>
      </c>
      <c r="AG22" s="21">
        <v>2405656.8833960802</v>
      </c>
      <c r="AH22" s="21">
        <v>772785.12492255995</v>
      </c>
      <c r="AI22" s="21">
        <v>-15668.9629382533</v>
      </c>
      <c r="AJ22" s="10">
        <f t="shared" si="13"/>
        <v>2599535.1309978692</v>
      </c>
      <c r="AK22" s="10">
        <f t="shared" si="13"/>
        <v>787797.8160054778</v>
      </c>
      <c r="AL22" s="10">
        <f t="shared" si="14"/>
        <v>380518.94492847158</v>
      </c>
      <c r="AM22" s="9">
        <f t="shared" si="2"/>
        <v>41827.95490557095</v>
      </c>
      <c r="AN22" s="9">
        <f t="shared" si="3"/>
        <v>-15176.038570334553</v>
      </c>
      <c r="AO22" s="9">
        <f t="shared" si="4"/>
        <v>-9800.9825900621945</v>
      </c>
      <c r="AP22" s="9">
        <f t="shared" si="5"/>
        <v>0</v>
      </c>
      <c r="AQ22" s="9">
        <f t="shared" si="6"/>
        <v>2633862.4106348404</v>
      </c>
      <c r="AR22" s="9">
        <f t="shared" si="7"/>
        <v>-34327.279636971187</v>
      </c>
      <c r="AS22" s="9">
        <f t="shared" si="8"/>
        <v>7500.6752685997635</v>
      </c>
      <c r="AT22" s="21">
        <v>90255.511473727995</v>
      </c>
      <c r="AU22" s="9">
        <f t="shared" si="9"/>
        <v>787797.81600547838</v>
      </c>
      <c r="AV22" s="9">
        <f t="shared" si="15"/>
        <v>126978.14956091359</v>
      </c>
      <c r="AW22" s="9">
        <f t="shared" si="10"/>
        <v>-9800.9825900616124</v>
      </c>
      <c r="AX22" s="9">
        <f t="shared" si="11"/>
        <v>-4.0745362639427185E-10</v>
      </c>
      <c r="AY22" s="24">
        <v>2641363.0859034401</v>
      </c>
      <c r="AZ22" s="9"/>
      <c r="BA22" s="9">
        <v>-7.4505805969238281E-9</v>
      </c>
      <c r="BB22" s="9">
        <v>1.0477378964424133E-9</v>
      </c>
      <c r="BC22" s="1">
        <v>787797.81600547803</v>
      </c>
      <c r="BD22" s="1">
        <v>-15668.9629382533</v>
      </c>
      <c r="BE22" s="1">
        <v>3851.6910829178501</v>
      </c>
    </row>
    <row r="23" spans="1:57" ht="15" x14ac:dyDescent="0.25">
      <c r="A23" s="23">
        <v>35795</v>
      </c>
      <c r="B23" s="24">
        <v>2641727.9990193602</v>
      </c>
      <c r="C23" s="9">
        <f t="shared" si="16"/>
        <v>808287.57538558799</v>
      </c>
      <c r="D23" s="24">
        <v>1567681.6961960299</v>
      </c>
      <c r="E23" s="24">
        <v>527443.15923294995</v>
      </c>
      <c r="F23" s="24">
        <v>499664.04490918899</v>
      </c>
      <c r="G23" s="24">
        <v>139640.50800989199</v>
      </c>
      <c r="H23" s="24">
        <v>367529.57129231701</v>
      </c>
      <c r="I23" s="24">
        <v>128635.839012424</v>
      </c>
      <c r="J23" s="24">
        <v>7538.4485579314196</v>
      </c>
      <c r="K23" s="24">
        <v>2559</v>
      </c>
      <c r="L23" s="9">
        <f t="shared" si="12"/>
        <v>-19315.513896841101</v>
      </c>
      <c r="M23" s="9">
        <f t="shared" si="0"/>
        <v>-1110.1064662394299</v>
      </c>
      <c r="N23" s="9">
        <f t="shared" si="1"/>
        <v>2406176.3296103589</v>
      </c>
      <c r="O23" s="9">
        <f t="shared" si="1"/>
        <v>797168.39978902554</v>
      </c>
      <c r="P23" s="24">
        <v>814618.25430034695</v>
      </c>
      <c r="Q23" s="24">
        <v>180082</v>
      </c>
      <c r="R23" s="24">
        <v>608074.38806447794</v>
      </c>
      <c r="S23" s="24">
        <v>171467</v>
      </c>
      <c r="T23" s="24">
        <v>118075.604838456</v>
      </c>
      <c r="U23" s="24">
        <v>81475.008160601297</v>
      </c>
      <c r="V23" s="24">
        <v>647489.94138807501</v>
      </c>
      <c r="W23" s="24">
        <v>746688.97025694</v>
      </c>
      <c r="X23" s="24">
        <v>83741.532453083404</v>
      </c>
      <c r="Y23" s="24">
        <v>24088.535951345399</v>
      </c>
      <c r="Z23" s="24">
        <v>39870.456212950499</v>
      </c>
      <c r="AA23" s="24">
        <v>13833.466075959601</v>
      </c>
      <c r="AB23" s="24">
        <v>258997.10355280701</v>
      </c>
      <c r="AC23" s="9"/>
      <c r="AD23" s="21">
        <v>2661043.5129161999</v>
      </c>
      <c r="AE23" s="21">
        <v>806893.50625526498</v>
      </c>
      <c r="AF23" s="24">
        <v>202071.893846397</v>
      </c>
      <c r="AG23" s="21">
        <v>2425491.8435072</v>
      </c>
      <c r="AH23" s="21">
        <v>798278.50625526498</v>
      </c>
      <c r="AI23" s="21">
        <v>-19315.513896841101</v>
      </c>
      <c r="AJ23" s="10">
        <f t="shared" si="13"/>
        <v>2612720.1958462279</v>
      </c>
      <c r="AK23" s="10">
        <f t="shared" si="13"/>
        <v>805783.39978902554</v>
      </c>
      <c r="AL23" s="10">
        <f t="shared" si="14"/>
        <v>382609.0922188409</v>
      </c>
      <c r="AM23" s="9">
        <f t="shared" si="2"/>
        <v>29007.803173132241</v>
      </c>
      <c r="AN23" s="9">
        <f t="shared" si="3"/>
        <v>-15079.520926523895</v>
      </c>
      <c r="AO23" s="9">
        <f t="shared" si="4"/>
        <v>-2504.175596562447</v>
      </c>
      <c r="AP23" s="9">
        <f t="shared" si="5"/>
        <v>0</v>
      </c>
      <c r="AQ23" s="9">
        <f t="shared" si="6"/>
        <v>2644721.6342210192</v>
      </c>
      <c r="AR23" s="9">
        <f t="shared" si="7"/>
        <v>-32001.438374791294</v>
      </c>
      <c r="AS23" s="9">
        <f t="shared" si="8"/>
        <v>-2993.6352016590536</v>
      </c>
      <c r="AT23" s="21">
        <v>90713.836985118702</v>
      </c>
      <c r="AU23" s="9">
        <f t="shared" si="9"/>
        <v>805783.39978902612</v>
      </c>
      <c r="AV23" s="9">
        <f t="shared" si="15"/>
        <v>128635.8390124237</v>
      </c>
      <c r="AW23" s="9">
        <f t="shared" si="10"/>
        <v>-2504.1755965618649</v>
      </c>
      <c r="AX23" s="9">
        <f t="shared" si="11"/>
        <v>-2.9103830456733704E-10</v>
      </c>
      <c r="AY23" s="24">
        <v>2641727.9990193602</v>
      </c>
      <c r="AZ23" s="9"/>
      <c r="BA23" s="9">
        <v>6.5192580223083496E-9</v>
      </c>
      <c r="BB23" s="9">
        <v>9.3132257461547852E-10</v>
      </c>
      <c r="BC23" s="1">
        <v>805783.39978902601</v>
      </c>
      <c r="BD23" s="1">
        <v>-19315.513896841101</v>
      </c>
      <c r="BE23" s="1">
        <v>-1110.1064662394299</v>
      </c>
    </row>
    <row r="24" spans="1:57" ht="15" x14ac:dyDescent="0.25">
      <c r="A24" s="23">
        <v>35885</v>
      </c>
      <c r="B24" s="24">
        <v>2648667.9201889499</v>
      </c>
      <c r="C24" s="9">
        <f t="shared" si="16"/>
        <v>803421.99947713199</v>
      </c>
      <c r="D24" s="24">
        <v>1581872.2870749601</v>
      </c>
      <c r="E24" s="24">
        <v>535414.82007596095</v>
      </c>
      <c r="F24" s="24">
        <v>493238.83359519899</v>
      </c>
      <c r="G24" s="24">
        <v>140850.53759294099</v>
      </c>
      <c r="H24" s="24">
        <v>375680.73878849798</v>
      </c>
      <c r="I24" s="24">
        <v>133631.015072321</v>
      </c>
      <c r="J24" s="24">
        <v>-18468.5718081501</v>
      </c>
      <c r="K24" s="24">
        <v>-4656</v>
      </c>
      <c r="L24" s="9">
        <f t="shared" si="12"/>
        <v>-15738.788401158499</v>
      </c>
      <c r="M24" s="9">
        <f t="shared" si="0"/>
        <v>-5784.4718771253201</v>
      </c>
      <c r="N24" s="9">
        <f t="shared" si="1"/>
        <v>2395646.8773965817</v>
      </c>
      <c r="O24" s="9">
        <f t="shared" si="1"/>
        <v>799455.90086409869</v>
      </c>
      <c r="P24" s="24">
        <v>822490.24687724398</v>
      </c>
      <c r="Q24" s="24">
        <v>186080</v>
      </c>
      <c r="R24" s="24">
        <v>590773.70675092202</v>
      </c>
      <c r="S24" s="24">
        <v>168851</v>
      </c>
      <c r="T24" s="24">
        <v>117816.915063957</v>
      </c>
      <c r="U24" s="24">
        <v>87293.665863589194</v>
      </c>
      <c r="V24" s="24">
        <v>650670.86998087598</v>
      </c>
      <c r="W24" s="24">
        <v>748871.17357091804</v>
      </c>
      <c r="X24" s="24">
        <v>85691.905470826794</v>
      </c>
      <c r="Y24" s="24">
        <v>24526.322055725901</v>
      </c>
      <c r="Z24" s="24">
        <v>45169.703846481301</v>
      </c>
      <c r="AA24" s="24">
        <v>16174.763871171401</v>
      </c>
      <c r="AB24" s="24">
        <v>259406.27611909399</v>
      </c>
      <c r="AC24" s="9"/>
      <c r="AD24" s="21">
        <v>2664406.7085901001</v>
      </c>
      <c r="AE24" s="21">
        <v>822469.37274122401</v>
      </c>
      <c r="AF24" s="24">
        <v>200855.499869283</v>
      </c>
      <c r="AG24" s="21">
        <v>2411385.6657977402</v>
      </c>
      <c r="AH24" s="21">
        <v>805240.37274122401</v>
      </c>
      <c r="AI24" s="21">
        <v>-15738.788401158499</v>
      </c>
      <c r="AJ24" s="10">
        <f t="shared" si="13"/>
        <v>2627363.4175229035</v>
      </c>
      <c r="AK24" s="10">
        <f t="shared" si="13"/>
        <v>816684.90086409869</v>
      </c>
      <c r="AL24" s="10">
        <f t="shared" si="14"/>
        <v>390267.88543640205</v>
      </c>
      <c r="AM24" s="9">
        <f t="shared" si="2"/>
        <v>21304.502666046377</v>
      </c>
      <c r="AN24" s="9">
        <f t="shared" si="3"/>
        <v>-14587.146647904068</v>
      </c>
      <c r="AO24" s="9">
        <f t="shared" si="4"/>
        <v>13262.901386966696</v>
      </c>
      <c r="AP24" s="9">
        <f t="shared" si="5"/>
        <v>0</v>
      </c>
      <c r="AQ24" s="9">
        <f t="shared" si="6"/>
        <v>2662888.1860235743</v>
      </c>
      <c r="AR24" s="9">
        <f t="shared" si="7"/>
        <v>-35524.768500670791</v>
      </c>
      <c r="AS24" s="9">
        <f t="shared" si="8"/>
        <v>-14220.265834624413</v>
      </c>
      <c r="AT24" s="21">
        <v>92929.929145423695</v>
      </c>
      <c r="AU24" s="9">
        <f t="shared" si="9"/>
        <v>816684.90086409752</v>
      </c>
      <c r="AV24" s="9">
        <f t="shared" si="15"/>
        <v>133631.015072321</v>
      </c>
      <c r="AW24" s="9">
        <f t="shared" si="10"/>
        <v>13262.901386965532</v>
      </c>
      <c r="AX24" s="9">
        <f t="shared" si="11"/>
        <v>0</v>
      </c>
      <c r="AY24" s="24">
        <v>2648667.9201889499</v>
      </c>
      <c r="AZ24" s="9"/>
      <c r="BA24" s="9">
        <v>0</v>
      </c>
      <c r="BB24" s="9">
        <v>0</v>
      </c>
      <c r="BC24" s="1">
        <v>816684.90086409799</v>
      </c>
      <c r="BD24" s="1">
        <v>-15738.788401158499</v>
      </c>
      <c r="BE24" s="1">
        <v>-5784.4718771253201</v>
      </c>
    </row>
    <row r="25" spans="1:57" ht="15" x14ac:dyDescent="0.25">
      <c r="A25" s="23">
        <v>35976</v>
      </c>
      <c r="B25" s="24">
        <v>2652413.80687204</v>
      </c>
      <c r="C25" s="9">
        <f t="shared" si="16"/>
        <v>846133.19338346401</v>
      </c>
      <c r="D25" s="24">
        <v>1584351.4155742901</v>
      </c>
      <c r="E25" s="24">
        <v>548719.12927249004</v>
      </c>
      <c r="F25" s="24">
        <v>492184.38275844097</v>
      </c>
      <c r="G25" s="24">
        <v>144049.291373574</v>
      </c>
      <c r="H25" s="24">
        <v>375406.37455527199</v>
      </c>
      <c r="I25" s="24">
        <v>136577.604780811</v>
      </c>
      <c r="J25" s="24">
        <v>-15327.760628606</v>
      </c>
      <c r="K25" s="24">
        <v>-1616</v>
      </c>
      <c r="L25" s="9">
        <f t="shared" si="12"/>
        <v>-15760.230675356001</v>
      </c>
      <c r="M25" s="9">
        <f t="shared" si="0"/>
        <v>3731.8147096654902</v>
      </c>
      <c r="N25" s="9">
        <f t="shared" si="1"/>
        <v>2400263.2080322541</v>
      </c>
      <c r="O25" s="9">
        <f t="shared" si="1"/>
        <v>831461.84013654047</v>
      </c>
      <c r="P25" s="24">
        <v>797605.24616211106</v>
      </c>
      <c r="Q25" s="24">
        <v>183032</v>
      </c>
      <c r="R25" s="24">
        <v>590566.796390492</v>
      </c>
      <c r="S25" s="24">
        <v>169038</v>
      </c>
      <c r="T25" s="24">
        <v>114364.211029497</v>
      </c>
      <c r="U25" s="24">
        <v>88954.283460421604</v>
      </c>
      <c r="V25" s="24">
        <v>645750.25142453494</v>
      </c>
      <c r="W25" s="24">
        <v>759426.17477360996</v>
      </c>
      <c r="X25" s="24">
        <v>82906.960372615402</v>
      </c>
      <c r="Y25" s="24">
        <v>24979.954799413001</v>
      </c>
      <c r="Z25" s="24">
        <v>51130.356666920998</v>
      </c>
      <c r="AA25" s="24">
        <v>18190.000031084899</v>
      </c>
      <c r="AB25" s="24">
        <v>253610.622657253</v>
      </c>
      <c r="AC25" s="9"/>
      <c r="AD25" s="21">
        <v>2668174.0375474002</v>
      </c>
      <c r="AE25" s="21">
        <v>841724.02542687498</v>
      </c>
      <c r="AF25" s="24">
        <v>211533.298345866</v>
      </c>
      <c r="AG25" s="21">
        <v>2416023.4387076101</v>
      </c>
      <c r="AH25" s="21">
        <v>827730.02542687498</v>
      </c>
      <c r="AI25" s="21">
        <v>-15760.230675356001</v>
      </c>
      <c r="AJ25" s="10">
        <f t="shared" si="13"/>
        <v>2607301.6578038731</v>
      </c>
      <c r="AK25" s="10">
        <f t="shared" si="13"/>
        <v>845455.84013654047</v>
      </c>
      <c r="AL25" s="10">
        <f t="shared" si="14"/>
        <v>387647.93969678937</v>
      </c>
      <c r="AM25" s="9">
        <f t="shared" si="2"/>
        <v>45112.149068166967</v>
      </c>
      <c r="AN25" s="9">
        <f t="shared" si="3"/>
        <v>-12241.565141517378</v>
      </c>
      <c r="AO25" s="9">
        <f t="shared" si="4"/>
        <v>-677.35324692353606</v>
      </c>
      <c r="AP25" s="9">
        <f t="shared" si="5"/>
        <v>0</v>
      </c>
      <c r="AQ25" s="9">
        <f t="shared" si="6"/>
        <v>2640134.1964971772</v>
      </c>
      <c r="AR25" s="9">
        <f t="shared" si="7"/>
        <v>-32832.538693304174</v>
      </c>
      <c r="AS25" s="9">
        <f t="shared" si="8"/>
        <v>12279.610374862794</v>
      </c>
      <c r="AT25" s="21">
        <v>93407.649950312698</v>
      </c>
      <c r="AU25" s="9">
        <f t="shared" si="9"/>
        <v>845455.84013654001</v>
      </c>
      <c r="AV25" s="9">
        <f t="shared" si="15"/>
        <v>136577.60478081059</v>
      </c>
      <c r="AW25" s="9">
        <f t="shared" si="10"/>
        <v>-677.35324692400172</v>
      </c>
      <c r="AX25" s="9">
        <f t="shared" si="11"/>
        <v>-4.0745362639427185E-10</v>
      </c>
      <c r="AY25" s="24">
        <v>2652413.80687204</v>
      </c>
      <c r="AZ25" s="9"/>
      <c r="BA25" s="9">
        <v>0</v>
      </c>
      <c r="BB25" s="9">
        <v>9.3132257461547852E-10</v>
      </c>
      <c r="BC25" s="1">
        <v>845455.84013654001</v>
      </c>
      <c r="BD25" s="1">
        <v>-15760.230675356001</v>
      </c>
      <c r="BE25" s="1">
        <v>3731.8147096654902</v>
      </c>
    </row>
    <row r="26" spans="1:57" ht="15" x14ac:dyDescent="0.25">
      <c r="A26" s="23">
        <v>36068</v>
      </c>
      <c r="B26" s="24">
        <v>2646604.1342814998</v>
      </c>
      <c r="C26" s="9">
        <f t="shared" si="16"/>
        <v>862806.62582024001</v>
      </c>
      <c r="D26" s="24">
        <v>1585276.2762948801</v>
      </c>
      <c r="E26" s="24">
        <v>563404.21854329505</v>
      </c>
      <c r="F26" s="24">
        <v>488538.63102352503</v>
      </c>
      <c r="G26" s="24">
        <v>146231.42579762099</v>
      </c>
      <c r="H26" s="24">
        <v>384850.62340835499</v>
      </c>
      <c r="I26" s="24">
        <v>142116.398636431</v>
      </c>
      <c r="J26" s="24">
        <v>9211.7081879281704</v>
      </c>
      <c r="K26" s="24">
        <v>1008</v>
      </c>
      <c r="L26" s="9">
        <f t="shared" si="12"/>
        <v>-15722.564754384601</v>
      </c>
      <c r="M26" s="9">
        <f t="shared" si="0"/>
        <v>-1518.89541515219</v>
      </c>
      <c r="N26" s="9">
        <f t="shared" si="1"/>
        <v>2436414.2604251052</v>
      </c>
      <c r="O26" s="9">
        <f t="shared" si="1"/>
        <v>851241.14756219485</v>
      </c>
      <c r="P26" s="24">
        <v>792854.51011716202</v>
      </c>
      <c r="Q26" s="24">
        <v>200832</v>
      </c>
      <c r="R26" s="24">
        <v>600645.90041847096</v>
      </c>
      <c r="S26" s="24">
        <v>199062</v>
      </c>
      <c r="T26" s="24">
        <v>109339.453948389</v>
      </c>
      <c r="U26" s="24">
        <v>90551.027130997099</v>
      </c>
      <c r="V26" s="24">
        <v>646546.74458943994</v>
      </c>
      <c r="W26" s="24">
        <v>763331.48130703694</v>
      </c>
      <c r="X26" s="24">
        <v>78602.187312641603</v>
      </c>
      <c r="Y26" s="24">
        <v>24912.631529430699</v>
      </c>
      <c r="Z26" s="24">
        <v>63046.256252984502</v>
      </c>
      <c r="AA26" s="24">
        <v>22666.123063373499</v>
      </c>
      <c r="AB26" s="24">
        <v>251927.15643583701</v>
      </c>
      <c r="AC26" s="9"/>
      <c r="AD26" s="21">
        <v>2662326.6990358802</v>
      </c>
      <c r="AE26" s="21">
        <v>854530.04297734704</v>
      </c>
      <c r="AF26" s="24">
        <v>215701.65645506</v>
      </c>
      <c r="AG26" s="21">
        <v>2452136.8251794898</v>
      </c>
      <c r="AH26" s="21">
        <v>852760.04297734704</v>
      </c>
      <c r="AI26" s="21">
        <v>-15722.564754384601</v>
      </c>
      <c r="AJ26" s="10">
        <f t="shared" si="13"/>
        <v>2628622.8701237962</v>
      </c>
      <c r="AK26" s="10">
        <f t="shared" si="13"/>
        <v>853011.14756219485</v>
      </c>
      <c r="AL26" s="10">
        <f t="shared" si="14"/>
        <v>393575.60000146308</v>
      </c>
      <c r="AM26" s="9">
        <f t="shared" si="2"/>
        <v>17981.264157703612</v>
      </c>
      <c r="AN26" s="9">
        <f t="shared" si="3"/>
        <v>-8724.976593108091</v>
      </c>
      <c r="AO26" s="9">
        <f t="shared" si="4"/>
        <v>-9795.4782580451574</v>
      </c>
      <c r="AP26" s="9">
        <f t="shared" si="5"/>
        <v>0</v>
      </c>
      <c r="AQ26" s="9">
        <f t="shared" si="6"/>
        <v>2653088.2604521029</v>
      </c>
      <c r="AR26" s="9">
        <f t="shared" si="7"/>
        <v>-24465.390328306705</v>
      </c>
      <c r="AS26" s="9">
        <f t="shared" si="8"/>
        <v>-6484.1261706030928</v>
      </c>
      <c r="AT26" s="21">
        <v>94537.644043627297</v>
      </c>
      <c r="AU26" s="9">
        <f t="shared" si="9"/>
        <v>853011.14756219543</v>
      </c>
      <c r="AV26" s="9">
        <f t="shared" si="15"/>
        <v>142116.39863643149</v>
      </c>
      <c r="AW26" s="9">
        <f t="shared" si="10"/>
        <v>-9795.4782580445753</v>
      </c>
      <c r="AX26" s="9">
        <f t="shared" si="11"/>
        <v>4.9476511776447296E-10</v>
      </c>
      <c r="AY26" s="24">
        <v>2646604.1342814998</v>
      </c>
      <c r="AZ26" s="9"/>
      <c r="BA26" s="9">
        <v>-4.6566128730773926E-9</v>
      </c>
      <c r="BB26" s="9">
        <v>1.0477378964424133E-9</v>
      </c>
      <c r="BC26" s="1">
        <v>853011.14756219496</v>
      </c>
      <c r="BD26" s="1">
        <v>-15722.564754384601</v>
      </c>
      <c r="BE26" s="1">
        <v>-1518.89541515219</v>
      </c>
    </row>
    <row r="27" spans="1:57" ht="15" x14ac:dyDescent="0.25">
      <c r="A27" s="23">
        <v>36160</v>
      </c>
      <c r="B27" s="24">
        <v>2649152.3997450802</v>
      </c>
      <c r="C27" s="9">
        <f t="shared" si="16"/>
        <v>870571.72432173998</v>
      </c>
      <c r="D27" s="24">
        <v>1584471.95515869</v>
      </c>
      <c r="E27" s="24">
        <v>570830.50063262496</v>
      </c>
      <c r="F27" s="24">
        <v>485190.79245240998</v>
      </c>
      <c r="G27" s="24">
        <v>147351.26674831501</v>
      </c>
      <c r="H27" s="24">
        <v>390640.67032554402</v>
      </c>
      <c r="I27" s="24">
        <v>146331.62900365001</v>
      </c>
      <c r="J27" s="24">
        <v>11308.9271544608</v>
      </c>
      <c r="K27" s="24">
        <v>2352</v>
      </c>
      <c r="L27" s="9">
        <f t="shared" si="12"/>
        <v>-15747.0072783343</v>
      </c>
      <c r="M27" s="9">
        <f t="shared" si="0"/>
        <v>-14.7419448491419</v>
      </c>
      <c r="N27" s="9">
        <f t="shared" si="1"/>
        <v>2441064.1419753656</v>
      </c>
      <c r="O27" s="9">
        <f t="shared" si="1"/>
        <v>866850.65443974081</v>
      </c>
      <c r="P27" s="24">
        <v>772173.48554410704</v>
      </c>
      <c r="Q27" s="24">
        <v>191868</v>
      </c>
      <c r="R27" s="24">
        <v>595124.233741128</v>
      </c>
      <c r="S27" s="24">
        <v>190937</v>
      </c>
      <c r="T27" s="24">
        <v>106272.93479622999</v>
      </c>
      <c r="U27" s="24">
        <v>90855.209391693803</v>
      </c>
      <c r="V27" s="24">
        <v>644857.30685533502</v>
      </c>
      <c r="W27" s="24">
        <v>768122.34404439502</v>
      </c>
      <c r="X27" s="24">
        <v>77585.228860117</v>
      </c>
      <c r="Y27" s="24">
        <v>25503.441855208799</v>
      </c>
      <c r="Z27" s="24">
        <v>71308.039987299606</v>
      </c>
      <c r="AA27" s="24">
        <v>25925.105215041502</v>
      </c>
      <c r="AB27" s="24">
        <v>248362.87930617301</v>
      </c>
      <c r="AC27" s="9"/>
      <c r="AD27" s="21">
        <v>2664899.4070234201</v>
      </c>
      <c r="AE27" s="21">
        <v>867796.39638458996</v>
      </c>
      <c r="AF27" s="24">
        <v>217642.931080435</v>
      </c>
      <c r="AG27" s="21">
        <v>2456811.1492536999</v>
      </c>
      <c r="AH27" s="21">
        <v>866865.39638458996</v>
      </c>
      <c r="AI27" s="21">
        <v>-15747.0072783343</v>
      </c>
      <c r="AJ27" s="10">
        <f t="shared" si="13"/>
        <v>2618113.3937783446</v>
      </c>
      <c r="AK27" s="10">
        <f t="shared" si="13"/>
        <v>867781.65443974081</v>
      </c>
      <c r="AL27" s="10">
        <f t="shared" si="14"/>
        <v>397256.14815358963</v>
      </c>
      <c r="AM27" s="9">
        <f t="shared" si="2"/>
        <v>31039.005966735538</v>
      </c>
      <c r="AN27" s="9">
        <f t="shared" si="3"/>
        <v>-6615.4778280456085</v>
      </c>
      <c r="AO27" s="9">
        <f t="shared" si="4"/>
        <v>-2790.0698819991667</v>
      </c>
      <c r="AP27" s="9">
        <f t="shared" si="5"/>
        <v>0</v>
      </c>
      <c r="AQ27" s="9">
        <f t="shared" si="6"/>
        <v>2639530.067443795</v>
      </c>
      <c r="AR27" s="9">
        <f t="shared" si="7"/>
        <v>-21416.67366545042</v>
      </c>
      <c r="AS27" s="9">
        <f t="shared" si="8"/>
        <v>9622.3323012851179</v>
      </c>
      <c r="AT27" s="21">
        <v>94903.081933399604</v>
      </c>
      <c r="AU27" s="9">
        <f t="shared" si="9"/>
        <v>867781.65443974093</v>
      </c>
      <c r="AV27" s="9">
        <f t="shared" si="15"/>
        <v>146331.6290036499</v>
      </c>
      <c r="AW27" s="9">
        <f t="shared" si="10"/>
        <v>-2790.0698819990503</v>
      </c>
      <c r="AX27" s="9">
        <f t="shared" si="11"/>
        <v>0</v>
      </c>
      <c r="AY27" s="24">
        <v>2649152.3997450802</v>
      </c>
      <c r="AZ27" s="9"/>
      <c r="BA27" s="9">
        <v>0</v>
      </c>
      <c r="BB27" s="9">
        <v>0</v>
      </c>
      <c r="BC27" s="1">
        <v>867781.65443974105</v>
      </c>
      <c r="BD27" s="1">
        <v>-15747.0072783343</v>
      </c>
      <c r="BE27" s="1">
        <v>-14.7419448491419</v>
      </c>
    </row>
    <row r="28" spans="1:57" ht="15" x14ac:dyDescent="0.25">
      <c r="A28" s="23">
        <v>36250</v>
      </c>
      <c r="B28" s="24">
        <v>2674612.5810089698</v>
      </c>
      <c r="C28" s="9">
        <f t="shared" si="16"/>
        <v>869505.37303248805</v>
      </c>
      <c r="D28" s="24">
        <v>1587128.08153766</v>
      </c>
      <c r="E28" s="24">
        <v>585614.66931129398</v>
      </c>
      <c r="F28" s="24">
        <v>486589.596580429</v>
      </c>
      <c r="G28" s="24">
        <v>149848.946113346</v>
      </c>
      <c r="H28" s="24">
        <v>363048.60278295499</v>
      </c>
      <c r="I28" s="24">
        <v>137631.70369564599</v>
      </c>
      <c r="J28" s="24">
        <v>-31645.177814983599</v>
      </c>
      <c r="K28" s="24">
        <v>-13292</v>
      </c>
      <c r="L28" s="9">
        <f t="shared" si="12"/>
        <v>-14792.5365143176</v>
      </c>
      <c r="M28" s="9">
        <f t="shared" si="0"/>
        <v>-9665.0066363066398</v>
      </c>
      <c r="N28" s="9">
        <f t="shared" si="1"/>
        <v>2365554.0896914122</v>
      </c>
      <c r="O28" s="9">
        <f t="shared" si="1"/>
        <v>850138.31248397939</v>
      </c>
      <c r="P28" s="24">
        <v>832102.42097216798</v>
      </c>
      <c r="Q28" s="24">
        <v>211419</v>
      </c>
      <c r="R28" s="24">
        <v>539589.763472919</v>
      </c>
      <c r="S28" s="24">
        <v>174668</v>
      </c>
      <c r="T28" s="24">
        <v>105187.524293376</v>
      </c>
      <c r="U28" s="24">
        <v>88933.0005404517</v>
      </c>
      <c r="V28" s="24">
        <v>640120.50553572294</v>
      </c>
      <c r="W28" s="24">
        <v>782509.55312942504</v>
      </c>
      <c r="X28" s="24">
        <v>76037.792596059298</v>
      </c>
      <c r="Y28" s="24">
        <v>24340.8188870331</v>
      </c>
      <c r="Z28" s="24">
        <v>52468.370529975698</v>
      </c>
      <c r="AA28" s="24">
        <v>20029.199052816599</v>
      </c>
      <c r="AB28" s="24">
        <v>243412.79891306799</v>
      </c>
      <c r="AC28" s="9"/>
      <c r="AD28" s="21">
        <v>2689405.1175232902</v>
      </c>
      <c r="AE28" s="21">
        <v>896554.31912028603</v>
      </c>
      <c r="AF28" s="24">
        <v>217376.34325812201</v>
      </c>
      <c r="AG28" s="21">
        <v>2380346.6262057298</v>
      </c>
      <c r="AH28" s="21">
        <v>859803.31912028603</v>
      </c>
      <c r="AI28" s="21">
        <v>-14792.5365143176</v>
      </c>
      <c r="AJ28" s="10">
        <f t="shared" si="13"/>
        <v>2658066.7471906613</v>
      </c>
      <c r="AK28" s="10">
        <f t="shared" si="13"/>
        <v>886889.31248397939</v>
      </c>
      <c r="AL28" s="10">
        <f t="shared" si="14"/>
        <v>371918.96203910297</v>
      </c>
      <c r="AM28" s="9">
        <f t="shared" si="2"/>
        <v>16545.833818308543</v>
      </c>
      <c r="AN28" s="9">
        <f t="shared" si="3"/>
        <v>-8870.3592561479891</v>
      </c>
      <c r="AO28" s="9">
        <f t="shared" si="4"/>
        <v>17383.939451491344</v>
      </c>
      <c r="AP28" s="9">
        <f t="shared" si="5"/>
        <v>0</v>
      </c>
      <c r="AQ28" s="9">
        <f t="shared" si="6"/>
        <v>2691711.5833271397</v>
      </c>
      <c r="AR28" s="9">
        <f t="shared" si="7"/>
        <v>-33644.836136478465</v>
      </c>
      <c r="AS28" s="9">
        <f t="shared" si="8"/>
        <v>-17099.002318169922</v>
      </c>
      <c r="AT28" s="21">
        <v>93261.685755796207</v>
      </c>
      <c r="AU28" s="9">
        <f t="shared" si="9"/>
        <v>886889.31248397939</v>
      </c>
      <c r="AV28" s="9">
        <f t="shared" si="15"/>
        <v>137631.70369564591</v>
      </c>
      <c r="AW28" s="9">
        <f t="shared" si="10"/>
        <v>17383.939451491344</v>
      </c>
      <c r="AX28" s="9">
        <f t="shared" si="11"/>
        <v>0</v>
      </c>
      <c r="AY28" s="24">
        <v>2674612.5810089698</v>
      </c>
      <c r="AZ28" s="9"/>
      <c r="BA28" s="9">
        <v>0</v>
      </c>
      <c r="BB28" s="9">
        <v>1.0477378964424133E-9</v>
      </c>
      <c r="BC28" s="1">
        <v>886889.31248397904</v>
      </c>
      <c r="BD28" s="1">
        <v>-14792.5365143176</v>
      </c>
      <c r="BE28" s="1">
        <v>-9665.0066363066398</v>
      </c>
    </row>
    <row r="29" spans="1:57" ht="15" x14ac:dyDescent="0.25">
      <c r="A29" s="20">
        <v>36341</v>
      </c>
      <c r="B29" s="24">
        <v>2695899.5605332502</v>
      </c>
      <c r="C29" s="9">
        <f t="shared" si="16"/>
        <v>902766.94831476803</v>
      </c>
      <c r="D29" s="24">
        <v>1604026.5324186899</v>
      </c>
      <c r="E29" s="24">
        <v>603143.72831571999</v>
      </c>
      <c r="F29" s="24">
        <v>489498.64291727799</v>
      </c>
      <c r="G29" s="24">
        <v>153321.47120089899</v>
      </c>
      <c r="H29" s="24">
        <v>348591.74880244699</v>
      </c>
      <c r="I29" s="24">
        <v>135181.18869720801</v>
      </c>
      <c r="J29" s="24">
        <v>52514.513440085597</v>
      </c>
      <c r="K29" s="24">
        <v>17156</v>
      </c>
      <c r="L29" s="9">
        <f t="shared" si="12"/>
        <v>-14909.4204265098</v>
      </c>
      <c r="M29" s="9">
        <f t="shared" si="0"/>
        <v>-21881.7826489615</v>
      </c>
      <c r="N29" s="9">
        <f t="shared" si="1"/>
        <v>2466191.5747218602</v>
      </c>
      <c r="O29" s="9">
        <f t="shared" si="1"/>
        <v>886920.60556486552</v>
      </c>
      <c r="P29" s="21">
        <v>752047.32102063298</v>
      </c>
      <c r="Q29" s="21">
        <v>191206</v>
      </c>
      <c r="R29" s="21">
        <v>537394.89082601003</v>
      </c>
      <c r="S29" s="21">
        <v>176036</v>
      </c>
      <c r="T29" s="21">
        <v>108350.709450305</v>
      </c>
      <c r="U29" s="21">
        <v>89960.945131641507</v>
      </c>
      <c r="V29" s="21">
        <v>637032.47534816805</v>
      </c>
      <c r="W29" s="21">
        <v>800138.968189509</v>
      </c>
      <c r="X29" s="21">
        <v>71429.967970468497</v>
      </c>
      <c r="Y29" s="21">
        <v>24006.542520393301</v>
      </c>
      <c r="Z29" s="21">
        <v>44528.930276629399</v>
      </c>
      <c r="AA29" s="21">
        <v>16558.3985812424</v>
      </c>
      <c r="AB29" s="21">
        <v>241393.04466406599</v>
      </c>
      <c r="AC29" s="9"/>
      <c r="AD29" s="21">
        <v>2710808.98095976</v>
      </c>
      <c r="AE29" s="21">
        <v>923972.38821382704</v>
      </c>
      <c r="AF29" s="21">
        <v>225691.73707869201</v>
      </c>
      <c r="AG29" s="21">
        <v>2481100.99514837</v>
      </c>
      <c r="AH29" s="21">
        <v>908802.38821382704</v>
      </c>
      <c r="AI29" s="21">
        <v>-14909.4204265098</v>
      </c>
      <c r="AJ29" s="10">
        <f t="shared" si="13"/>
        <v>2680844.0049164831</v>
      </c>
      <c r="AK29" s="10">
        <f t="shared" si="13"/>
        <v>902090.60556486552</v>
      </c>
      <c r="AL29" s="10">
        <f t="shared" si="14"/>
        <v>357351.9429111639</v>
      </c>
      <c r="AM29" s="9">
        <f t="shared" si="2"/>
        <v>15055.555616767146</v>
      </c>
      <c r="AN29" s="9">
        <f t="shared" si="3"/>
        <v>-8760.1941087169107</v>
      </c>
      <c r="AO29" s="9">
        <f t="shared" si="4"/>
        <v>-676.34274990251288</v>
      </c>
      <c r="AP29" s="9">
        <f t="shared" si="5"/>
        <v>0</v>
      </c>
      <c r="AQ29" s="9">
        <f t="shared" si="6"/>
        <v>2703134.6414553304</v>
      </c>
      <c r="AR29" s="9">
        <f>AJ29-AQ29</f>
        <v>-22290.63653884735</v>
      </c>
      <c r="AS29" s="9">
        <f t="shared" si="8"/>
        <v>-7235.0809220802039</v>
      </c>
      <c r="AT29" s="21">
        <v>94616.247595572597</v>
      </c>
      <c r="AU29" s="9">
        <f t="shared" si="9"/>
        <v>902090.60556486575</v>
      </c>
      <c r="AV29" s="9">
        <f t="shared" si="15"/>
        <v>135181.1886972083</v>
      </c>
      <c r="AW29" s="9">
        <f t="shared" si="10"/>
        <v>-676.34274990228005</v>
      </c>
      <c r="AX29" s="9">
        <f t="shared" si="11"/>
        <v>2.9103830456733704E-10</v>
      </c>
      <c r="AY29" s="21">
        <v>2695899.5605332502</v>
      </c>
      <c r="AZ29" s="9"/>
      <c r="BA29" s="9">
        <f t="shared" ref="BA29:BA45" si="17">B29-AY29</f>
        <v>0</v>
      </c>
      <c r="BB29" s="9">
        <v>0</v>
      </c>
      <c r="BC29" s="1">
        <v>902090.60556486598</v>
      </c>
      <c r="BD29" s="1">
        <v>-14909.4204265098</v>
      </c>
      <c r="BE29" s="1">
        <v>-21881.7826489615</v>
      </c>
    </row>
    <row r="30" spans="1:57" ht="15" x14ac:dyDescent="0.25">
      <c r="A30" s="20">
        <v>36433</v>
      </c>
      <c r="B30" s="24">
        <v>2725336.0139507502</v>
      </c>
      <c r="C30" s="9">
        <f t="shared" si="16"/>
        <v>955837.88310285204</v>
      </c>
      <c r="D30" s="24">
        <v>1620258.5199132999</v>
      </c>
      <c r="E30" s="24">
        <v>621677.62990977801</v>
      </c>
      <c r="F30" s="24">
        <v>493335.28984605701</v>
      </c>
      <c r="G30" s="24">
        <v>157348.537594227</v>
      </c>
      <c r="H30" s="24">
        <v>346823.84617719997</v>
      </c>
      <c r="I30" s="24">
        <v>136985.15098199301</v>
      </c>
      <c r="J30" s="24">
        <v>16224.597686662701</v>
      </c>
      <c r="K30" s="24">
        <v>12268</v>
      </c>
      <c r="L30" s="9">
        <f t="shared" si="12"/>
        <v>-15077.1985749784</v>
      </c>
      <c r="M30" s="9">
        <f t="shared" si="0"/>
        <v>-1292.88914484833</v>
      </c>
      <c r="N30" s="9">
        <f t="shared" si="1"/>
        <v>2441397.1996617415</v>
      </c>
      <c r="O30" s="9">
        <f t="shared" si="1"/>
        <v>926986.4293411487</v>
      </c>
      <c r="P30" s="21">
        <v>813640.83659743599</v>
      </c>
      <c r="Q30" s="21">
        <v>205369</v>
      </c>
      <c r="R30" s="21">
        <v>541556.08807464701</v>
      </c>
      <c r="S30" s="21">
        <v>187535</v>
      </c>
      <c r="T30" s="21">
        <v>113664.20717557</v>
      </c>
      <c r="U30" s="21">
        <v>91837.593815084503</v>
      </c>
      <c r="V30" s="21">
        <v>635959.03607089701</v>
      </c>
      <c r="W30" s="21">
        <v>809801.10239137395</v>
      </c>
      <c r="X30" s="21">
        <v>72545.717401003596</v>
      </c>
      <c r="Y30" s="21">
        <v>25267.4049563632</v>
      </c>
      <c r="Z30" s="21">
        <v>37722.735035248297</v>
      </c>
      <c r="AA30" s="21">
        <v>14574.0750630494</v>
      </c>
      <c r="AB30" s="21">
        <v>244835.55277109801</v>
      </c>
      <c r="AC30" s="9"/>
      <c r="AD30" s="21">
        <v>2740413.21252573</v>
      </c>
      <c r="AE30" s="21">
        <v>946113.31848599704</v>
      </c>
      <c r="AF30" s="21">
        <v>238959.47077571301</v>
      </c>
      <c r="AG30" s="21">
        <v>2456474.3982367199</v>
      </c>
      <c r="AH30" s="21">
        <v>928279.31848599704</v>
      </c>
      <c r="AI30" s="21">
        <v>-15077.1985749784</v>
      </c>
      <c r="AJ30" s="10">
        <f t="shared" si="13"/>
        <v>2713481.9481845307</v>
      </c>
      <c r="AK30" s="10">
        <f t="shared" si="13"/>
        <v>944820.42934114859</v>
      </c>
      <c r="AL30" s="10">
        <f t="shared" si="14"/>
        <v>355104.0052073499</v>
      </c>
      <c r="AM30" s="9">
        <f t="shared" si="2"/>
        <v>11854.065766219515</v>
      </c>
      <c r="AN30" s="9">
        <f t="shared" si="3"/>
        <v>-8280.1590301499236</v>
      </c>
      <c r="AO30" s="9">
        <f t="shared" si="4"/>
        <v>-11017.453761703451</v>
      </c>
      <c r="AP30" s="9">
        <f t="shared" si="5"/>
        <v>0</v>
      </c>
      <c r="AQ30" s="9">
        <f t="shared" si="6"/>
        <v>2741929.9626011807</v>
      </c>
      <c r="AR30" s="9">
        <f t="shared" si="7"/>
        <v>-28448.014416649938</v>
      </c>
      <c r="AS30" s="9">
        <f t="shared" si="8"/>
        <v>-16593.948650430422</v>
      </c>
      <c r="AT30" s="21">
        <v>97143.670962580305</v>
      </c>
      <c r="AU30" s="9">
        <f t="shared" si="9"/>
        <v>944820.42934114975</v>
      </c>
      <c r="AV30" s="9">
        <f t="shared" si="15"/>
        <v>136985.15098199289</v>
      </c>
      <c r="AW30" s="9">
        <f t="shared" si="10"/>
        <v>-11017.453761702287</v>
      </c>
      <c r="AX30" s="9">
        <f t="shared" si="11"/>
        <v>0</v>
      </c>
      <c r="AY30" s="21">
        <v>2725336.0139507502</v>
      </c>
      <c r="AZ30" s="9"/>
      <c r="BA30" s="9">
        <f t="shared" si="17"/>
        <v>0</v>
      </c>
      <c r="BB30" s="9">
        <v>0</v>
      </c>
      <c r="BC30" s="1">
        <v>944820.42934114905</v>
      </c>
      <c r="BD30" s="1">
        <v>-15077.1985749784</v>
      </c>
      <c r="BE30" s="1">
        <v>-1292.88914484833</v>
      </c>
    </row>
    <row r="31" spans="1:57" ht="15" x14ac:dyDescent="0.25">
      <c r="A31" s="20">
        <v>36525</v>
      </c>
      <c r="B31" s="24">
        <v>2755314.2238606899</v>
      </c>
      <c r="C31" s="9">
        <f t="shared" si="16"/>
        <v>974651.49540260399</v>
      </c>
      <c r="D31" s="24">
        <v>1634660.4730370799</v>
      </c>
      <c r="E31" s="24">
        <v>635128.89573270304</v>
      </c>
      <c r="F31" s="24">
        <v>498241.00568084401</v>
      </c>
      <c r="G31" s="24">
        <v>161934.95533288599</v>
      </c>
      <c r="H31" s="24">
        <v>352168.95350172598</v>
      </c>
      <c r="I31" s="24">
        <v>139739.02229287699</v>
      </c>
      <c r="J31" s="24">
        <v>18211.4367075884</v>
      </c>
      <c r="K31" s="24">
        <v>14000</v>
      </c>
      <c r="L31" s="9">
        <f t="shared" si="12"/>
        <v>-15235.0493058679</v>
      </c>
      <c r="M31" s="9">
        <f t="shared" si="0"/>
        <v>3485.47910425591</v>
      </c>
      <c r="N31" s="9">
        <f t="shared" si="1"/>
        <v>2468243.9225924122</v>
      </c>
      <c r="O31" s="9">
        <f t="shared" si="1"/>
        <v>954288.35246272187</v>
      </c>
      <c r="P31" s="21">
        <v>827498.837592436</v>
      </c>
      <c r="Q31" s="21">
        <v>216582</v>
      </c>
      <c r="R31" s="21">
        <v>559800.71338545706</v>
      </c>
      <c r="S31" s="21">
        <v>201909</v>
      </c>
      <c r="T31" s="21">
        <v>116283.10075133501</v>
      </c>
      <c r="U31" s="21">
        <v>93451.878614970396</v>
      </c>
      <c r="V31" s="21">
        <v>637023.39714967099</v>
      </c>
      <c r="W31" s="21">
        <v>818871.148369945</v>
      </c>
      <c r="X31" s="21">
        <v>74628.031810317305</v>
      </c>
      <c r="Y31" s="21">
        <v>26326.373796928801</v>
      </c>
      <c r="Z31" s="21">
        <v>34629.202053073903</v>
      </c>
      <c r="AA31" s="21">
        <v>13440.4311881874</v>
      </c>
      <c r="AB31" s="21">
        <v>251577.65289201401</v>
      </c>
      <c r="AC31" s="9"/>
      <c r="AD31" s="21">
        <v>2770549.2731665601</v>
      </c>
      <c r="AE31" s="21">
        <v>965475.87335846596</v>
      </c>
      <c r="AF31" s="21">
        <v>243662.873850651</v>
      </c>
      <c r="AG31" s="21">
        <v>2483478.9718982801</v>
      </c>
      <c r="AH31" s="21">
        <v>950802.87335846596</v>
      </c>
      <c r="AI31" s="21">
        <v>-15235.0493058679</v>
      </c>
      <c r="AJ31" s="10">
        <f t="shared" si="13"/>
        <v>2735942.046799391</v>
      </c>
      <c r="AK31" s="10">
        <f t="shared" si="13"/>
        <v>968961.35246272199</v>
      </c>
      <c r="AL31" s="10">
        <f t="shared" si="14"/>
        <v>360834.88675540523</v>
      </c>
      <c r="AM31" s="9">
        <f t="shared" si="2"/>
        <v>19372.177061298862</v>
      </c>
      <c r="AN31" s="9">
        <f t="shared" si="3"/>
        <v>-8665.9332536792499</v>
      </c>
      <c r="AO31" s="9">
        <f t="shared" si="4"/>
        <v>-5690.1429398820037</v>
      </c>
      <c r="AP31" s="9">
        <f t="shared" si="5"/>
        <v>0</v>
      </c>
      <c r="AQ31" s="9">
        <f t="shared" si="6"/>
        <v>2764410.8770820284</v>
      </c>
      <c r="AR31" s="9">
        <f t="shared" si="7"/>
        <v>-28468.830282637384</v>
      </c>
      <c r="AS31" s="9">
        <f t="shared" si="8"/>
        <v>-9096.6532213385217</v>
      </c>
      <c r="AT31" s="21">
        <v>99972.217307761006</v>
      </c>
      <c r="AU31" s="9">
        <f t="shared" si="9"/>
        <v>968961.3524627221</v>
      </c>
      <c r="AV31" s="9">
        <f t="shared" si="15"/>
        <v>139739.0222928772</v>
      </c>
      <c r="AW31" s="9">
        <f t="shared" si="10"/>
        <v>-5690.1429398818873</v>
      </c>
      <c r="AX31" s="9">
        <f t="shared" si="11"/>
        <v>0</v>
      </c>
      <c r="AY31" s="21">
        <v>2755314.2238606899</v>
      </c>
      <c r="AZ31" s="9"/>
      <c r="BA31" s="9">
        <f t="shared" si="17"/>
        <v>0</v>
      </c>
      <c r="BB31" s="9">
        <v>0</v>
      </c>
      <c r="BC31" s="1">
        <v>968961.35246272199</v>
      </c>
      <c r="BD31" s="1">
        <v>-15235.0493058679</v>
      </c>
      <c r="BE31" s="1">
        <v>3485.47910425591</v>
      </c>
    </row>
    <row r="32" spans="1:57" ht="15" x14ac:dyDescent="0.25">
      <c r="A32" s="20">
        <v>36616</v>
      </c>
      <c r="B32" s="24">
        <v>2787519.43843169</v>
      </c>
      <c r="C32" s="9">
        <f t="shared" si="16"/>
        <v>977199.91361631197</v>
      </c>
      <c r="D32" s="24">
        <v>1652747.50374037</v>
      </c>
      <c r="E32" s="24">
        <v>663406.32367132895</v>
      </c>
      <c r="F32" s="24">
        <v>501248.11398380098</v>
      </c>
      <c r="G32" s="24">
        <v>167086.03287135399</v>
      </c>
      <c r="H32" s="24">
        <v>357180.64813173201</v>
      </c>
      <c r="I32" s="24">
        <v>144449.97790196101</v>
      </c>
      <c r="J32" s="24">
        <v>23975.0259128621</v>
      </c>
      <c r="K32" s="24">
        <v>3343</v>
      </c>
      <c r="L32" s="9">
        <f t="shared" si="12"/>
        <v>-14193.352933685301</v>
      </c>
      <c r="M32" s="9">
        <f t="shared" si="0"/>
        <v>-11219.809412091299</v>
      </c>
      <c r="N32" s="9">
        <f t="shared" si="1"/>
        <v>2501896.4077315349</v>
      </c>
      <c r="O32" s="9">
        <f t="shared" si="1"/>
        <v>967065.52503255277</v>
      </c>
      <c r="P32" s="21">
        <v>879963.48782796401</v>
      </c>
      <c r="Q32" s="21">
        <v>240155</v>
      </c>
      <c r="R32" s="21">
        <v>578103.48997403495</v>
      </c>
      <c r="S32" s="21">
        <v>216859</v>
      </c>
      <c r="T32" s="21">
        <v>120402.379656606</v>
      </c>
      <c r="U32" s="21">
        <v>96016.104902230494</v>
      </c>
      <c r="V32" s="21">
        <v>634395.27943253203</v>
      </c>
      <c r="W32" s="21">
        <v>832968.97747088003</v>
      </c>
      <c r="X32" s="21">
        <v>73215.1958760384</v>
      </c>
      <c r="Y32" s="21">
        <v>26675.277295330099</v>
      </c>
      <c r="Z32" s="21">
        <v>34229.500550031597</v>
      </c>
      <c r="AA32" s="21">
        <v>13409.1008596386</v>
      </c>
      <c r="AB32" s="21">
        <v>257853.86579931801</v>
      </c>
      <c r="AC32" s="9"/>
      <c r="AD32" s="25">
        <v>2801712.7913653799</v>
      </c>
      <c r="AE32" s="21">
        <v>1001581.33444464</v>
      </c>
      <c r="AF32" s="21">
        <v>244299.97840407799</v>
      </c>
      <c r="AG32" s="21">
        <v>2516089.7606652202</v>
      </c>
      <c r="AH32" s="21">
        <v>978285.33444464405</v>
      </c>
      <c r="AI32" s="21">
        <v>-14193.352933685301</v>
      </c>
      <c r="AJ32" s="10">
        <f t="shared" si="13"/>
        <v>2803756.4055854641</v>
      </c>
      <c r="AK32" s="10">
        <f t="shared" si="13"/>
        <v>990361.52503255289</v>
      </c>
      <c r="AL32" s="10">
        <f t="shared" si="14"/>
        <v>365298.56222538801</v>
      </c>
      <c r="AM32" s="9">
        <f t="shared" si="2"/>
        <v>-16236.967153774109</v>
      </c>
      <c r="AN32" s="9">
        <f t="shared" si="3"/>
        <v>-8117.9140936559997</v>
      </c>
      <c r="AO32" s="9">
        <f t="shared" si="4"/>
        <v>13161.611416240921</v>
      </c>
      <c r="AP32" s="9">
        <f t="shared" si="5"/>
        <v>0</v>
      </c>
      <c r="AQ32" s="9">
        <f t="shared" si="6"/>
        <v>2830935.8507826654</v>
      </c>
      <c r="AR32" s="9">
        <f t="shared" si="7"/>
        <v>-27179.445197201334</v>
      </c>
      <c r="AS32" s="9">
        <f t="shared" si="8"/>
        <v>-43416.412350975443</v>
      </c>
      <c r="AT32" s="21">
        <v>104365.599746992</v>
      </c>
      <c r="AU32" s="9">
        <f t="shared" si="9"/>
        <v>990361.52503255242</v>
      </c>
      <c r="AV32" s="9">
        <f t="shared" si="15"/>
        <v>144449.97790196069</v>
      </c>
      <c r="AW32" s="9">
        <f t="shared" si="10"/>
        <v>13161.611416240456</v>
      </c>
      <c r="AX32" s="9">
        <f t="shared" si="11"/>
        <v>-3.2014213502407074E-10</v>
      </c>
      <c r="AY32" s="21">
        <v>2787519.43843169</v>
      </c>
      <c r="AZ32" s="9"/>
      <c r="BA32" s="9">
        <f t="shared" si="17"/>
        <v>0</v>
      </c>
      <c r="BB32" s="9">
        <v>1.0477378964424133E-9</v>
      </c>
      <c r="BC32" s="1">
        <v>990361.52503255301</v>
      </c>
      <c r="BD32" s="1">
        <v>-14193.352933685301</v>
      </c>
      <c r="BE32" s="1">
        <v>-11219.809412091299</v>
      </c>
    </row>
    <row r="33" spans="1:57" ht="15" x14ac:dyDescent="0.25">
      <c r="A33" s="20">
        <v>36707</v>
      </c>
      <c r="B33" s="24">
        <v>2813164.3603473301</v>
      </c>
      <c r="C33" s="9">
        <f t="shared" si="16"/>
        <v>1030093.097573316</v>
      </c>
      <c r="D33" s="24">
        <v>1671129.8574981999</v>
      </c>
      <c r="E33" s="24">
        <v>688887.56437463197</v>
      </c>
      <c r="F33" s="24">
        <v>504406.23889590602</v>
      </c>
      <c r="G33" s="24">
        <v>170770.64795093401</v>
      </c>
      <c r="H33" s="24">
        <v>362298.53287616599</v>
      </c>
      <c r="I33" s="24">
        <v>149175.955513978</v>
      </c>
      <c r="J33" s="24">
        <v>16143.0670450212</v>
      </c>
      <c r="K33" s="24">
        <v>2689</v>
      </c>
      <c r="L33" s="9">
        <f t="shared" si="12"/>
        <v>-14327.077567325399</v>
      </c>
      <c r="M33" s="9">
        <f t="shared" si="0"/>
        <v>-5017.13993811398</v>
      </c>
      <c r="N33" s="9">
        <f t="shared" si="1"/>
        <v>2519159.0571440645</v>
      </c>
      <c r="O33" s="9">
        <f t="shared" si="1"/>
        <v>1006506.0279014261</v>
      </c>
      <c r="P33" s="21">
        <v>849199.1306264</v>
      </c>
      <c r="Q33" s="21">
        <v>245130</v>
      </c>
      <c r="R33" s="21">
        <v>560156.38282854797</v>
      </c>
      <c r="S33" s="21">
        <v>219041</v>
      </c>
      <c r="T33" s="21">
        <v>123471.080450853</v>
      </c>
      <c r="U33" s="21">
        <v>98508.939228902702</v>
      </c>
      <c r="V33" s="21">
        <v>633328.23302430997</v>
      </c>
      <c r="W33" s="21">
        <v>847081.118255715</v>
      </c>
      <c r="X33" s="21">
        <v>73730.440177010198</v>
      </c>
      <c r="Y33" s="21">
        <v>27690.1280946611</v>
      </c>
      <c r="Z33" s="21">
        <v>33886.430261805799</v>
      </c>
      <c r="AA33" s="21">
        <v>13456.6796992749</v>
      </c>
      <c r="AB33" s="21">
        <v>262912.440303588</v>
      </c>
      <c r="AC33" s="9"/>
      <c r="AD33" s="25">
        <v>2827491.4379146602</v>
      </c>
      <c r="AE33" s="21">
        <v>1037612.1678395401</v>
      </c>
      <c r="AF33" s="21">
        <v>257523.27439332899</v>
      </c>
      <c r="AG33" s="21">
        <v>2533486.1347113899</v>
      </c>
      <c r="AH33" s="21">
        <v>1011523.1678395401</v>
      </c>
      <c r="AI33" s="21">
        <v>-14327.077567325399</v>
      </c>
      <c r="AJ33" s="10">
        <f t="shared" si="13"/>
        <v>2808201.8049419164</v>
      </c>
      <c r="AK33" s="10">
        <f t="shared" si="13"/>
        <v>1032595.027901426</v>
      </c>
      <c r="AL33" s="10">
        <f t="shared" si="14"/>
        <v>370529.31074240396</v>
      </c>
      <c r="AM33" s="9">
        <f t="shared" si="2"/>
        <v>4962.5554054137319</v>
      </c>
      <c r="AN33" s="9">
        <f t="shared" si="3"/>
        <v>-8230.7778662379715</v>
      </c>
      <c r="AO33" s="9">
        <f t="shared" si="4"/>
        <v>2501.9303281100001</v>
      </c>
      <c r="AP33" s="9">
        <f t="shared" si="5"/>
        <v>0</v>
      </c>
      <c r="AQ33" s="9">
        <f t="shared" si="6"/>
        <v>2836924.1444120579</v>
      </c>
      <c r="AR33" s="9">
        <f t="shared" si="7"/>
        <v>-28722.339470141567</v>
      </c>
      <c r="AS33" s="9">
        <f t="shared" si="8"/>
        <v>-23759.784064727835</v>
      </c>
      <c r="AT33" s="21">
        <v>108029.147720041</v>
      </c>
      <c r="AU33" s="9">
        <f t="shared" si="9"/>
        <v>1032595.027901429</v>
      </c>
      <c r="AV33" s="9">
        <f t="shared" si="15"/>
        <v>149175.95551397701</v>
      </c>
      <c r="AW33" s="9">
        <f t="shared" si="10"/>
        <v>2501.9303281130269</v>
      </c>
      <c r="AX33" s="9">
        <f t="shared" si="11"/>
        <v>-9.8953023552894592E-10</v>
      </c>
      <c r="AY33" s="21">
        <v>2813164.3603473301</v>
      </c>
      <c r="AZ33" s="9"/>
      <c r="BA33" s="9">
        <f t="shared" si="17"/>
        <v>0</v>
      </c>
      <c r="BB33" s="9">
        <v>0</v>
      </c>
      <c r="BC33" s="1">
        <v>1032595.02790143</v>
      </c>
      <c r="BD33" s="1">
        <v>-14327.077567325399</v>
      </c>
      <c r="BE33" s="1">
        <v>-5017.13993811398</v>
      </c>
    </row>
    <row r="34" spans="1:57" ht="15" x14ac:dyDescent="0.25">
      <c r="A34" s="20">
        <v>36799</v>
      </c>
      <c r="B34" s="24">
        <v>2841025.7794739599</v>
      </c>
      <c r="C34" s="9">
        <f t="shared" si="16"/>
        <v>1093839.3632697761</v>
      </c>
      <c r="D34" s="24">
        <v>1688067.5302951699</v>
      </c>
      <c r="E34" s="24">
        <v>699527.54871127906</v>
      </c>
      <c r="F34" s="24">
        <v>508043.66725601797</v>
      </c>
      <c r="G34" s="24">
        <v>178134.88452811199</v>
      </c>
      <c r="H34" s="24">
        <v>368903.46453671</v>
      </c>
      <c r="I34" s="24">
        <v>152968.71999483401</v>
      </c>
      <c r="J34" s="24">
        <v>14341.867023525399</v>
      </c>
      <c r="K34" s="24">
        <v>14337</v>
      </c>
      <c r="L34" s="9">
        <f t="shared" si="12"/>
        <v>-14468.3818155141</v>
      </c>
      <c r="M34" s="9">
        <f t="shared" si="0"/>
        <v>13780.266560685401</v>
      </c>
      <c r="N34" s="9">
        <f t="shared" si="1"/>
        <v>2544175.8118274459</v>
      </c>
      <c r="O34" s="9">
        <f t="shared" si="1"/>
        <v>1058748.4197949055</v>
      </c>
      <c r="P34" s="21">
        <v>850861.01072623802</v>
      </c>
      <c r="Q34" s="21">
        <v>253619</v>
      </c>
      <c r="R34" s="21">
        <v>570675.00232802797</v>
      </c>
      <c r="S34" s="21">
        <v>231233</v>
      </c>
      <c r="T34" s="21">
        <v>125744.57063503</v>
      </c>
      <c r="U34" s="21">
        <v>100379.342400996</v>
      </c>
      <c r="V34" s="21">
        <v>634919.72150168801</v>
      </c>
      <c r="W34" s="21">
        <v>858504.34792729595</v>
      </c>
      <c r="X34" s="21">
        <v>74517.959937480395</v>
      </c>
      <c r="Y34" s="21">
        <v>27048.295388132501</v>
      </c>
      <c r="Z34" s="21">
        <v>34179.591473033797</v>
      </c>
      <c r="AA34" s="21">
        <v>14394.095704491099</v>
      </c>
      <c r="AB34" s="21">
        <v>268258.24601480999</v>
      </c>
      <c r="AC34" s="9"/>
      <c r="AD34" s="21">
        <v>2855494.1612894698</v>
      </c>
      <c r="AE34" s="21">
        <v>1067354.1532342201</v>
      </c>
      <c r="AF34" s="21">
        <v>273459.84081744403</v>
      </c>
      <c r="AG34" s="21">
        <v>2558644.1936429599</v>
      </c>
      <c r="AH34" s="21">
        <v>1044968.15323422</v>
      </c>
      <c r="AI34" s="21">
        <v>-14468.3818155141</v>
      </c>
      <c r="AJ34" s="10">
        <f t="shared" si="13"/>
        <v>2824361.820225656</v>
      </c>
      <c r="AK34" s="10">
        <f t="shared" si="13"/>
        <v>1081134.4197949055</v>
      </c>
      <c r="AL34" s="10">
        <f t="shared" si="14"/>
        <v>376955.79742532421</v>
      </c>
      <c r="AM34" s="9">
        <f t="shared" si="2"/>
        <v>16663.959248303901</v>
      </c>
      <c r="AN34" s="9">
        <f t="shared" si="3"/>
        <v>-8052.3328886142117</v>
      </c>
      <c r="AO34" s="9">
        <f t="shared" si="4"/>
        <v>-12704.943474870641</v>
      </c>
      <c r="AP34" s="9">
        <f t="shared" si="5"/>
        <v>0</v>
      </c>
      <c r="AQ34" s="9">
        <f t="shared" si="6"/>
        <v>2853126.4885827336</v>
      </c>
      <c r="AR34" s="9">
        <f t="shared" si="7"/>
        <v>-28764.66835707752</v>
      </c>
      <c r="AS34" s="9">
        <f t="shared" si="8"/>
        <v>-12100.709108773619</v>
      </c>
      <c r="AT34" s="21">
        <v>111526.32890221001</v>
      </c>
      <c r="AU34" s="9">
        <f t="shared" si="9"/>
        <v>1081134.4197949101</v>
      </c>
      <c r="AV34" s="9">
        <f t="shared" si="15"/>
        <v>152968.71999483361</v>
      </c>
      <c r="AW34" s="9">
        <f t="shared" si="10"/>
        <v>-12704.943474865984</v>
      </c>
      <c r="AX34" s="9">
        <f t="shared" si="11"/>
        <v>-4.0745362639427185E-10</v>
      </c>
      <c r="AY34" s="21">
        <v>2841025.7794739599</v>
      </c>
      <c r="AZ34" s="9"/>
      <c r="BA34" s="9">
        <f t="shared" si="17"/>
        <v>0</v>
      </c>
      <c r="BB34" s="9">
        <v>0</v>
      </c>
      <c r="BC34" s="1">
        <v>1081134.4197949099</v>
      </c>
      <c r="BD34" s="1">
        <v>-14468.3818155141</v>
      </c>
      <c r="BE34" s="1">
        <v>13780.266560685401</v>
      </c>
    </row>
    <row r="35" spans="1:57" ht="15" x14ac:dyDescent="0.25">
      <c r="A35" s="20">
        <v>36891</v>
      </c>
      <c r="B35" s="24">
        <v>2865201.62103354</v>
      </c>
      <c r="C35" s="9">
        <f t="shared" si="16"/>
        <v>1111419.7597408399</v>
      </c>
      <c r="D35" s="24">
        <v>1700880.5440787401</v>
      </c>
      <c r="E35" s="24">
        <v>712617.37945650297</v>
      </c>
      <c r="F35" s="24">
        <v>511590.33155485301</v>
      </c>
      <c r="G35" s="24">
        <v>181911.020983831</v>
      </c>
      <c r="H35" s="24">
        <v>376781.47646089399</v>
      </c>
      <c r="I35" s="24">
        <v>159467.53905085</v>
      </c>
      <c r="J35" s="24">
        <v>-2190.0384662476299</v>
      </c>
      <c r="K35" s="24">
        <v>7991</v>
      </c>
      <c r="L35" s="9">
        <f t="shared" si="12"/>
        <v>-14586.268251047501</v>
      </c>
      <c r="M35" s="9">
        <f t="shared" si="0"/>
        <v>9229.2219801649899</v>
      </c>
      <c r="N35" s="9">
        <f t="shared" si="1"/>
        <v>2549501.5348121524</v>
      </c>
      <c r="O35" s="9">
        <f t="shared" si="1"/>
        <v>1071216.161471345</v>
      </c>
      <c r="P35" s="21">
        <v>913402.24346801895</v>
      </c>
      <c r="Q35" s="21">
        <v>289140</v>
      </c>
      <c r="R35" s="21">
        <v>585676.679636813</v>
      </c>
      <c r="S35" s="21">
        <v>251895</v>
      </c>
      <c r="T35" s="21">
        <v>128908.742568013</v>
      </c>
      <c r="U35" s="21">
        <v>102074.126064757</v>
      </c>
      <c r="V35" s="21">
        <v>633255.63336707698</v>
      </c>
      <c r="W35" s="21">
        <v>868145.67246917996</v>
      </c>
      <c r="X35" s="21">
        <v>79522.146765570506</v>
      </c>
      <c r="Y35" s="21">
        <v>29967.076700076799</v>
      </c>
      <c r="Z35" s="21">
        <v>33952.955232645698</v>
      </c>
      <c r="AA35" s="21">
        <v>14351.3763033347</v>
      </c>
      <c r="AB35" s="21">
        <v>272104.50213619298</v>
      </c>
      <c r="AC35" s="9"/>
      <c r="AD35" s="21">
        <v>2879787.88928458</v>
      </c>
      <c r="AE35" s="21">
        <v>1099231.93949118</v>
      </c>
      <c r="AF35" s="21">
        <v>277854.93993520999</v>
      </c>
      <c r="AG35" s="21">
        <v>2564087.8030631999</v>
      </c>
      <c r="AH35" s="21">
        <v>1061986.93949118</v>
      </c>
      <c r="AI35" s="21">
        <v>-14586.268251047501</v>
      </c>
      <c r="AJ35" s="10">
        <f t="shared" si="13"/>
        <v>2877227.0986433588</v>
      </c>
      <c r="AK35" s="10">
        <f t="shared" si="13"/>
        <v>1108461.161471345</v>
      </c>
      <c r="AL35" s="10">
        <f t="shared" si="14"/>
        <v>385579.60413440922</v>
      </c>
      <c r="AM35" s="9">
        <f t="shared" si="2"/>
        <v>-12025.477609818801</v>
      </c>
      <c r="AN35" s="9">
        <f t="shared" si="3"/>
        <v>-8798.1276735152351</v>
      </c>
      <c r="AO35" s="9">
        <f t="shared" si="4"/>
        <v>-2958.5982694949489</v>
      </c>
      <c r="AP35" s="9">
        <f t="shared" si="5"/>
        <v>0</v>
      </c>
      <c r="AQ35" s="9">
        <f t="shared" si="6"/>
        <v>2908999.7368819136</v>
      </c>
      <c r="AR35" s="9">
        <f t="shared" si="7"/>
        <v>-31772.63823855482</v>
      </c>
      <c r="AS35" s="9">
        <f t="shared" si="8"/>
        <v>-43798.115848373622</v>
      </c>
      <c r="AT35" s="21">
        <v>115149.086047438</v>
      </c>
      <c r="AU35" s="9">
        <f t="shared" si="9"/>
        <v>1108461.1614713485</v>
      </c>
      <c r="AV35" s="9">
        <f t="shared" si="15"/>
        <v>159467.5390508495</v>
      </c>
      <c r="AW35" s="9">
        <f t="shared" si="10"/>
        <v>-2958.5982694914564</v>
      </c>
      <c r="AX35" s="9">
        <f t="shared" si="11"/>
        <v>-4.9476511776447296E-10</v>
      </c>
      <c r="AY35" s="21">
        <v>2865201.62103354</v>
      </c>
      <c r="AZ35" s="9"/>
      <c r="BA35" s="9">
        <f t="shared" si="17"/>
        <v>0</v>
      </c>
      <c r="BB35" s="9">
        <v>0</v>
      </c>
      <c r="BC35" s="1">
        <v>1108461.1614713499</v>
      </c>
      <c r="BD35" s="1">
        <v>-14586.268251047501</v>
      </c>
      <c r="BE35" s="1">
        <v>9229.2219801649899</v>
      </c>
    </row>
    <row r="36" spans="1:57" ht="15" x14ac:dyDescent="0.25">
      <c r="A36" s="20">
        <v>36981</v>
      </c>
      <c r="B36" s="24">
        <v>2882808.6244199802</v>
      </c>
      <c r="C36" s="9">
        <f t="shared" si="16"/>
        <v>1115159.599061724</v>
      </c>
      <c r="D36" s="24">
        <v>1716098.5294263</v>
      </c>
      <c r="E36" s="24">
        <v>749492.89535297302</v>
      </c>
      <c r="F36" s="24">
        <v>515284.50654970697</v>
      </c>
      <c r="G36" s="24">
        <v>184820.74827152799</v>
      </c>
      <c r="H36" s="24">
        <v>377787.83049225702</v>
      </c>
      <c r="I36" s="24">
        <v>163494.74981126</v>
      </c>
      <c r="J36" s="24">
        <v>-2267.8061551979999</v>
      </c>
      <c r="K36" s="24">
        <v>1452</v>
      </c>
      <c r="L36" s="9">
        <f t="shared" si="12"/>
        <v>-15681.755353640299</v>
      </c>
      <c r="M36" s="9">
        <f t="shared" si="0"/>
        <v>-8479.8382152593695</v>
      </c>
      <c r="N36" s="9">
        <f t="shared" si="1"/>
        <v>2567783.6206319197</v>
      </c>
      <c r="O36" s="9">
        <f t="shared" si="1"/>
        <v>1090780.5552205006</v>
      </c>
      <c r="P36" s="21">
        <v>902705.99973851198</v>
      </c>
      <c r="Q36" s="21">
        <v>294187</v>
      </c>
      <c r="R36" s="21">
        <v>576982.38743288396</v>
      </c>
      <c r="S36" s="21">
        <v>253694</v>
      </c>
      <c r="T36" s="21">
        <v>130819.451708384</v>
      </c>
      <c r="U36" s="21">
        <v>103007.992668094</v>
      </c>
      <c r="V36" s="21">
        <v>638474.805944653</v>
      </c>
      <c r="W36" s="21">
        <v>875375.52487570199</v>
      </c>
      <c r="X36" s="21">
        <v>76824.673446703295</v>
      </c>
      <c r="Y36" s="21">
        <v>30693.051897219801</v>
      </c>
      <c r="Z36" s="21">
        <v>33396.901670882602</v>
      </c>
      <c r="AA36" s="21">
        <v>14204.382907277901</v>
      </c>
      <c r="AB36" s="21">
        <v>278133.30606682098</v>
      </c>
      <c r="AC36" s="9"/>
      <c r="AD36" s="21">
        <v>2898490.3797736201</v>
      </c>
      <c r="AE36" s="21">
        <v>1139753.3934357599</v>
      </c>
      <c r="AF36" s="21">
        <v>278789.89976543101</v>
      </c>
      <c r="AG36" s="21">
        <v>2583465.37598556</v>
      </c>
      <c r="AH36" s="21">
        <v>1099260.3934357599</v>
      </c>
      <c r="AI36" s="21">
        <v>-15681.755353640299</v>
      </c>
      <c r="AJ36" s="10">
        <f t="shared" si="13"/>
        <v>2893507.2329375478</v>
      </c>
      <c r="AK36" s="10">
        <f t="shared" si="13"/>
        <v>1131273.5552205006</v>
      </c>
      <c r="AL36" s="10">
        <f t="shared" si="14"/>
        <v>388354.88118440687</v>
      </c>
      <c r="AM36" s="9">
        <f t="shared" si="2"/>
        <v>-10698.608517567627</v>
      </c>
      <c r="AN36" s="9">
        <f t="shared" si="3"/>
        <v>-10567.050692149845</v>
      </c>
      <c r="AO36" s="9">
        <f t="shared" si="4"/>
        <v>16113.956158776535</v>
      </c>
      <c r="AP36" s="9">
        <f t="shared" si="5"/>
        <v>0</v>
      </c>
      <c r="AQ36" s="9">
        <f t="shared" si="6"/>
        <v>2927511.9679572042</v>
      </c>
      <c r="AR36" s="9">
        <f t="shared" si="7"/>
        <v>-34004.735019656364</v>
      </c>
      <c r="AS36" s="9">
        <f t="shared" si="8"/>
        <v>-44703.343537223991</v>
      </c>
      <c r="AT36" s="21">
        <v>118597.315006763</v>
      </c>
      <c r="AU36" s="9">
        <f t="shared" si="9"/>
        <v>1131273.5552205024</v>
      </c>
      <c r="AV36" s="9">
        <f t="shared" si="15"/>
        <v>163494.7498112607</v>
      </c>
      <c r="AW36" s="9">
        <f t="shared" si="10"/>
        <v>16113.956158778397</v>
      </c>
      <c r="AX36" s="9">
        <f t="shared" si="11"/>
        <v>6.9849193096160889E-10</v>
      </c>
      <c r="AY36" s="21">
        <v>2882808.6244199802</v>
      </c>
      <c r="AZ36" s="9"/>
      <c r="BA36" s="9">
        <f t="shared" si="17"/>
        <v>0</v>
      </c>
      <c r="BB36" s="9">
        <v>0</v>
      </c>
      <c r="BC36" s="1">
        <v>1131273.5552205001</v>
      </c>
      <c r="BD36" s="1">
        <v>-15681.755353640299</v>
      </c>
      <c r="BE36" s="1">
        <v>-8479.8382152593695</v>
      </c>
    </row>
    <row r="37" spans="1:57" ht="15" x14ac:dyDescent="0.25">
      <c r="A37" s="20">
        <v>37072</v>
      </c>
      <c r="B37" s="24">
        <v>2897214.14630742</v>
      </c>
      <c r="C37" s="9">
        <f t="shared" si="16"/>
        <v>1151155.628717188</v>
      </c>
      <c r="D37" s="24">
        <v>1728613.57982112</v>
      </c>
      <c r="E37" s="24">
        <v>776335.36327134597</v>
      </c>
      <c r="F37" s="24">
        <v>519527.15969862201</v>
      </c>
      <c r="G37" s="24">
        <v>190334.766047565</v>
      </c>
      <c r="H37" s="24">
        <v>376838.65069296298</v>
      </c>
      <c r="I37" s="24">
        <v>165270.445963926</v>
      </c>
      <c r="J37" s="24">
        <v>210.72535070423899</v>
      </c>
      <c r="K37" s="24">
        <v>-14925</v>
      </c>
      <c r="L37" s="9">
        <f t="shared" si="12"/>
        <v>-15766.259091501101</v>
      </c>
      <c r="M37" s="9">
        <f t="shared" si="0"/>
        <v>-14347.6768434967</v>
      </c>
      <c r="N37" s="9">
        <f t="shared" si="1"/>
        <v>2585814.7485509887</v>
      </c>
      <c r="O37" s="9">
        <f t="shared" si="1"/>
        <v>1102667.8984393433</v>
      </c>
      <c r="P37" s="21">
        <v>937448.87899874896</v>
      </c>
      <c r="Q37" s="21">
        <v>311236</v>
      </c>
      <c r="R37" s="21">
        <v>587663.289567995</v>
      </c>
      <c r="S37" s="21">
        <v>263409</v>
      </c>
      <c r="T37" s="21">
        <v>129528.288415906</v>
      </c>
      <c r="U37" s="21">
        <v>103791.474040177</v>
      </c>
      <c r="V37" s="21">
        <v>642343.80395968701</v>
      </c>
      <c r="W37" s="21">
        <v>885788.44496723299</v>
      </c>
      <c r="X37" s="21">
        <v>70327.936009048397</v>
      </c>
      <c r="Y37" s="21">
        <v>28902.805275835799</v>
      </c>
      <c r="Z37" s="21">
        <v>33627.774928496801</v>
      </c>
      <c r="AA37" s="21">
        <v>14351.777795961199</v>
      </c>
      <c r="AB37" s="21">
        <v>282286.42175503902</v>
      </c>
      <c r="AC37" s="9"/>
      <c r="AD37" s="21">
        <v>2912980.4053989202</v>
      </c>
      <c r="AE37" s="21">
        <v>1164842.5752828401</v>
      </c>
      <c r="AF37" s="21">
        <v>287788.90717929701</v>
      </c>
      <c r="AG37" s="21">
        <v>2601581.0076424899</v>
      </c>
      <c r="AH37" s="21">
        <v>1117015.5752828401</v>
      </c>
      <c r="AI37" s="21">
        <v>-15766.259091501101</v>
      </c>
      <c r="AJ37" s="10">
        <f t="shared" si="13"/>
        <v>2935600.3379817428</v>
      </c>
      <c r="AK37" s="10">
        <f t="shared" si="13"/>
        <v>1150494.8984393433</v>
      </c>
      <c r="AL37" s="10">
        <f t="shared" si="14"/>
        <v>386242.13269258419</v>
      </c>
      <c r="AM37" s="9">
        <f t="shared" si="2"/>
        <v>-38386.191674322821</v>
      </c>
      <c r="AN37" s="9">
        <f t="shared" si="3"/>
        <v>-9403.4819996212027</v>
      </c>
      <c r="AO37" s="9">
        <f t="shared" si="4"/>
        <v>-660.73027784470469</v>
      </c>
      <c r="AP37" s="9">
        <f t="shared" si="5"/>
        <v>0</v>
      </c>
      <c r="AQ37" s="9">
        <f t="shared" si="6"/>
        <v>2968612.9279022831</v>
      </c>
      <c r="AR37" s="9">
        <f t="shared" si="7"/>
        <v>-33012.58992054034</v>
      </c>
      <c r="AS37" s="9">
        <f t="shared" si="8"/>
        <v>-71398.781594863161</v>
      </c>
      <c r="AT37" s="21">
        <v>122015.86289212899</v>
      </c>
      <c r="AU37" s="9">
        <f t="shared" si="9"/>
        <v>1150494.8984393405</v>
      </c>
      <c r="AV37" s="9">
        <f t="shared" si="15"/>
        <v>165270.44596392597</v>
      </c>
      <c r="AW37" s="9">
        <f t="shared" si="10"/>
        <v>-660.73027784749866</v>
      </c>
      <c r="AX37" s="9">
        <f t="shared" si="11"/>
        <v>0</v>
      </c>
      <c r="AY37" s="21">
        <v>2897214.14630742</v>
      </c>
      <c r="AZ37" s="9"/>
      <c r="BA37" s="9">
        <f t="shared" si="17"/>
        <v>0</v>
      </c>
      <c r="BB37" s="9">
        <v>0</v>
      </c>
      <c r="BC37" s="1">
        <v>1150494.8984393401</v>
      </c>
      <c r="BD37" s="1">
        <v>-15766.259091501101</v>
      </c>
      <c r="BE37" s="1">
        <v>-14347.6768434967</v>
      </c>
    </row>
    <row r="38" spans="1:57" ht="15" x14ac:dyDescent="0.25">
      <c r="A38" s="20">
        <v>37164</v>
      </c>
      <c r="B38" s="24">
        <v>2904913.4332809201</v>
      </c>
      <c r="C38" s="9">
        <f t="shared" si="16"/>
        <v>1182310.3923550041</v>
      </c>
      <c r="D38" s="24">
        <v>1742515.6414948101</v>
      </c>
      <c r="E38" s="24">
        <v>747760.26116160699</v>
      </c>
      <c r="F38" s="24">
        <v>524440.75234510796</v>
      </c>
      <c r="G38" s="24">
        <v>196789.60939247999</v>
      </c>
      <c r="H38" s="24">
        <v>376798.04382020998</v>
      </c>
      <c r="I38" s="24">
        <v>169467.73068942101</v>
      </c>
      <c r="J38" s="24">
        <v>6050.8279273645803</v>
      </c>
      <c r="K38" s="24">
        <v>7630</v>
      </c>
      <c r="L38" s="9">
        <f t="shared" si="12"/>
        <v>-15803.851127010301</v>
      </c>
      <c r="M38" s="9">
        <f t="shared" si="0"/>
        <v>14891.121295069601</v>
      </c>
      <c r="N38" s="9">
        <f t="shared" si="1"/>
        <v>2610776.6160316095</v>
      </c>
      <c r="O38" s="9">
        <f t="shared" si="1"/>
        <v>1136538.7225385795</v>
      </c>
      <c r="P38" s="21">
        <v>859505.21728941298</v>
      </c>
      <c r="Q38" s="21">
        <v>293364</v>
      </c>
      <c r="R38" s="21">
        <v>561032.70906095603</v>
      </c>
      <c r="S38" s="21">
        <v>258128</v>
      </c>
      <c r="T38" s="21">
        <v>128168.043751256</v>
      </c>
      <c r="U38" s="21">
        <v>104656.90678631001</v>
      </c>
      <c r="V38" s="21">
        <v>644951.54422910605</v>
      </c>
      <c r="W38" s="21">
        <v>899352.405693479</v>
      </c>
      <c r="X38" s="21">
        <v>70716.546298029396</v>
      </c>
      <c r="Y38" s="21">
        <v>30341.743733888801</v>
      </c>
      <c r="Z38" s="21">
        <v>33041.001423013797</v>
      </c>
      <c r="AA38" s="21">
        <v>14501.135288200099</v>
      </c>
      <c r="AB38" s="21">
        <v>283330.29913414299</v>
      </c>
      <c r="AC38" s="9"/>
      <c r="AD38" s="21">
        <v>2920717.28440793</v>
      </c>
      <c r="AE38" s="21">
        <v>1156883.6012435099</v>
      </c>
      <c r="AF38" s="21">
        <v>295577.59808875102</v>
      </c>
      <c r="AG38" s="21">
        <v>2626580.4671586198</v>
      </c>
      <c r="AH38" s="21">
        <v>1121647.6012435099</v>
      </c>
      <c r="AI38" s="21">
        <v>-15803.851127010301</v>
      </c>
      <c r="AJ38" s="10">
        <f t="shared" si="13"/>
        <v>2909249.1242600661</v>
      </c>
      <c r="AK38" s="10">
        <f t="shared" si="13"/>
        <v>1171774.7225385795</v>
      </c>
      <c r="AL38" s="10">
        <f t="shared" si="14"/>
        <v>387087.84685518616</v>
      </c>
      <c r="AM38" s="9">
        <f t="shared" si="2"/>
        <v>-4335.6909791459329</v>
      </c>
      <c r="AN38" s="9">
        <f t="shared" si="3"/>
        <v>-10289.803034976183</v>
      </c>
      <c r="AO38" s="9">
        <f t="shared" si="4"/>
        <v>-10535.669816424605</v>
      </c>
      <c r="AP38" s="9">
        <f t="shared" si="5"/>
        <v>0</v>
      </c>
      <c r="AQ38" s="9">
        <f t="shared" si="6"/>
        <v>2942763.7257239157</v>
      </c>
      <c r="AR38" s="9">
        <f t="shared" si="7"/>
        <v>-33514.601463849656</v>
      </c>
      <c r="AS38" s="9">
        <f t="shared" si="8"/>
        <v>-37850.292442995589</v>
      </c>
      <c r="AT38" s="21">
        <v>124624.851667332</v>
      </c>
      <c r="AU38" s="9">
        <f t="shared" si="9"/>
        <v>1171774.7225385776</v>
      </c>
      <c r="AV38" s="9">
        <f t="shared" si="15"/>
        <v>169467.73068942089</v>
      </c>
      <c r="AW38" s="9">
        <f t="shared" si="10"/>
        <v>-10535.669816426467</v>
      </c>
      <c r="AX38" s="9">
        <f t="shared" si="11"/>
        <v>0</v>
      </c>
      <c r="AY38" s="21">
        <v>2904913.4332809201</v>
      </c>
      <c r="AZ38" s="9"/>
      <c r="BA38" s="9">
        <f t="shared" si="17"/>
        <v>0</v>
      </c>
      <c r="BB38" s="9">
        <v>0</v>
      </c>
      <c r="BC38" s="1">
        <v>1171774.72253858</v>
      </c>
      <c r="BD38" s="1">
        <v>-15803.851127010301</v>
      </c>
      <c r="BE38" s="1">
        <v>14891.121295069601</v>
      </c>
    </row>
    <row r="39" spans="1:57" ht="15" x14ac:dyDescent="0.25">
      <c r="A39" s="20">
        <v>37256</v>
      </c>
      <c r="B39" s="24">
        <v>2927261.5976589499</v>
      </c>
      <c r="C39" s="9">
        <f t="shared" si="16"/>
        <v>1215136.6714914481</v>
      </c>
      <c r="D39" s="24">
        <v>1760086.20082365</v>
      </c>
      <c r="E39" s="24">
        <v>772469.86040888994</v>
      </c>
      <c r="F39" s="24">
        <v>529275.31551929703</v>
      </c>
      <c r="G39" s="24">
        <v>203258.505328723</v>
      </c>
      <c r="H39" s="24">
        <v>375480.51914452901</v>
      </c>
      <c r="I39" s="24">
        <v>171637.54393680801</v>
      </c>
      <c r="J39" s="24">
        <v>13797.493200872799</v>
      </c>
      <c r="K39" s="24">
        <v>15659</v>
      </c>
      <c r="L39" s="9">
        <f t="shared" si="12"/>
        <v>-15911.599630701799</v>
      </c>
      <c r="M39" s="9">
        <f t="shared" si="0"/>
        <v>5542.2057525217497</v>
      </c>
      <c r="N39" s="9">
        <f t="shared" si="1"/>
        <v>2639862.6061858884</v>
      </c>
      <c r="O39" s="9">
        <f t="shared" si="1"/>
        <v>1168567.1154269418</v>
      </c>
      <c r="P39" s="21">
        <v>877359.29066095501</v>
      </c>
      <c r="Q39" s="21">
        <v>330425</v>
      </c>
      <c r="R39" s="21">
        <v>574667.15516454901</v>
      </c>
      <c r="S39" s="21">
        <v>288773</v>
      </c>
      <c r="T39" s="21">
        <v>133037.04054445901</v>
      </c>
      <c r="U39" s="21">
        <v>106444.277497495</v>
      </c>
      <c r="V39" s="21">
        <v>648016.62515857897</v>
      </c>
      <c r="W39" s="21">
        <v>906271.73470060294</v>
      </c>
      <c r="X39" s="21">
        <v>65467.229447883503</v>
      </c>
      <c r="Y39" s="21">
        <v>28417.2612635814</v>
      </c>
      <c r="Z39" s="21">
        <v>33917.317614513297</v>
      </c>
      <c r="AA39" s="21">
        <v>15042.325601906799</v>
      </c>
      <c r="AB39" s="21">
        <v>285064.82391243399</v>
      </c>
      <c r="AC39" s="9"/>
      <c r="AD39" s="21">
        <v>2943173.1972896499</v>
      </c>
      <c r="AE39" s="21">
        <v>1204676.90967442</v>
      </c>
      <c r="AF39" s="21">
        <v>303784.16787286202</v>
      </c>
      <c r="AG39" s="21">
        <v>2655774.2058165902</v>
      </c>
      <c r="AH39" s="21">
        <v>1163024.90967442</v>
      </c>
      <c r="AI39" s="21">
        <v>-15911.599630701799</v>
      </c>
      <c r="AJ39" s="10">
        <f t="shared" si="13"/>
        <v>2942554.7416822943</v>
      </c>
      <c r="AK39" s="10">
        <f t="shared" si="13"/>
        <v>1210219.1154269418</v>
      </c>
      <c r="AL39" s="10">
        <f t="shared" si="14"/>
        <v>384449.37097483082</v>
      </c>
      <c r="AM39" s="9">
        <f t="shared" si="2"/>
        <v>-15293.144023344386</v>
      </c>
      <c r="AN39" s="9">
        <f t="shared" si="3"/>
        <v>-8968.8518303018063</v>
      </c>
      <c r="AO39" s="9">
        <f t="shared" si="4"/>
        <v>-4917.5560645062942</v>
      </c>
      <c r="AP39" s="9">
        <f t="shared" si="5"/>
        <v>0</v>
      </c>
      <c r="AQ39" s="9">
        <f t="shared" si="6"/>
        <v>2974388.9163843552</v>
      </c>
      <c r="AR39" s="9">
        <f t="shared" si="7"/>
        <v>-31834.174702060875</v>
      </c>
      <c r="AS39" s="9">
        <f t="shared" si="8"/>
        <v>-47127.318725405261</v>
      </c>
      <c r="AT39" s="21">
        <v>128177.957071319</v>
      </c>
      <c r="AU39" s="9">
        <f t="shared" si="9"/>
        <v>1210219.1154269418</v>
      </c>
      <c r="AV39" s="9">
        <f t="shared" si="15"/>
        <v>171637.5439368072</v>
      </c>
      <c r="AW39" s="9">
        <f t="shared" si="10"/>
        <v>-4917.5560645062942</v>
      </c>
      <c r="AX39" s="9">
        <f t="shared" si="11"/>
        <v>-8.149072527885437E-10</v>
      </c>
      <c r="AY39" s="21">
        <v>2927261.5976589499</v>
      </c>
      <c r="AZ39" s="9"/>
      <c r="BA39" s="9">
        <f t="shared" si="17"/>
        <v>0</v>
      </c>
      <c r="BB39" s="9">
        <v>0</v>
      </c>
      <c r="BC39" s="1">
        <v>1210219.1154269399</v>
      </c>
      <c r="BD39" s="1">
        <v>-15911.599630701799</v>
      </c>
      <c r="BE39" s="1">
        <v>5542.2057525217497</v>
      </c>
    </row>
    <row r="40" spans="1:57" ht="15" x14ac:dyDescent="0.25">
      <c r="A40" s="20">
        <v>37346</v>
      </c>
      <c r="B40" s="24">
        <v>2959051.9228569199</v>
      </c>
      <c r="C40" s="9">
        <f t="shared" si="16"/>
        <v>1269446.7115684641</v>
      </c>
      <c r="D40" s="24">
        <v>1779668.8904148999</v>
      </c>
      <c r="E40" s="24">
        <v>814343.18415534496</v>
      </c>
      <c r="F40" s="24">
        <v>535520.66664163303</v>
      </c>
      <c r="G40" s="24">
        <v>213796.58199434701</v>
      </c>
      <c r="H40" s="24">
        <v>380957.304817205</v>
      </c>
      <c r="I40" s="24">
        <v>180271.660471918</v>
      </c>
      <c r="J40" s="24">
        <v>33999.531882078001</v>
      </c>
      <c r="K40" s="24">
        <v>13462</v>
      </c>
      <c r="L40" s="9">
        <f t="shared" si="12"/>
        <v>-22312.186332127101</v>
      </c>
      <c r="M40" s="9">
        <f t="shared" si="0"/>
        <v>24218.970744318602</v>
      </c>
      <c r="N40" s="9">
        <f t="shared" si="1"/>
        <v>2687966.1735862931</v>
      </c>
      <c r="O40" s="9">
        <f t="shared" si="1"/>
        <v>1246092.3973659286</v>
      </c>
      <c r="P40" s="21">
        <v>888106.83531961998</v>
      </c>
      <c r="Q40" s="21">
        <v>379044</v>
      </c>
      <c r="R40" s="21">
        <v>594563.00629290403</v>
      </c>
      <c r="S40" s="21">
        <v>333736</v>
      </c>
      <c r="T40" s="21">
        <v>131663.01820911001</v>
      </c>
      <c r="U40" s="21">
        <v>109825.284685252</v>
      </c>
      <c r="V40" s="21">
        <v>655014.34980661597</v>
      </c>
      <c r="W40" s="21">
        <v>914419.57954137598</v>
      </c>
      <c r="X40" s="21">
        <v>67643.733327136593</v>
      </c>
      <c r="Y40" s="21">
        <v>31006.563136934801</v>
      </c>
      <c r="Z40" s="21">
        <v>34536.143065397497</v>
      </c>
      <c r="AA40" s="21">
        <v>16312.284309181499</v>
      </c>
      <c r="AB40" s="21">
        <v>291536.027301736</v>
      </c>
      <c r="AC40" s="9"/>
      <c r="AD40" s="21">
        <v>2981364.1091890498</v>
      </c>
      <c r="AE40" s="21">
        <v>1267181.4266216101</v>
      </c>
      <c r="AF40" s="21">
        <v>317361.67789211601</v>
      </c>
      <c r="AG40" s="21">
        <v>2710278.3599184202</v>
      </c>
      <c r="AH40" s="21">
        <v>1221873.4266216101</v>
      </c>
      <c r="AI40" s="21">
        <v>-22312.186332127101</v>
      </c>
      <c r="AJ40" s="10">
        <f t="shared" si="13"/>
        <v>2981510.002613009</v>
      </c>
      <c r="AK40" s="10">
        <f t="shared" si="13"/>
        <v>1291400.3973659286</v>
      </c>
      <c r="AL40" s="10">
        <f t="shared" si="14"/>
        <v>393715.90369427006</v>
      </c>
      <c r="AM40" s="9">
        <f t="shared" si="2"/>
        <v>-22458.079756089021</v>
      </c>
      <c r="AN40" s="9">
        <f t="shared" si="3"/>
        <v>-12758.598877065058</v>
      </c>
      <c r="AO40" s="9">
        <f t="shared" si="4"/>
        <v>21953.685797464568</v>
      </c>
      <c r="AP40" s="9">
        <f t="shared" si="5"/>
        <v>0</v>
      </c>
      <c r="AQ40" s="9">
        <f t="shared" si="6"/>
        <v>3014136.63532747</v>
      </c>
      <c r="AR40" s="9">
        <f t="shared" si="7"/>
        <v>-32626.63271446107</v>
      </c>
      <c r="AS40" s="9">
        <f t="shared" si="8"/>
        <v>-55084.71247055009</v>
      </c>
      <c r="AT40" s="21">
        <v>132952.813025802</v>
      </c>
      <c r="AU40" s="9">
        <f t="shared" si="9"/>
        <v>1291400.3973659286</v>
      </c>
      <c r="AV40" s="9">
        <f t="shared" si="15"/>
        <v>180271.66047191829</v>
      </c>
      <c r="AW40" s="9">
        <f t="shared" si="10"/>
        <v>21953.685797464568</v>
      </c>
      <c r="AX40" s="9">
        <f t="shared" si="11"/>
        <v>2.9103830456733704E-10</v>
      </c>
      <c r="AY40" s="21">
        <v>2959051.9228569199</v>
      </c>
      <c r="AZ40" s="9"/>
      <c r="BA40" s="9">
        <f t="shared" si="17"/>
        <v>0</v>
      </c>
      <c r="BB40" s="9">
        <v>0</v>
      </c>
      <c r="BC40" s="1">
        <v>1291400.39736593</v>
      </c>
      <c r="BD40" s="1">
        <v>-22312.186332127101</v>
      </c>
      <c r="BE40" s="1">
        <v>24218.970744318602</v>
      </c>
    </row>
    <row r="41" spans="1:57" ht="15" x14ac:dyDescent="0.25">
      <c r="A41" s="20">
        <v>37437</v>
      </c>
      <c r="B41" s="24">
        <v>2996598.1250311001</v>
      </c>
      <c r="C41" s="9">
        <f t="shared" si="16"/>
        <v>1347989.0834945079</v>
      </c>
      <c r="D41" s="24">
        <v>1783735.9452200199</v>
      </c>
      <c r="E41" s="24">
        <v>841290.61167525605</v>
      </c>
      <c r="F41" s="24">
        <v>542199.37148892996</v>
      </c>
      <c r="G41" s="24">
        <v>224222.12517725601</v>
      </c>
      <c r="H41" s="24">
        <v>383973.97329497</v>
      </c>
      <c r="I41" s="24">
        <v>186090.54085302399</v>
      </c>
      <c r="J41" s="24">
        <v>19324.016386604198</v>
      </c>
      <c r="K41" s="24">
        <v>10938</v>
      </c>
      <c r="L41" s="9">
        <f t="shared" si="12"/>
        <v>-20868.4418539326</v>
      </c>
      <c r="M41" s="9">
        <f t="shared" si="0"/>
        <v>28055.721628973999</v>
      </c>
      <c r="N41" s="9">
        <f t="shared" si="1"/>
        <v>2686450.9202611474</v>
      </c>
      <c r="O41" s="9">
        <f t="shared" si="1"/>
        <v>1290596.9993345139</v>
      </c>
      <c r="P41" s="21">
        <v>913943.60327308404</v>
      </c>
      <c r="Q41" s="21">
        <v>388824</v>
      </c>
      <c r="R41" s="21">
        <v>604989.66563219298</v>
      </c>
      <c r="S41" s="21">
        <v>337505</v>
      </c>
      <c r="T41" s="21">
        <v>131546.264336664</v>
      </c>
      <c r="U41" s="21">
        <v>113441.456751923</v>
      </c>
      <c r="V41" s="21">
        <v>655240.31448942795</v>
      </c>
      <c r="W41" s="21">
        <v>913865.97191342397</v>
      </c>
      <c r="X41" s="21">
        <v>74586.435540466002</v>
      </c>
      <c r="Y41" s="21">
        <v>32664.052043975302</v>
      </c>
      <c r="Z41" s="21">
        <v>36475.815853724402</v>
      </c>
      <c r="AA41" s="21">
        <v>17576.665693376599</v>
      </c>
      <c r="AB41" s="21">
        <v>286521.18593603</v>
      </c>
      <c r="AC41" s="9"/>
      <c r="AD41" s="21">
        <v>3017466.5668850299</v>
      </c>
      <c r="AE41" s="21">
        <v>1313860.2777055399</v>
      </c>
      <c r="AF41" s="21">
        <v>336997.27087362699</v>
      </c>
      <c r="AG41" s="21">
        <v>2707319.36211508</v>
      </c>
      <c r="AH41" s="21">
        <v>1262541.2777055399</v>
      </c>
      <c r="AI41" s="21">
        <v>-20868.4418539326</v>
      </c>
      <c r="AJ41" s="10">
        <f t="shared" si="13"/>
        <v>2995404.8579020384</v>
      </c>
      <c r="AK41" s="10">
        <f t="shared" si="13"/>
        <v>1341915.9993345139</v>
      </c>
      <c r="AL41" s="10">
        <f t="shared" si="14"/>
        <v>397583.43733022042</v>
      </c>
      <c r="AM41" s="9">
        <f t="shared" si="2"/>
        <v>1193.2671290617436</v>
      </c>
      <c r="AN41" s="9">
        <f t="shared" si="3"/>
        <v>-13609.464035250421</v>
      </c>
      <c r="AO41" s="9">
        <f t="shared" si="4"/>
        <v>-6073.0841599940322</v>
      </c>
      <c r="AP41" s="9">
        <f t="shared" si="5"/>
        <v>0</v>
      </c>
      <c r="AQ41" s="9">
        <f t="shared" si="6"/>
        <v>3030928.266212733</v>
      </c>
      <c r="AR41" s="9">
        <f t="shared" si="7"/>
        <v>-35523.40831069462</v>
      </c>
      <c r="AS41" s="9">
        <f t="shared" si="8"/>
        <v>-34330.141181632876</v>
      </c>
      <c r="AT41" s="21">
        <v>135849.82311567201</v>
      </c>
      <c r="AU41" s="9">
        <f t="shared" si="9"/>
        <v>1341915.99933451</v>
      </c>
      <c r="AV41" s="9">
        <f t="shared" si="15"/>
        <v>186090.54085302391</v>
      </c>
      <c r="AW41" s="9">
        <f t="shared" si="10"/>
        <v>-6073.0841599979904</v>
      </c>
      <c r="AX41" s="9">
        <f t="shared" si="11"/>
        <v>0</v>
      </c>
      <c r="AY41" s="21">
        <v>2996598.1250311001</v>
      </c>
      <c r="AZ41" s="9"/>
      <c r="BA41" s="9">
        <f t="shared" si="17"/>
        <v>0</v>
      </c>
      <c r="BB41" s="9">
        <v>0</v>
      </c>
      <c r="BC41" s="1">
        <v>1341915.99933451</v>
      </c>
      <c r="BD41" s="1">
        <v>-20868.4418539326</v>
      </c>
      <c r="BE41" s="1">
        <v>28055.721628973999</v>
      </c>
    </row>
    <row r="42" spans="1:57" ht="15" x14ac:dyDescent="0.25">
      <c r="A42" s="20">
        <v>37529</v>
      </c>
      <c r="B42" s="24">
        <v>3030514.5063748099</v>
      </c>
      <c r="C42" s="9">
        <f t="shared" si="16"/>
        <v>1394661.757365488</v>
      </c>
      <c r="D42" s="24">
        <v>1792140.8944328499</v>
      </c>
      <c r="E42" s="24">
        <v>864235.44154159597</v>
      </c>
      <c r="F42" s="24">
        <v>549520.12419617502</v>
      </c>
      <c r="G42" s="24">
        <v>236287.55549562199</v>
      </c>
      <c r="H42" s="24">
        <v>392372.04362960998</v>
      </c>
      <c r="I42" s="24">
        <v>194261.36268218799</v>
      </c>
      <c r="J42" s="24">
        <v>30582.770838516401</v>
      </c>
      <c r="K42" s="24">
        <v>19738</v>
      </c>
      <c r="L42" s="9">
        <f t="shared" si="12"/>
        <v>-11703.0830620616</v>
      </c>
      <c r="M42" s="9">
        <f t="shared" si="0"/>
        <v>25304.490864363499</v>
      </c>
      <c r="N42" s="9">
        <f t="shared" si="1"/>
        <v>2733665.2825846984</v>
      </c>
      <c r="O42" s="9">
        <f t="shared" si="1"/>
        <v>1339826.8505837736</v>
      </c>
      <c r="P42" s="21">
        <v>880082.2899797</v>
      </c>
      <c r="Q42" s="21">
        <v>382287</v>
      </c>
      <c r="R42" s="21">
        <v>602783.97414290905</v>
      </c>
      <c r="S42" s="21">
        <v>336998</v>
      </c>
      <c r="T42" s="21">
        <v>132171.184939901</v>
      </c>
      <c r="U42" s="21">
        <v>115548.75857429</v>
      </c>
      <c r="V42" s="21">
        <v>660380.46968747501</v>
      </c>
      <c r="W42" s="21">
        <v>913357.27906524995</v>
      </c>
      <c r="X42" s="21">
        <v>80224.232673677499</v>
      </c>
      <c r="Y42" s="21">
        <v>35569.6394260175</v>
      </c>
      <c r="Z42" s="21">
        <v>38075.704856184297</v>
      </c>
      <c r="AA42" s="21">
        <v>18606.257723348001</v>
      </c>
      <c r="AB42" s="21">
        <v>288230.79049023299</v>
      </c>
      <c r="AC42" s="9"/>
      <c r="AD42" s="21">
        <v>3042217.5894368701</v>
      </c>
      <c r="AE42" s="21">
        <v>1359811.3597194101</v>
      </c>
      <c r="AF42" s="21">
        <v>348665.439341372</v>
      </c>
      <c r="AG42" s="21">
        <v>2745368.36564676</v>
      </c>
      <c r="AH42" s="21">
        <v>1314522.3597194101</v>
      </c>
      <c r="AI42" s="21">
        <v>-11703.0830620616</v>
      </c>
      <c r="AJ42" s="10">
        <f t="shared" si="13"/>
        <v>3010963.5984214894</v>
      </c>
      <c r="AK42" s="10">
        <f t="shared" si="13"/>
        <v>1385115.8505837736</v>
      </c>
      <c r="AL42" s="10">
        <f t="shared" si="14"/>
        <v>406530.7280200948</v>
      </c>
      <c r="AM42" s="9">
        <f t="shared" si="2"/>
        <v>19550.907953320537</v>
      </c>
      <c r="AN42" s="9">
        <f t="shared" si="3"/>
        <v>-14158.684390484821</v>
      </c>
      <c r="AO42" s="9">
        <f t="shared" si="4"/>
        <v>-9545.9067817144096</v>
      </c>
      <c r="AP42" s="9">
        <f t="shared" si="5"/>
        <v>0</v>
      </c>
      <c r="AQ42" s="9">
        <f t="shared" si="6"/>
        <v>3044369.7502623652</v>
      </c>
      <c r="AR42" s="9">
        <f t="shared" si="7"/>
        <v>-33406.151840875857</v>
      </c>
      <c r="AS42" s="9">
        <f t="shared" si="8"/>
        <v>-13855.24388755532</v>
      </c>
      <c r="AT42" s="21">
        <v>140085.46553282201</v>
      </c>
      <c r="AU42" s="9">
        <f t="shared" si="9"/>
        <v>1385115.8505837689</v>
      </c>
      <c r="AV42" s="9">
        <f t="shared" si="15"/>
        <v>194261.36268218752</v>
      </c>
      <c r="AW42" s="9">
        <f t="shared" si="10"/>
        <v>-9545.9067817190662</v>
      </c>
      <c r="AX42" s="9">
        <f t="shared" si="11"/>
        <v>-4.6566128730773926E-10</v>
      </c>
      <c r="AY42" s="21">
        <v>3030514.5063748099</v>
      </c>
      <c r="AZ42" s="9"/>
      <c r="BA42" s="9">
        <f t="shared" si="17"/>
        <v>0</v>
      </c>
      <c r="BB42" s="9">
        <v>0</v>
      </c>
      <c r="BC42" s="1">
        <v>1385115.8505837701</v>
      </c>
      <c r="BD42" s="1">
        <v>-11703.0830620616</v>
      </c>
      <c r="BE42" s="1">
        <v>25304.490864363499</v>
      </c>
    </row>
    <row r="43" spans="1:57" ht="15" x14ac:dyDescent="0.25">
      <c r="A43" s="20">
        <v>37621</v>
      </c>
      <c r="B43" s="24">
        <v>3055728.0425334801</v>
      </c>
      <c r="C43" s="9">
        <f t="shared" si="16"/>
        <v>1430619.547939776</v>
      </c>
      <c r="D43" s="24">
        <v>1812178.42221316</v>
      </c>
      <c r="E43" s="24">
        <v>891715.43446246698</v>
      </c>
      <c r="F43" s="24">
        <v>556763.61500383494</v>
      </c>
      <c r="G43" s="24">
        <v>239002.78630967301</v>
      </c>
      <c r="H43" s="24">
        <v>402232.03732339898</v>
      </c>
      <c r="I43" s="24">
        <v>202841.892022919</v>
      </c>
      <c r="J43" s="24">
        <v>16890.6403129957</v>
      </c>
      <c r="K43" s="24">
        <v>10770</v>
      </c>
      <c r="L43" s="9">
        <f t="shared" si="12"/>
        <v>-6813.4947358313902</v>
      </c>
      <c r="M43" s="9">
        <f t="shared" si="0"/>
        <v>36990.7402889722</v>
      </c>
      <c r="N43" s="9">
        <f t="shared" si="1"/>
        <v>2760479.3815593086</v>
      </c>
      <c r="O43" s="9">
        <f t="shared" si="1"/>
        <v>1381320.8530840322</v>
      </c>
      <c r="P43" s="21">
        <v>930273.49903884402</v>
      </c>
      <c r="Q43" s="21">
        <v>397273</v>
      </c>
      <c r="R43" s="21">
        <v>620883.89743694803</v>
      </c>
      <c r="S43" s="21">
        <v>354309</v>
      </c>
      <c r="T43" s="21">
        <v>129805.98171845599</v>
      </c>
      <c r="U43" s="21">
        <v>116407.81528752</v>
      </c>
      <c r="V43" s="21">
        <v>657338.92988968396</v>
      </c>
      <c r="W43" s="21">
        <v>942337.31735619402</v>
      </c>
      <c r="X43" s="21">
        <v>81708.595252652798</v>
      </c>
      <c r="Y43" s="21">
        <v>37617.837093291499</v>
      </c>
      <c r="Z43" s="21">
        <v>43452.1379589918</v>
      </c>
      <c r="AA43" s="21">
        <v>21368.985448791202</v>
      </c>
      <c r="AB43" s="21">
        <v>290479.99584006303</v>
      </c>
      <c r="AC43" s="9"/>
      <c r="AD43" s="21">
        <v>3062541.5372693101</v>
      </c>
      <c r="AE43" s="21">
        <v>1387294.11279506</v>
      </c>
      <c r="AF43" s="21">
        <v>357654.88698494399</v>
      </c>
      <c r="AG43" s="21">
        <v>2767292.87629514</v>
      </c>
      <c r="AH43" s="21">
        <v>1344330.11279506</v>
      </c>
      <c r="AI43" s="21">
        <v>-6813.4947358313902</v>
      </c>
      <c r="AJ43" s="10">
        <f t="shared" si="13"/>
        <v>3069868.9831612045</v>
      </c>
      <c r="AK43" s="10">
        <f t="shared" si="13"/>
        <v>1424284.8530840322</v>
      </c>
      <c r="AL43" s="10">
        <f t="shared" si="14"/>
        <v>415640.72905170766</v>
      </c>
      <c r="AM43" s="9">
        <f t="shared" si="2"/>
        <v>-14140.940627724398</v>
      </c>
      <c r="AN43" s="9">
        <f t="shared" si="3"/>
        <v>-13408.69172830868</v>
      </c>
      <c r="AO43" s="9">
        <f t="shared" si="4"/>
        <v>-6334.6948557437863</v>
      </c>
      <c r="AP43" s="9">
        <f t="shared" si="5"/>
        <v>0</v>
      </c>
      <c r="AQ43" s="9">
        <f t="shared" si="6"/>
        <v>3104049.5134477629</v>
      </c>
      <c r="AR43" s="9">
        <f t="shared" si="7"/>
        <v>-34180.530286558438</v>
      </c>
      <c r="AS43" s="9">
        <f t="shared" si="8"/>
        <v>-48321.470914282836</v>
      </c>
      <c r="AT43" s="21">
        <v>143855.06948083601</v>
      </c>
      <c r="AU43" s="9">
        <f t="shared" si="9"/>
        <v>1424284.8530840308</v>
      </c>
      <c r="AV43" s="9">
        <f t="shared" si="15"/>
        <v>202841.89202291871</v>
      </c>
      <c r="AW43" s="9">
        <f t="shared" si="10"/>
        <v>-6334.6948557451833</v>
      </c>
      <c r="AX43" s="9">
        <f t="shared" si="11"/>
        <v>-2.9103830456733704E-10</v>
      </c>
      <c r="AY43" s="21">
        <v>3055728.0425334801</v>
      </c>
      <c r="AZ43" s="9"/>
      <c r="BA43" s="9">
        <f t="shared" si="17"/>
        <v>0</v>
      </c>
      <c r="BB43" s="9">
        <v>0</v>
      </c>
      <c r="BC43" s="1">
        <v>1424284.8530840301</v>
      </c>
      <c r="BD43" s="1">
        <v>-6813.4947358313902</v>
      </c>
      <c r="BE43" s="1">
        <v>36990.7402889722</v>
      </c>
    </row>
    <row r="44" spans="1:57" ht="15" x14ac:dyDescent="0.25">
      <c r="A44" s="20">
        <v>37711</v>
      </c>
      <c r="B44" s="24">
        <v>3075124.6523503801</v>
      </c>
      <c r="C44" s="9">
        <f t="shared" si="16"/>
        <v>1430467.964311688</v>
      </c>
      <c r="D44" s="24">
        <v>1817716.3419764501</v>
      </c>
      <c r="E44" s="24">
        <v>894207.92162747402</v>
      </c>
      <c r="F44" s="24">
        <v>564375.27895344805</v>
      </c>
      <c r="G44" s="24">
        <v>244301.375390514</v>
      </c>
      <c r="H44" s="24">
        <v>408903.35169993999</v>
      </c>
      <c r="I44" s="24">
        <v>206842.23157911</v>
      </c>
      <c r="J44" s="24">
        <v>52164.558839808902</v>
      </c>
      <c r="K44" s="24">
        <v>8959</v>
      </c>
      <c r="L44" s="9">
        <f t="shared" si="12"/>
        <v>-15756.9578491556</v>
      </c>
      <c r="M44" s="9">
        <f t="shared" si="0"/>
        <v>49635.5016471567</v>
      </c>
      <c r="N44" s="9">
        <f t="shared" si="1"/>
        <v>2813403.0334477741</v>
      </c>
      <c r="O44" s="9">
        <f t="shared" si="1"/>
        <v>1403946.0302442566</v>
      </c>
      <c r="P44" s="21">
        <v>892644.26750122698</v>
      </c>
      <c r="Q44" s="21">
        <v>368978</v>
      </c>
      <c r="R44" s="21">
        <v>620095.47429884097</v>
      </c>
      <c r="S44" s="21">
        <v>321442</v>
      </c>
      <c r="T44" s="21">
        <v>132650.78631446799</v>
      </c>
      <c r="U44" s="21">
        <v>117731.357909592</v>
      </c>
      <c r="V44" s="21">
        <v>664082.82454328798</v>
      </c>
      <c r="W44" s="21">
        <v>934660.68171325896</v>
      </c>
      <c r="X44" s="21">
        <v>83030.112302007605</v>
      </c>
      <c r="Y44" s="21">
        <v>37931.748749384496</v>
      </c>
      <c r="Z44" s="21">
        <v>40551.7614081867</v>
      </c>
      <c r="AA44" s="21">
        <v>20115.490272859501</v>
      </c>
      <c r="AB44" s="21">
        <v>298559.104529534</v>
      </c>
      <c r="AC44" s="9"/>
      <c r="AD44" s="21">
        <v>3090881.6101995399</v>
      </c>
      <c r="AE44" s="21">
        <v>1401846.5285970999</v>
      </c>
      <c r="AF44" s="21">
        <v>357616.99107792199</v>
      </c>
      <c r="AG44" s="21">
        <v>2829159.9912969298</v>
      </c>
      <c r="AH44" s="21">
        <v>1354310.5285970999</v>
      </c>
      <c r="AI44" s="21">
        <v>-15756.9578491556</v>
      </c>
      <c r="AJ44" s="10">
        <f t="shared" si="13"/>
        <v>3085951.8266501604</v>
      </c>
      <c r="AK44" s="10">
        <f t="shared" si="13"/>
        <v>1451482.0302442566</v>
      </c>
      <c r="AL44" s="10">
        <f t="shared" si="14"/>
        <v>422140.97823972831</v>
      </c>
      <c r="AM44" s="9">
        <f t="shared" si="2"/>
        <v>-10827.174299780279</v>
      </c>
      <c r="AN44" s="9">
        <f t="shared" si="3"/>
        <v>-13237.626539788325</v>
      </c>
      <c r="AO44" s="9">
        <f t="shared" si="4"/>
        <v>21014.065932568628</v>
      </c>
      <c r="AP44" s="11">
        <f t="shared" si="5"/>
        <v>0</v>
      </c>
      <c r="AQ44" s="9">
        <f t="shared" si="6"/>
        <v>3113188.9933626656</v>
      </c>
      <c r="AR44" s="9">
        <f t="shared" si="7"/>
        <v>-27237.166712505277</v>
      </c>
      <c r="AS44" s="9">
        <f t="shared" si="8"/>
        <v>-38064.341012285557</v>
      </c>
      <c r="AT44" s="21">
        <v>148794.992556866</v>
      </c>
      <c r="AU44" s="9">
        <f t="shared" si="9"/>
        <v>1451482.0302442547</v>
      </c>
      <c r="AV44" s="9">
        <f t="shared" si="15"/>
        <v>206842.23157911</v>
      </c>
      <c r="AW44" s="9">
        <f t="shared" si="10"/>
        <v>21014.065932566766</v>
      </c>
      <c r="AX44" s="9">
        <f t="shared" si="11"/>
        <v>0</v>
      </c>
      <c r="AY44" s="21">
        <v>3075124.6523503801</v>
      </c>
      <c r="AZ44" s="9"/>
      <c r="BA44" s="9">
        <f t="shared" si="17"/>
        <v>0</v>
      </c>
      <c r="BB44" s="9">
        <v>0</v>
      </c>
      <c r="BC44" s="1">
        <v>1451482.0302442501</v>
      </c>
      <c r="BD44" s="1">
        <v>-15756.9578491556</v>
      </c>
      <c r="BE44" s="1">
        <v>49635.5016471567</v>
      </c>
    </row>
    <row r="45" spans="1:57" ht="15" x14ac:dyDescent="0.25">
      <c r="A45" s="20">
        <v>37802</v>
      </c>
      <c r="B45" s="24">
        <v>3090142.6226393799</v>
      </c>
      <c r="C45" s="9">
        <f t="shared" si="16"/>
        <v>1472208.940703488</v>
      </c>
      <c r="D45" s="24">
        <v>1828285.75663324</v>
      </c>
      <c r="E45" s="24">
        <v>914590.25640847499</v>
      </c>
      <c r="F45" s="24">
        <v>572133.42007821996</v>
      </c>
      <c r="G45" s="24">
        <v>243345.29855030199</v>
      </c>
      <c r="H45" s="24">
        <v>423180.11035855999</v>
      </c>
      <c r="I45" s="24">
        <v>215789.08936587599</v>
      </c>
      <c r="J45" s="24">
        <v>39556.158689338597</v>
      </c>
      <c r="K45" s="24">
        <v>18667</v>
      </c>
      <c r="L45" s="9">
        <f t="shared" si="12"/>
        <v>-15833.546068654899</v>
      </c>
      <c r="M45" s="9">
        <f t="shared" si="0"/>
        <v>55242.282517588501</v>
      </c>
      <c r="N45" s="9">
        <f t="shared" si="1"/>
        <v>2832429.1238256753</v>
      </c>
      <c r="O45" s="9">
        <f t="shared" si="1"/>
        <v>1447633.9268422385</v>
      </c>
      <c r="P45" s="21">
        <v>892205.50955447799</v>
      </c>
      <c r="Q45" s="21">
        <v>350351</v>
      </c>
      <c r="R45" s="21">
        <v>641082.67615181406</v>
      </c>
      <c r="S45" s="21">
        <v>321251</v>
      </c>
      <c r="T45" s="21">
        <v>134983.18000084799</v>
      </c>
      <c r="U45" s="21">
        <v>116689.97869270301</v>
      </c>
      <c r="V45" s="21">
        <v>663874.17137233098</v>
      </c>
      <c r="W45" s="21">
        <v>945571.89645406196</v>
      </c>
      <c r="X45" s="21">
        <v>86459.142208255405</v>
      </c>
      <c r="Y45" s="21">
        <v>40774.053204496799</v>
      </c>
      <c r="Z45" s="21">
        <v>41550.114040382403</v>
      </c>
      <c r="AA45" s="21">
        <v>20760.191241685399</v>
      </c>
      <c r="AB45" s="21">
        <v>308302.492718875</v>
      </c>
      <c r="AC45" s="9"/>
      <c r="AD45" s="21">
        <v>3105976.1687080399</v>
      </c>
      <c r="AE45" s="21">
        <v>1421491.6443246501</v>
      </c>
      <c r="AF45" s="21">
        <v>368052.23517587199</v>
      </c>
      <c r="AG45" s="21">
        <v>2848262.6698943302</v>
      </c>
      <c r="AH45" s="21">
        <v>1392391.6443246501</v>
      </c>
      <c r="AI45" s="21">
        <v>-15833.546068654899</v>
      </c>
      <c r="AJ45" s="10">
        <f t="shared" si="13"/>
        <v>3083551.9572283393</v>
      </c>
      <c r="AK45" s="10">
        <f t="shared" si="13"/>
        <v>1476733.9268422385</v>
      </c>
      <c r="AL45" s="10">
        <f t="shared" si="14"/>
        <v>436311.7489675128</v>
      </c>
      <c r="AM45" s="9">
        <f t="shared" si="2"/>
        <v>6590.6654110406525</v>
      </c>
      <c r="AN45" s="9">
        <f t="shared" si="3"/>
        <v>-13131.63860895281</v>
      </c>
      <c r="AO45" s="9">
        <f t="shared" si="4"/>
        <v>4524.9861387505662</v>
      </c>
      <c r="AP45" s="9">
        <f t="shared" si="5"/>
        <v>0</v>
      </c>
      <c r="AQ45" s="9">
        <f t="shared" si="6"/>
        <v>3111576.3717023204</v>
      </c>
      <c r="AR45" s="9">
        <f t="shared" si="7"/>
        <v>-28024.414473981131</v>
      </c>
      <c r="AS45" s="9">
        <f t="shared" si="8"/>
        <v>-21433.749062940478</v>
      </c>
      <c r="AT45" s="21">
        <v>154254.84491969299</v>
      </c>
      <c r="AU45" s="9">
        <f t="shared" si="9"/>
        <v>1476733.9268422406</v>
      </c>
      <c r="AV45" s="9">
        <f t="shared" si="15"/>
        <v>215789.08936587517</v>
      </c>
      <c r="AW45" s="9">
        <f t="shared" si="10"/>
        <v>4524.9861387526616</v>
      </c>
      <c r="AX45" s="9">
        <f t="shared" si="11"/>
        <v>-8.149072527885437E-10</v>
      </c>
      <c r="AY45" s="21">
        <v>3090142.6226393799</v>
      </c>
      <c r="AZ45" s="9"/>
      <c r="BA45" s="9">
        <f t="shared" si="17"/>
        <v>0</v>
      </c>
      <c r="BB45" s="9">
        <v>0</v>
      </c>
      <c r="BC45" s="1">
        <v>1476733.9268422399</v>
      </c>
      <c r="BD45" s="1">
        <v>-15833.546068654899</v>
      </c>
      <c r="BE45" s="1">
        <v>55242.282517588501</v>
      </c>
    </row>
    <row r="46" spans="1:57" ht="15" x14ac:dyDescent="0.25">
      <c r="A46" s="20">
        <v>37894</v>
      </c>
      <c r="B46" s="24">
        <v>3106912.5358923501</v>
      </c>
      <c r="C46" s="9">
        <f t="shared" si="16"/>
        <v>1513535.833380196</v>
      </c>
      <c r="D46" s="24">
        <v>1846660.9596327499</v>
      </c>
      <c r="E46" s="24">
        <v>932460.00930636004</v>
      </c>
      <c r="F46" s="24">
        <v>580548.70329930203</v>
      </c>
      <c r="G46" s="24">
        <v>253830.154849535</v>
      </c>
      <c r="H46" s="24">
        <v>436405.69093187398</v>
      </c>
      <c r="I46" s="24">
        <v>220480.76204725201</v>
      </c>
      <c r="J46" s="24">
        <v>18965.281563381501</v>
      </c>
      <c r="K46" s="24">
        <v>10567</v>
      </c>
      <c r="L46" s="9">
        <f t="shared" si="12"/>
        <v>-15918.3456916963</v>
      </c>
      <c r="M46" s="9">
        <f t="shared" si="0"/>
        <v>50247.483624062501</v>
      </c>
      <c r="N46" s="9">
        <f t="shared" si="1"/>
        <v>2848522.1942342939</v>
      </c>
      <c r="O46" s="9">
        <f t="shared" si="1"/>
        <v>1467585.4098272126</v>
      </c>
      <c r="P46" s="21">
        <v>925598.36436318001</v>
      </c>
      <c r="Q46" s="21">
        <v>359284</v>
      </c>
      <c r="R46" s="21">
        <v>667377.872545216</v>
      </c>
      <c r="S46" s="21">
        <v>326350</v>
      </c>
      <c r="T46" s="21">
        <v>145890.41180209699</v>
      </c>
      <c r="U46" s="21">
        <v>119891.809771398</v>
      </c>
      <c r="V46" s="21">
        <v>667226.49514432298</v>
      </c>
      <c r="W46" s="21">
        <v>943667.26718555996</v>
      </c>
      <c r="X46" s="21">
        <v>88119.640322313295</v>
      </c>
      <c r="Y46" s="21">
        <v>39786.834842654898</v>
      </c>
      <c r="Z46" s="21">
        <v>40523.444816319803</v>
      </c>
      <c r="AA46" s="21">
        <v>20183.954558239799</v>
      </c>
      <c r="AB46" s="21">
        <v>320967.050489121</v>
      </c>
      <c r="AC46" s="9"/>
      <c r="AD46" s="21">
        <v>3122830.8815840501</v>
      </c>
      <c r="AE46" s="21">
        <v>1450271.9262031501</v>
      </c>
      <c r="AF46" s="21">
        <v>378383.958345049</v>
      </c>
      <c r="AG46" s="21">
        <v>2864440.5399259902</v>
      </c>
      <c r="AH46" s="21">
        <v>1417337.9262031501</v>
      </c>
      <c r="AI46" s="21">
        <v>-15918.3456916963</v>
      </c>
      <c r="AJ46" s="10">
        <f t="shared" si="13"/>
        <v>3106742.6860522581</v>
      </c>
      <c r="AK46" s="10">
        <f t="shared" si="13"/>
        <v>1500519.4098272126</v>
      </c>
      <c r="AL46" s="10">
        <f t="shared" si="14"/>
        <v>449610.13562775409</v>
      </c>
      <c r="AM46" s="9">
        <f t="shared" si="2"/>
        <v>169.84984009200707</v>
      </c>
      <c r="AN46" s="9">
        <f t="shared" si="3"/>
        <v>-13204.444695880113</v>
      </c>
      <c r="AO46" s="9">
        <f t="shared" si="4"/>
        <v>-13016.42355298344</v>
      </c>
      <c r="AP46" s="9">
        <f t="shared" si="5"/>
        <v>0</v>
      </c>
      <c r="AQ46" s="9">
        <f t="shared" si="6"/>
        <v>3138087.2262494559</v>
      </c>
      <c r="AR46" s="9">
        <f t="shared" si="7"/>
        <v>-31344.540197197814</v>
      </c>
      <c r="AS46" s="9">
        <f t="shared" si="8"/>
        <v>-31174.690357105806</v>
      </c>
      <c r="AT46" s="21">
        <v>160509.97264635799</v>
      </c>
      <c r="AU46" s="9">
        <f t="shared" si="9"/>
        <v>1500519.4098272102</v>
      </c>
      <c r="AV46" s="9">
        <f t="shared" si="15"/>
        <v>220480.76204725268</v>
      </c>
      <c r="AW46" s="9">
        <f t="shared" si="10"/>
        <v>-13016.423552985769</v>
      </c>
      <c r="AX46" s="9">
        <f t="shared" si="11"/>
        <v>6.6938810050487518E-10</v>
      </c>
      <c r="AY46" s="21">
        <v>3106912.5358923501</v>
      </c>
      <c r="AZ46" s="9"/>
      <c r="BA46" s="9">
        <f>B46-AY46</f>
        <v>0</v>
      </c>
      <c r="BB46" s="9">
        <v>0</v>
      </c>
      <c r="BC46" s="1">
        <v>1500519.40982721</v>
      </c>
      <c r="BD46" s="1">
        <v>-15918.3456916963</v>
      </c>
      <c r="BE46" s="1">
        <v>50247.483624062501</v>
      </c>
    </row>
    <row r="47" spans="1:57" ht="15" x14ac:dyDescent="0.25">
      <c r="A47" s="20">
        <v>37986</v>
      </c>
      <c r="B47" s="24">
        <v>3124837.2862370699</v>
      </c>
      <c r="C47" s="9">
        <f t="shared" si="16"/>
        <v>1545383.3446173321</v>
      </c>
      <c r="D47" s="24">
        <v>1878016.37408856</v>
      </c>
      <c r="E47" s="24">
        <v>949150.42414548399</v>
      </c>
      <c r="F47" s="24">
        <v>590420.26945962897</v>
      </c>
      <c r="G47" s="24">
        <v>264025.10177221202</v>
      </c>
      <c r="H47" s="24">
        <v>450696.04502406</v>
      </c>
      <c r="I47" s="24">
        <v>230673.843411451</v>
      </c>
      <c r="J47" s="24">
        <v>20420.2899372918</v>
      </c>
      <c r="K47" s="24">
        <v>21435</v>
      </c>
      <c r="L47" s="9">
        <f t="shared" si="12"/>
        <v>-16008.177793233201</v>
      </c>
      <c r="M47" s="9">
        <f t="shared" si="0"/>
        <v>51554.346769847398</v>
      </c>
      <c r="N47" s="9">
        <f t="shared" si="1"/>
        <v>2904603.1559229167</v>
      </c>
      <c r="O47" s="9">
        <f t="shared" si="1"/>
        <v>1516838.7160989975</v>
      </c>
      <c r="P47" s="21">
        <v>905905.55768864905</v>
      </c>
      <c r="Q47" s="21">
        <v>347119</v>
      </c>
      <c r="R47" s="21">
        <v>690577.52766395803</v>
      </c>
      <c r="S47" s="21">
        <v>331097</v>
      </c>
      <c r="T47" s="21">
        <v>147265.04689947801</v>
      </c>
      <c r="U47" s="21">
        <v>123005.901074426</v>
      </c>
      <c r="V47" s="21">
        <v>672654.93613477401</v>
      </c>
      <c r="W47" s="21">
        <v>967014.30214657704</v>
      </c>
      <c r="X47" s="21">
        <v>86023.686742325604</v>
      </c>
      <c r="Y47" s="21">
        <v>42848.656101322696</v>
      </c>
      <c r="Z47" s="21">
        <v>50647.1133411556</v>
      </c>
      <c r="AA47" s="21">
        <v>25105.515668018099</v>
      </c>
      <c r="AB47" s="21">
        <v>325038.88879939402</v>
      </c>
      <c r="AC47" s="9"/>
      <c r="AD47" s="21">
        <v>3140845.4640302998</v>
      </c>
      <c r="AE47" s="21">
        <v>1481306.3693291501</v>
      </c>
      <c r="AF47" s="21">
        <v>386345.83615433302</v>
      </c>
      <c r="AG47" s="21">
        <v>2920611.3337161499</v>
      </c>
      <c r="AH47" s="21">
        <v>1465284.3693291501</v>
      </c>
      <c r="AI47" s="21">
        <v>-16008.177793233201</v>
      </c>
      <c r="AJ47" s="10">
        <f t="shared" si="13"/>
        <v>3119931.1859476073</v>
      </c>
      <c r="AK47" s="10">
        <f t="shared" si="13"/>
        <v>1532860.7160989975</v>
      </c>
      <c r="AL47" s="10">
        <f t="shared" si="14"/>
        <v>461709.68888287526</v>
      </c>
      <c r="AM47" s="9">
        <f t="shared" si="2"/>
        <v>4906.1002894625999</v>
      </c>
      <c r="AN47" s="9">
        <f t="shared" si="3"/>
        <v>-11013.643858815252</v>
      </c>
      <c r="AO47" s="9">
        <f t="shared" si="4"/>
        <v>-12522.62851833459</v>
      </c>
      <c r="AP47" s="9">
        <f t="shared" si="5"/>
        <v>0</v>
      </c>
      <c r="AQ47" s="9">
        <f t="shared" si="6"/>
        <v>3149886.474599814</v>
      </c>
      <c r="AR47" s="9">
        <f t="shared" si="7"/>
        <v>-29955.288652206771</v>
      </c>
      <c r="AS47" s="9">
        <f t="shared" si="8"/>
        <v>-25049.188362744171</v>
      </c>
      <c r="AT47" s="21">
        <v>162719.67164211001</v>
      </c>
      <c r="AU47" s="9">
        <f t="shared" si="9"/>
        <v>1532860.7160989942</v>
      </c>
      <c r="AV47" s="9">
        <f t="shared" si="15"/>
        <v>230673.8434114508</v>
      </c>
      <c r="AW47" s="9">
        <f t="shared" si="10"/>
        <v>-12522.62851833785</v>
      </c>
      <c r="AX47" s="9">
        <f t="shared" si="11"/>
        <v>0</v>
      </c>
      <c r="AY47" s="21">
        <v>3124837.2862370699</v>
      </c>
      <c r="AZ47" s="9"/>
      <c r="BA47" s="9">
        <f>B47-AY47</f>
        <v>0</v>
      </c>
      <c r="BB47" s="9">
        <v>0</v>
      </c>
      <c r="BC47" s="1">
        <v>1532860.7160989901</v>
      </c>
      <c r="BD47" s="1">
        <v>-16008.177793233201</v>
      </c>
      <c r="BE47" s="1">
        <v>51554.346769847398</v>
      </c>
    </row>
    <row r="48" spans="1:57" ht="15" x14ac:dyDescent="0.25">
      <c r="A48" s="20">
        <v>38077</v>
      </c>
      <c r="B48" s="24">
        <v>3172140.4987885701</v>
      </c>
      <c r="C48" s="9">
        <f t="shared" si="16"/>
        <v>1567901.2402997641</v>
      </c>
      <c r="D48" s="24">
        <v>1903331.97992809</v>
      </c>
      <c r="E48" s="24">
        <v>1010550.85044986</v>
      </c>
      <c r="F48" s="24">
        <v>599502.25432574796</v>
      </c>
      <c r="G48" s="24">
        <v>268588.95803508197</v>
      </c>
      <c r="H48" s="24">
        <v>464234.56058158999</v>
      </c>
      <c r="I48" s="24">
        <v>236641.591481765</v>
      </c>
      <c r="J48" s="24">
        <v>64821.877375264201</v>
      </c>
      <c r="K48" s="24">
        <v>25385</v>
      </c>
      <c r="L48" s="9">
        <f t="shared" si="12"/>
        <v>-16254.1524590109</v>
      </c>
      <c r="M48" s="9">
        <f t="shared" si="0"/>
        <v>30413.581369240801</v>
      </c>
      <c r="N48" s="9">
        <f t="shared" si="1"/>
        <v>3002239.7608238589</v>
      </c>
      <c r="O48" s="9">
        <f t="shared" si="1"/>
        <v>1571579.9813359408</v>
      </c>
      <c r="P48" s="21">
        <v>872943.36067998596</v>
      </c>
      <c r="Q48" s="21">
        <v>354312</v>
      </c>
      <c r="R48" s="21">
        <v>701129.95604585996</v>
      </c>
      <c r="S48" s="21">
        <v>337180</v>
      </c>
      <c r="T48" s="21">
        <v>147564.19827184599</v>
      </c>
      <c r="U48" s="21">
        <v>129561.95712128701</v>
      </c>
      <c r="V48" s="21">
        <v>683296.94672793499</v>
      </c>
      <c r="W48" s="21">
        <v>973339.44863829401</v>
      </c>
      <c r="X48" s="21">
        <v>85507.236905229496</v>
      </c>
      <c r="Y48" s="21">
        <v>41454.051154925</v>
      </c>
      <c r="Z48" s="21">
        <v>49776.054232288101</v>
      </c>
      <c r="AA48" s="21">
        <v>24926.190794787701</v>
      </c>
      <c r="AB48" s="21">
        <v>340190.25347267499</v>
      </c>
      <c r="AC48" s="9"/>
      <c r="AD48" s="21">
        <v>3188394.6512475801</v>
      </c>
      <c r="AE48" s="21">
        <v>1558298.3999667</v>
      </c>
      <c r="AF48" s="21">
        <v>391975.31007494102</v>
      </c>
      <c r="AG48" s="21">
        <v>3018493.9132828698</v>
      </c>
      <c r="AH48" s="21">
        <v>1541166.3999667</v>
      </c>
      <c r="AI48" s="21">
        <v>-16254.1524590109</v>
      </c>
      <c r="AJ48" s="10">
        <f t="shared" si="13"/>
        <v>3174053.1654579849</v>
      </c>
      <c r="AK48" s="10">
        <f t="shared" si="13"/>
        <v>1588711.9813359408</v>
      </c>
      <c r="AL48" s="10">
        <f t="shared" si="14"/>
        <v>475473.54461019259</v>
      </c>
      <c r="AM48" s="9">
        <f t="shared" si="2"/>
        <v>-1912.6666694148444</v>
      </c>
      <c r="AN48" s="9">
        <f t="shared" si="3"/>
        <v>-11238.984028602601</v>
      </c>
      <c r="AO48" s="9">
        <f t="shared" si="4"/>
        <v>20810.741036176682</v>
      </c>
      <c r="AP48" s="9">
        <f t="shared" si="5"/>
        <v>0</v>
      </c>
      <c r="AQ48" s="9">
        <f t="shared" si="6"/>
        <v>3198688.90841441</v>
      </c>
      <c r="AR48" s="9">
        <f t="shared" si="7"/>
        <v>-24635.742956425063</v>
      </c>
      <c r="AS48" s="9">
        <f t="shared" si="8"/>
        <v>-26548.409625839908</v>
      </c>
      <c r="AT48" s="21">
        <v>170261.34953205299</v>
      </c>
      <c r="AU48" s="9">
        <f t="shared" si="9"/>
        <v>1588711.9813359482</v>
      </c>
      <c r="AV48" s="9">
        <f t="shared" si="15"/>
        <v>236641.59148176567</v>
      </c>
      <c r="AW48" s="9">
        <f t="shared" si="10"/>
        <v>20810.741036184132</v>
      </c>
      <c r="AX48" s="9">
        <f t="shared" si="11"/>
        <v>6.6938810050487518E-10</v>
      </c>
      <c r="AY48" s="21">
        <v>3172140.4987885701</v>
      </c>
      <c r="AZ48" s="9"/>
      <c r="BA48" s="9">
        <f>B48-AY48</f>
        <v>0</v>
      </c>
      <c r="BB48" s="9">
        <v>0</v>
      </c>
      <c r="BC48" s="1">
        <v>1588711.9813359401</v>
      </c>
      <c r="BD48" s="1">
        <v>-16254.1524590109</v>
      </c>
      <c r="BE48" s="1">
        <v>30413.581369240801</v>
      </c>
    </row>
    <row r="49" spans="1:57" ht="15" x14ac:dyDescent="0.25">
      <c r="A49" s="20">
        <v>38168</v>
      </c>
      <c r="B49" s="24">
        <v>3216469.57379515</v>
      </c>
      <c r="C49" s="9">
        <f t="shared" si="16"/>
        <v>1620616.974990756</v>
      </c>
      <c r="D49" s="24">
        <v>1941040.5460353701</v>
      </c>
      <c r="E49" s="24">
        <v>1043547.96719892</v>
      </c>
      <c r="F49" s="24">
        <v>606379.34216382203</v>
      </c>
      <c r="G49" s="24">
        <v>277408.53313487</v>
      </c>
      <c r="H49" s="24">
        <v>473415.176110923</v>
      </c>
      <c r="I49" s="24">
        <v>244097.24414569</v>
      </c>
      <c r="J49" s="24">
        <v>55479.720160709599</v>
      </c>
      <c r="K49" s="24">
        <v>32701</v>
      </c>
      <c r="L49" s="9">
        <f t="shared" si="12"/>
        <v>-16480.052440203701</v>
      </c>
      <c r="M49" s="9">
        <f t="shared" si="0"/>
        <v>43198.479909093803</v>
      </c>
      <c r="N49" s="9">
        <f t="shared" si="1"/>
        <v>3044965.8217183263</v>
      </c>
      <c r="O49" s="9">
        <f t="shared" si="1"/>
        <v>1640953.2243885738</v>
      </c>
      <c r="P49" s="21">
        <v>914160.95720978105</v>
      </c>
      <c r="Q49" s="21">
        <v>374200</v>
      </c>
      <c r="R49" s="21">
        <v>755510.86724579299</v>
      </c>
      <c r="S49" s="21">
        <v>384038</v>
      </c>
      <c r="T49" s="21">
        <v>153009.48435189499</v>
      </c>
      <c r="U49" s="21">
        <v>136107.67466229701</v>
      </c>
      <c r="V49" s="21">
        <v>693032.76023046195</v>
      </c>
      <c r="W49" s="21">
        <v>988372.08351455105</v>
      </c>
      <c r="X49" s="21">
        <v>87560.343129395405</v>
      </c>
      <c r="Y49" s="21">
        <v>42961.499254710601</v>
      </c>
      <c r="Z49" s="21">
        <v>45331.269994362199</v>
      </c>
      <c r="AA49" s="21">
        <v>22800.297212490401</v>
      </c>
      <c r="AB49" s="21">
        <v>352794.15559101797</v>
      </c>
      <c r="AC49" s="9"/>
      <c r="AD49" s="21">
        <v>3232949.6262353598</v>
      </c>
      <c r="AE49" s="21">
        <v>1587916.74447948</v>
      </c>
      <c r="AF49" s="21">
        <v>405154.243747689</v>
      </c>
      <c r="AG49" s="21">
        <v>3061445.87415853</v>
      </c>
      <c r="AH49" s="21">
        <v>1597754.74447948</v>
      </c>
      <c r="AI49" s="21">
        <v>-16480.052440203701</v>
      </c>
      <c r="AJ49" s="10">
        <f t="shared" si="13"/>
        <v>3203615.9116823147</v>
      </c>
      <c r="AK49" s="10">
        <f t="shared" si="13"/>
        <v>1631115.2243885738</v>
      </c>
      <c r="AL49" s="10">
        <f t="shared" si="14"/>
        <v>485685.76871477556</v>
      </c>
      <c r="AM49" s="9">
        <f t="shared" si="2"/>
        <v>12853.662112835329</v>
      </c>
      <c r="AN49" s="9">
        <f t="shared" si="3"/>
        <v>-12270.592603852565</v>
      </c>
      <c r="AO49" s="9">
        <f t="shared" si="4"/>
        <v>10498.249397817766</v>
      </c>
      <c r="AP49" s="9">
        <f t="shared" si="5"/>
        <v>0</v>
      </c>
      <c r="AQ49" s="9">
        <f t="shared" si="6"/>
        <v>3230755.4145984617</v>
      </c>
      <c r="AR49" s="9">
        <f t="shared" si="7"/>
        <v>-27139.502916147001</v>
      </c>
      <c r="AS49" s="9">
        <f t="shared" si="8"/>
        <v>-14285.840803311672</v>
      </c>
      <c r="AT49" s="21">
        <v>178335.44767848801</v>
      </c>
      <c r="AU49" s="9">
        <f t="shared" si="9"/>
        <v>1631115.2243885726</v>
      </c>
      <c r="AV49" s="9">
        <f t="shared" si="15"/>
        <v>244097.24414568901</v>
      </c>
      <c r="AW49" s="9">
        <f t="shared" si="10"/>
        <v>10498.249397816602</v>
      </c>
      <c r="AX49" s="9">
        <f t="shared" si="11"/>
        <v>-9.8953023552894592E-10</v>
      </c>
      <c r="AY49" s="21">
        <v>3216469.57379515</v>
      </c>
      <c r="AZ49" s="9"/>
      <c r="BA49" s="9">
        <f t="shared" ref="BA49:BA112" si="18">B49-AY49</f>
        <v>0</v>
      </c>
      <c r="BB49" s="9">
        <v>0</v>
      </c>
      <c r="BC49" s="1">
        <v>1631115.2243885701</v>
      </c>
      <c r="BD49" s="1">
        <v>-16480.052440203701</v>
      </c>
      <c r="BE49" s="1">
        <v>43198.479909093803</v>
      </c>
    </row>
    <row r="50" spans="1:57" ht="15" x14ac:dyDescent="0.25">
      <c r="A50" s="20">
        <v>38260</v>
      </c>
      <c r="B50" s="24">
        <v>3269062.6453966801</v>
      </c>
      <c r="C50" s="9">
        <f t="shared" si="16"/>
        <v>1688316.2562468799</v>
      </c>
      <c r="D50" s="24">
        <v>1977789.2617832499</v>
      </c>
      <c r="E50" s="24">
        <v>1060973.6355201399</v>
      </c>
      <c r="F50" s="24">
        <v>610532.83829829097</v>
      </c>
      <c r="G50" s="24">
        <v>282747.552286233</v>
      </c>
      <c r="H50" s="24">
        <v>493074.27727080899</v>
      </c>
      <c r="I50" s="24">
        <v>255417.503948364</v>
      </c>
      <c r="J50" s="24">
        <v>44807.986328616302</v>
      </c>
      <c r="K50" s="24">
        <v>27981</v>
      </c>
      <c r="L50" s="9">
        <f t="shared" si="12"/>
        <v>-16749.9607620346</v>
      </c>
      <c r="M50" s="9">
        <f t="shared" si="0"/>
        <v>47579.366254344801</v>
      </c>
      <c r="N50" s="9">
        <f t="shared" si="1"/>
        <v>3096812.2144732554</v>
      </c>
      <c r="O50" s="9">
        <f t="shared" si="1"/>
        <v>1674699.0580090748</v>
      </c>
      <c r="P50" s="21">
        <v>939082.40858510602</v>
      </c>
      <c r="Q50" s="21">
        <v>379995</v>
      </c>
      <c r="R50" s="21">
        <v>767713.16908994399</v>
      </c>
      <c r="S50" s="21">
        <v>384309</v>
      </c>
      <c r="T50" s="21">
        <v>162276.79226715799</v>
      </c>
      <c r="U50" s="21">
        <v>142325.843166946</v>
      </c>
      <c r="V50" s="21">
        <v>703415.81320500001</v>
      </c>
      <c r="W50" s="21">
        <v>996874.55938968598</v>
      </c>
      <c r="X50" s="21">
        <v>93608.050587182297</v>
      </c>
      <c r="Y50" s="21">
        <v>44997.862565302603</v>
      </c>
      <c r="Z50" s="21">
        <v>47264.221005647101</v>
      </c>
      <c r="AA50" s="21">
        <v>23987.4373276427</v>
      </c>
      <c r="AB50" s="21">
        <v>365259.00989173102</v>
      </c>
      <c r="AC50" s="9"/>
      <c r="AD50" s="21">
        <v>3285812.6061587199</v>
      </c>
      <c r="AE50" s="21">
        <v>1622805.69175473</v>
      </c>
      <c r="AF50" s="21">
        <v>422079.06406171998</v>
      </c>
      <c r="AG50" s="21">
        <v>3113562.1752352901</v>
      </c>
      <c r="AH50" s="21">
        <v>1627119.69175473</v>
      </c>
      <c r="AI50" s="21">
        <v>-16749.9607620346</v>
      </c>
      <c r="AJ50" s="10">
        <f t="shared" si="13"/>
        <v>3268181.4539684174</v>
      </c>
      <c r="AK50" s="10">
        <f t="shared" si="13"/>
        <v>1670385.0580090748</v>
      </c>
      <c r="AL50" s="10">
        <f t="shared" si="14"/>
        <v>506131.28148456046</v>
      </c>
      <c r="AM50" s="9">
        <f t="shared" si="2"/>
        <v>881.19142826274037</v>
      </c>
      <c r="AN50" s="9">
        <f t="shared" si="3"/>
        <v>-13057.004213751468</v>
      </c>
      <c r="AO50" s="9">
        <f t="shared" si="4"/>
        <v>-17931.198237805162</v>
      </c>
      <c r="AP50" s="9">
        <f t="shared" si="5"/>
        <v>0</v>
      </c>
      <c r="AQ50" s="9">
        <f t="shared" si="6"/>
        <v>3293880.6466278448</v>
      </c>
      <c r="AR50" s="9">
        <f t="shared" si="7"/>
        <v>-25699.192659427412</v>
      </c>
      <c r="AS50" s="9">
        <f t="shared" si="8"/>
        <v>-24818.001231164671</v>
      </c>
      <c r="AT50" s="21">
        <v>186432.20405541899</v>
      </c>
      <c r="AU50" s="9">
        <f t="shared" si="9"/>
        <v>1670385.058009082</v>
      </c>
      <c r="AV50" s="9">
        <f t="shared" si="15"/>
        <v>255417.50394836429</v>
      </c>
      <c r="AW50" s="9">
        <f t="shared" si="10"/>
        <v>-17931.198237797944</v>
      </c>
      <c r="AX50" s="9">
        <f t="shared" si="11"/>
        <v>2.9103830456733704E-10</v>
      </c>
      <c r="AY50" s="21">
        <v>3269062.6453966801</v>
      </c>
      <c r="AZ50" s="9"/>
      <c r="BA50" s="9">
        <f t="shared" si="18"/>
        <v>0</v>
      </c>
      <c r="BB50" s="9">
        <v>0</v>
      </c>
      <c r="BC50" s="1">
        <v>1670385.0580090799</v>
      </c>
      <c r="BD50" s="1">
        <v>-16749.9607620346</v>
      </c>
      <c r="BE50" s="1">
        <v>47579.366254344801</v>
      </c>
    </row>
    <row r="51" spans="1:57" ht="15" x14ac:dyDescent="0.25">
      <c r="A51" s="20">
        <v>38352</v>
      </c>
      <c r="B51" s="24">
        <v>3303973.9494837602</v>
      </c>
      <c r="C51" s="9">
        <f t="shared" si="16"/>
        <v>1732901.915476952</v>
      </c>
      <c r="D51" s="24">
        <v>2008484.3113796101</v>
      </c>
      <c r="E51" s="24">
        <v>1093347.0147307699</v>
      </c>
      <c r="F51" s="24">
        <v>611915.01072818495</v>
      </c>
      <c r="G51" s="24">
        <v>295203.54724215402</v>
      </c>
      <c r="H51" s="24">
        <v>509840.33390003</v>
      </c>
      <c r="I51" s="24">
        <v>266358.17265051999</v>
      </c>
      <c r="J51" s="24">
        <v>40232.235856181404</v>
      </c>
      <c r="K51" s="24">
        <v>32453</v>
      </c>
      <c r="L51" s="9">
        <f t="shared" si="12"/>
        <v>-16927.030574159198</v>
      </c>
      <c r="M51" s="9">
        <f t="shared" si="0"/>
        <v>43638.388657314703</v>
      </c>
      <c r="N51" s="9">
        <f t="shared" si="1"/>
        <v>3146918.9103685007</v>
      </c>
      <c r="O51" s="9">
        <f t="shared" si="1"/>
        <v>1731000.1232807548</v>
      </c>
      <c r="P51" s="21">
        <v>992644.62869973097</v>
      </c>
      <c r="Q51" s="21">
        <v>395705</v>
      </c>
      <c r="R51" s="21">
        <v>800951.35757775698</v>
      </c>
      <c r="S51" s="21">
        <v>407181</v>
      </c>
      <c r="T51" s="21">
        <v>169000.86617448</v>
      </c>
      <c r="U51" s="21">
        <v>148246.26311816799</v>
      </c>
      <c r="V51" s="21">
        <v>713803.34257820505</v>
      </c>
      <c r="W51" s="21">
        <v>1002154.78380452</v>
      </c>
      <c r="X51" s="21">
        <v>98315.160802473401</v>
      </c>
      <c r="Y51" s="21">
        <v>48721.7802471369</v>
      </c>
      <c r="Z51" s="21">
        <v>46463.239270035003</v>
      </c>
      <c r="AA51" s="21">
        <v>23680.221240826999</v>
      </c>
      <c r="AB51" s="21">
        <v>379128.93363372399</v>
      </c>
      <c r="AC51" s="9"/>
      <c r="AD51" s="21">
        <v>3320900.9800579199</v>
      </c>
      <c r="AE51" s="21">
        <v>1675885.7346234401</v>
      </c>
      <c r="AF51" s="21">
        <v>433225.478869238</v>
      </c>
      <c r="AG51" s="21">
        <v>3163845.94094266</v>
      </c>
      <c r="AH51" s="21">
        <v>1687361.7346234401</v>
      </c>
      <c r="AI51" s="21">
        <v>-16927.030574159198</v>
      </c>
      <c r="AJ51" s="10">
        <f t="shared" si="13"/>
        <v>3338612.1814904748</v>
      </c>
      <c r="AK51" s="10">
        <f t="shared" si="13"/>
        <v>1719524.1232807548</v>
      </c>
      <c r="AL51" s="10">
        <f t="shared" si="14"/>
        <v>523907.33370623237</v>
      </c>
      <c r="AM51" s="9">
        <f t="shared" si="2"/>
        <v>-34638.232006714679</v>
      </c>
      <c r="AN51" s="9">
        <f t="shared" si="3"/>
        <v>-14066.999806202366</v>
      </c>
      <c r="AO51" s="9">
        <f t="shared" si="4"/>
        <v>-13377.792196197202</v>
      </c>
      <c r="AP51" s="9">
        <f t="shared" si="5"/>
        <v>0</v>
      </c>
      <c r="AQ51" s="9">
        <f t="shared" si="6"/>
        <v>3359305.1322180238</v>
      </c>
      <c r="AR51" s="9">
        <f t="shared" si="7"/>
        <v>-20692.950727548916</v>
      </c>
      <c r="AS51" s="9">
        <f t="shared" si="8"/>
        <v>-55331.182734263595</v>
      </c>
      <c r="AT51" s="21">
        <v>193956.17116255601</v>
      </c>
      <c r="AU51" s="9">
        <f t="shared" si="9"/>
        <v>1719524.1232807585</v>
      </c>
      <c r="AV51" s="9">
        <f t="shared" si="15"/>
        <v>266358.17265051987</v>
      </c>
      <c r="AW51" s="9">
        <f t="shared" si="10"/>
        <v>-13377.792196193477</v>
      </c>
      <c r="AX51" s="9">
        <f t="shared" si="11"/>
        <v>0</v>
      </c>
      <c r="AY51" s="21">
        <v>3303973.9494837602</v>
      </c>
      <c r="AZ51" s="9"/>
      <c r="BA51" s="9">
        <f t="shared" si="18"/>
        <v>0</v>
      </c>
      <c r="BB51" s="9">
        <v>0</v>
      </c>
      <c r="BC51" s="1">
        <v>1719524.1232807499</v>
      </c>
      <c r="BD51" s="1">
        <v>-16927.030574159198</v>
      </c>
      <c r="BE51" s="1">
        <v>43638.388657314703</v>
      </c>
    </row>
    <row r="52" spans="1:57" ht="15" x14ac:dyDescent="0.25">
      <c r="A52" s="20">
        <v>38442</v>
      </c>
      <c r="B52" s="24">
        <v>3337562.1402200102</v>
      </c>
      <c r="C52" s="9">
        <f t="shared" si="16"/>
        <v>1723309.425765052</v>
      </c>
      <c r="D52" s="24">
        <v>2031706.6022333601</v>
      </c>
      <c r="E52" s="24">
        <v>1120235.5013882101</v>
      </c>
      <c r="F52" s="24">
        <v>608711.66689145996</v>
      </c>
      <c r="G52" s="24">
        <v>290352.58284653601</v>
      </c>
      <c r="H52" s="24">
        <v>515610.60792905302</v>
      </c>
      <c r="I52" s="24">
        <v>272467.25086968299</v>
      </c>
      <c r="J52" s="24">
        <v>57576.9391272422</v>
      </c>
      <c r="K52" s="24">
        <v>27727</v>
      </c>
      <c r="L52" s="9">
        <f t="shared" si="12"/>
        <v>-17100.126622633499</v>
      </c>
      <c r="M52" s="9">
        <f t="shared" si="0"/>
        <v>58045.585977008101</v>
      </c>
      <c r="N52" s="9">
        <f t="shared" si="1"/>
        <v>3201466.8148353966</v>
      </c>
      <c r="O52" s="9">
        <f t="shared" si="1"/>
        <v>1768827.9210814382</v>
      </c>
      <c r="P52" s="21">
        <v>958133.95364515798</v>
      </c>
      <c r="Q52" s="21">
        <v>385124</v>
      </c>
      <c r="R52" s="21">
        <v>798188.49570613995</v>
      </c>
      <c r="S52" s="21">
        <v>396481</v>
      </c>
      <c r="T52" s="21">
        <v>176722.034383627</v>
      </c>
      <c r="U52" s="21">
        <v>153094.49476103799</v>
      </c>
      <c r="V52" s="21">
        <v>718136.39730963297</v>
      </c>
      <c r="W52" s="21">
        <v>1006528.28843428</v>
      </c>
      <c r="X52" s="21">
        <v>91291.530485145006</v>
      </c>
      <c r="Y52" s="21">
        <v>46509.151757427098</v>
      </c>
      <c r="Z52" s="21">
        <v>51028.256832201303</v>
      </c>
      <c r="AA52" s="21">
        <v>26224.012037107099</v>
      </c>
      <c r="AB52" s="21">
        <v>386016.80236857297</v>
      </c>
      <c r="AC52" s="9"/>
      <c r="AD52" s="21">
        <v>3354662.26684264</v>
      </c>
      <c r="AE52" s="21">
        <v>1699425.3351044301</v>
      </c>
      <c r="AF52" s="21">
        <v>430827.35644126299</v>
      </c>
      <c r="AG52" s="21">
        <v>3218566.9414580301</v>
      </c>
      <c r="AH52" s="21">
        <v>1710782.3351044301</v>
      </c>
      <c r="AI52" s="21">
        <v>-17100.126622633499</v>
      </c>
      <c r="AJ52" s="10">
        <f t="shared" si="13"/>
        <v>3361412.2727744146</v>
      </c>
      <c r="AK52" s="10">
        <f t="shared" si="13"/>
        <v>1757470.9210814382</v>
      </c>
      <c r="AL52" s="10">
        <f t="shared" si="14"/>
        <v>528336.58968591923</v>
      </c>
      <c r="AM52" s="9">
        <f t="shared" si="2"/>
        <v>-23850.132554404438</v>
      </c>
      <c r="AN52" s="9">
        <f t="shared" si="3"/>
        <v>-12725.981756866211</v>
      </c>
      <c r="AO52" s="9">
        <f t="shared" si="4"/>
        <v>34161.495316386223</v>
      </c>
      <c r="AP52" s="9">
        <f t="shared" si="5"/>
        <v>0</v>
      </c>
      <c r="AQ52" s="9">
        <f t="shared" si="6"/>
        <v>3369177.1292543658</v>
      </c>
      <c r="AR52" s="9">
        <f t="shared" si="7"/>
        <v>-7764.8564799511805</v>
      </c>
      <c r="AS52" s="9">
        <f t="shared" si="8"/>
        <v>-31614.989034355618</v>
      </c>
      <c r="AT52" s="21">
        <v>199734.087075149</v>
      </c>
      <c r="AU52" s="9">
        <f t="shared" si="9"/>
        <v>1757470.9210814373</v>
      </c>
      <c r="AV52" s="9">
        <f t="shared" si="15"/>
        <v>272467.25086968322</v>
      </c>
      <c r="AW52" s="9">
        <f t="shared" si="10"/>
        <v>34161.495316385292</v>
      </c>
      <c r="AX52" s="9">
        <f t="shared" si="11"/>
        <v>0</v>
      </c>
      <c r="AY52" s="21">
        <v>3337562.1402200102</v>
      </c>
      <c r="AZ52" s="9"/>
      <c r="BA52" s="9">
        <f t="shared" si="18"/>
        <v>0</v>
      </c>
      <c r="BB52" s="9">
        <v>0</v>
      </c>
      <c r="BC52" s="1">
        <v>1757470.9210814401</v>
      </c>
      <c r="BD52" s="1">
        <v>-17100.126622633499</v>
      </c>
      <c r="BE52" s="1">
        <v>58045.585977008101</v>
      </c>
    </row>
    <row r="53" spans="1:57" ht="15" x14ac:dyDescent="0.25">
      <c r="A53" s="20">
        <v>38533</v>
      </c>
      <c r="B53" s="24">
        <v>3397456.4942264999</v>
      </c>
      <c r="C53" s="9">
        <f t="shared" si="16"/>
        <v>1800105.8255759799</v>
      </c>
      <c r="D53" s="24">
        <v>2057094.74992863</v>
      </c>
      <c r="E53" s="24">
        <v>1150092.8578164801</v>
      </c>
      <c r="F53" s="24">
        <v>609871.51358892897</v>
      </c>
      <c r="G53" s="24">
        <v>298283.38645076199</v>
      </c>
      <c r="H53" s="24">
        <v>529453.40429676697</v>
      </c>
      <c r="I53" s="24">
        <v>281591.82020881301</v>
      </c>
      <c r="J53" s="24">
        <v>23605.002231565901</v>
      </c>
      <c r="K53" s="24">
        <v>14131</v>
      </c>
      <c r="L53" s="9">
        <f t="shared" si="12"/>
        <v>-17407.195785026499</v>
      </c>
      <c r="M53" s="9">
        <f t="shared" si="0"/>
        <v>59684.361509677503</v>
      </c>
      <c r="N53" s="9">
        <f t="shared" si="1"/>
        <v>3210088.5137122935</v>
      </c>
      <c r="O53" s="9">
        <f t="shared" si="1"/>
        <v>1803783.4259857275</v>
      </c>
      <c r="P53" s="21">
        <v>1023824.7934323699</v>
      </c>
      <c r="Q53" s="21">
        <v>442478</v>
      </c>
      <c r="R53" s="21">
        <v>830938.48393176298</v>
      </c>
      <c r="S53" s="21">
        <v>432635</v>
      </c>
      <c r="T53" s="21">
        <v>186307.40909238599</v>
      </c>
      <c r="U53" s="21">
        <v>155754.744998054</v>
      </c>
      <c r="V53" s="21">
        <v>732835.97743690899</v>
      </c>
      <c r="W53" s="21">
        <v>1001081.20001625</v>
      </c>
      <c r="X53" s="21">
        <v>88921.596284103303</v>
      </c>
      <c r="Y53" s="21">
        <v>46414.6797127678</v>
      </c>
      <c r="Z53" s="21">
        <v>53074.678098789998</v>
      </c>
      <c r="AA53" s="21">
        <v>27669.523196406299</v>
      </c>
      <c r="AB53" s="21">
        <v>399346.635471166</v>
      </c>
      <c r="AC53" s="9"/>
      <c r="AD53" s="21">
        <v>3414863.6900115302</v>
      </c>
      <c r="AE53" s="21">
        <v>1753942.06447605</v>
      </c>
      <c r="AF53" s="21">
        <v>450026.45639399497</v>
      </c>
      <c r="AG53" s="21">
        <v>3227495.70949732</v>
      </c>
      <c r="AH53" s="21">
        <v>1744099.06447605</v>
      </c>
      <c r="AI53" s="21">
        <v>-17407.195785026499</v>
      </c>
      <c r="AJ53" s="10">
        <f t="shared" si="13"/>
        <v>3402974.8232129002</v>
      </c>
      <c r="AK53" s="10">
        <f t="shared" si="13"/>
        <v>1813626.4259857275</v>
      </c>
      <c r="AL53" s="10">
        <f t="shared" si="14"/>
        <v>541342.90985405934</v>
      </c>
      <c r="AM53" s="9">
        <f t="shared" si="2"/>
        <v>-5518.3289864002727</v>
      </c>
      <c r="AN53" s="9">
        <f t="shared" si="3"/>
        <v>-11889.505557292374</v>
      </c>
      <c r="AO53" s="9">
        <f t="shared" si="4"/>
        <v>13520.600409747567</v>
      </c>
      <c r="AP53" s="9">
        <f t="shared" si="5"/>
        <v>0</v>
      </c>
      <c r="AQ53" s="9">
        <f t="shared" si="6"/>
        <v>3407393.2893187646</v>
      </c>
      <c r="AR53" s="9">
        <f t="shared" si="7"/>
        <v>-4418.4661058643833</v>
      </c>
      <c r="AS53" s="9">
        <f t="shared" si="8"/>
        <v>-9936.795092264656</v>
      </c>
      <c r="AT53" s="21">
        <v>207507.61729963901</v>
      </c>
      <c r="AU53" s="9">
        <f t="shared" si="9"/>
        <v>1813626.4259857323</v>
      </c>
      <c r="AV53" s="9">
        <f t="shared" si="15"/>
        <v>281591.82020881312</v>
      </c>
      <c r="AW53" s="9">
        <f t="shared" si="10"/>
        <v>13520.600409752456</v>
      </c>
      <c r="AX53" s="9">
        <f t="shared" si="11"/>
        <v>0</v>
      </c>
      <c r="AY53" s="21">
        <v>3397456.4942264999</v>
      </c>
      <c r="AZ53" s="9"/>
      <c r="BA53" s="9">
        <f t="shared" si="18"/>
        <v>0</v>
      </c>
      <c r="BB53" s="9">
        <v>0</v>
      </c>
      <c r="BC53" s="1">
        <v>1813626.42598573</v>
      </c>
      <c r="BD53" s="1">
        <v>-17407.195785026499</v>
      </c>
      <c r="BE53" s="1">
        <v>59684.361509677503</v>
      </c>
    </row>
    <row r="54" spans="1:57" ht="15" x14ac:dyDescent="0.25">
      <c r="A54" s="20">
        <v>38625</v>
      </c>
      <c r="B54" s="24">
        <v>3443784.8408805099</v>
      </c>
      <c r="C54" s="9">
        <f t="shared" si="16"/>
        <v>1889232.4655184799</v>
      </c>
      <c r="D54" s="24">
        <v>2088994.2291699799</v>
      </c>
      <c r="E54" s="24">
        <v>1184291.0373647199</v>
      </c>
      <c r="F54" s="24">
        <v>613099.02146620105</v>
      </c>
      <c r="G54" s="24">
        <v>296272.34298862901</v>
      </c>
      <c r="H54" s="24">
        <v>545354.35473750695</v>
      </c>
      <c r="I54" s="24">
        <v>298492.16421354603</v>
      </c>
      <c r="J54" s="24">
        <v>24437.8690938732</v>
      </c>
      <c r="K54" s="24">
        <v>18159</v>
      </c>
      <c r="L54" s="9">
        <f t="shared" si="12"/>
        <v>-17645.196706291801</v>
      </c>
      <c r="M54" s="9">
        <f t="shared" si="0"/>
        <v>76528.639469099697</v>
      </c>
      <c r="N54" s="9">
        <f t="shared" si="1"/>
        <v>3267943.4381561182</v>
      </c>
      <c r="O54" s="9">
        <f t="shared" si="1"/>
        <v>1873743.1840359997</v>
      </c>
      <c r="P54" s="21">
        <v>1040126.33868465</v>
      </c>
      <c r="Q54" s="21">
        <v>450007</v>
      </c>
      <c r="R54" s="21">
        <v>864188.843617248</v>
      </c>
      <c r="S54" s="21">
        <v>462162</v>
      </c>
      <c r="T54" s="21">
        <v>192573.352987513</v>
      </c>
      <c r="U54" s="21">
        <v>163395.16841387699</v>
      </c>
      <c r="V54" s="21">
        <v>738392.90963265998</v>
      </c>
      <c r="W54" s="21">
        <v>1011958.34041261</v>
      </c>
      <c r="X54" s="21">
        <v>89729.032597223006</v>
      </c>
      <c r="Y54" s="21">
        <v>49321.396387728797</v>
      </c>
      <c r="Z54" s="21">
        <v>53677.525063900102</v>
      </c>
      <c r="AA54" s="21">
        <v>29024.014051427399</v>
      </c>
      <c r="AB54" s="21">
        <v>413041.57762024098</v>
      </c>
      <c r="AC54" s="9"/>
      <c r="AD54" s="21">
        <v>3461430.0375867998</v>
      </c>
      <c r="AE54" s="21">
        <v>1785059.54456689</v>
      </c>
      <c r="AF54" s="21">
        <v>472308.11637961998</v>
      </c>
      <c r="AG54" s="21">
        <v>3285588.6348624099</v>
      </c>
      <c r="AH54" s="21">
        <v>1797214.5445669</v>
      </c>
      <c r="AI54" s="21">
        <v>-17645.196706291801</v>
      </c>
      <c r="AJ54" s="10">
        <f t="shared" si="13"/>
        <v>3443880.9332235199</v>
      </c>
      <c r="AK54" s="10">
        <f t="shared" si="13"/>
        <v>1861588.1840359997</v>
      </c>
      <c r="AL54" s="10">
        <f t="shared" si="14"/>
        <v>556448.13528136408</v>
      </c>
      <c r="AM54" s="9">
        <f t="shared" si="2"/>
        <v>-96.092343010008335</v>
      </c>
      <c r="AN54" s="9">
        <f t="shared" si="3"/>
        <v>-11093.780543857138</v>
      </c>
      <c r="AO54" s="9">
        <f t="shared" si="4"/>
        <v>-27644.281482480234</v>
      </c>
      <c r="AP54" s="9">
        <f t="shared" si="5"/>
        <v>0</v>
      </c>
      <c r="AQ54" s="9">
        <f t="shared" si="6"/>
        <v>3441271.5533725289</v>
      </c>
      <c r="AR54" s="9">
        <f t="shared" si="7"/>
        <v>2609.3798509910703</v>
      </c>
      <c r="AS54" s="9">
        <f t="shared" si="8"/>
        <v>2513.2875079810619</v>
      </c>
      <c r="AT54" s="21">
        <v>220146.75377438901</v>
      </c>
      <c r="AU54" s="9">
        <f t="shared" si="9"/>
        <v>1861588.1840359936</v>
      </c>
      <c r="AV54" s="9">
        <f t="shared" si="15"/>
        <v>298492.16421354521</v>
      </c>
      <c r="AW54" s="9">
        <f t="shared" si="10"/>
        <v>-27644.281482486287</v>
      </c>
      <c r="AX54" s="9">
        <f t="shared" si="11"/>
        <v>-8.149072527885437E-10</v>
      </c>
      <c r="AY54" s="21">
        <v>3443784.8408805099</v>
      </c>
      <c r="AZ54" s="9"/>
      <c r="BA54" s="9">
        <f t="shared" si="18"/>
        <v>0</v>
      </c>
      <c r="BB54" s="9">
        <v>0</v>
      </c>
      <c r="BC54" s="1">
        <v>1861588.1840359899</v>
      </c>
      <c r="BD54" s="1">
        <v>-17645.196706291801</v>
      </c>
      <c r="BE54" s="1">
        <v>76528.639469099697</v>
      </c>
    </row>
    <row r="55" spans="1:57" ht="15" x14ac:dyDescent="0.25">
      <c r="A55" s="20">
        <v>38717</v>
      </c>
      <c r="B55" s="24">
        <v>3466836.0235083001</v>
      </c>
      <c r="C55" s="9">
        <f t="shared" si="16"/>
        <v>1935357.8135841519</v>
      </c>
      <c r="D55" s="24">
        <v>2133137.656887</v>
      </c>
      <c r="E55" s="24">
        <v>1218207.29031131</v>
      </c>
      <c r="F55" s="24">
        <v>622849.62756215699</v>
      </c>
      <c r="G55" s="24">
        <v>301713.64490398101</v>
      </c>
      <c r="H55" s="24">
        <v>563292.45579013799</v>
      </c>
      <c r="I55" s="24">
        <v>314187.48719516897</v>
      </c>
      <c r="J55" s="24">
        <v>25697.203927843701</v>
      </c>
      <c r="K55" s="24">
        <v>10047</v>
      </c>
      <c r="L55" s="9">
        <f t="shared" si="12"/>
        <v>-17771.0161158927</v>
      </c>
      <c r="M55" s="9">
        <f t="shared" si="0"/>
        <v>74267.577510555493</v>
      </c>
      <c r="N55" s="9">
        <f t="shared" si="1"/>
        <v>3345309.2214131872</v>
      </c>
      <c r="O55" s="9">
        <f t="shared" si="1"/>
        <v>1918422.9999210155</v>
      </c>
      <c r="P55" s="21">
        <v>1015346.63987673</v>
      </c>
      <c r="Q55" s="21">
        <v>456503</v>
      </c>
      <c r="R55" s="21">
        <v>861120.34944852605</v>
      </c>
      <c r="S55" s="21">
        <v>459606</v>
      </c>
      <c r="T55" s="21">
        <v>198220.490058214</v>
      </c>
      <c r="U55" s="21">
        <v>168138.640457706</v>
      </c>
      <c r="V55" s="21">
        <v>749165.68483440403</v>
      </c>
      <c r="W55" s="21">
        <v>1035458.78564079</v>
      </c>
      <c r="X55" s="21">
        <v>90282.141928389101</v>
      </c>
      <c r="Y55" s="21">
        <v>53408.087585461697</v>
      </c>
      <c r="Z55" s="21">
        <v>54636.022429962002</v>
      </c>
      <c r="AA55" s="21">
        <v>30059.6680361623</v>
      </c>
      <c r="AB55" s="21">
        <v>427946.36073655501</v>
      </c>
      <c r="AC55" s="9"/>
      <c r="AD55" s="21">
        <v>3484607.0396242002</v>
      </c>
      <c r="AE55" s="21">
        <v>1841052.42241046</v>
      </c>
      <c r="AF55" s="21">
        <v>483839.45339603798</v>
      </c>
      <c r="AG55" s="21">
        <v>3363080.2375290799</v>
      </c>
      <c r="AH55" s="21">
        <v>1844155.42241046</v>
      </c>
      <c r="AI55" s="21">
        <v>-17771.0161158927</v>
      </c>
      <c r="AJ55" s="10">
        <f t="shared" si="13"/>
        <v>3499535.5118413912</v>
      </c>
      <c r="AK55" s="10">
        <f t="shared" si="13"/>
        <v>1915319.9999210155</v>
      </c>
      <c r="AL55" s="10">
        <f t="shared" si="14"/>
        <v>572864.5250949061</v>
      </c>
      <c r="AM55" s="9">
        <f t="shared" si="2"/>
        <v>-32699.48833309114</v>
      </c>
      <c r="AN55" s="9">
        <f t="shared" si="3"/>
        <v>-9572.0693047681125</v>
      </c>
      <c r="AO55" s="9">
        <f t="shared" si="4"/>
        <v>-20037.813663136447</v>
      </c>
      <c r="AP55" s="9">
        <f t="shared" si="5"/>
        <v>0</v>
      </c>
      <c r="AQ55" s="9">
        <f t="shared" si="6"/>
        <v>3491004.2877842179</v>
      </c>
      <c r="AR55" s="9">
        <f t="shared" si="7"/>
        <v>8531.2240571733564</v>
      </c>
      <c r="AS55" s="9">
        <f t="shared" si="8"/>
        <v>-24168.264275917783</v>
      </c>
      <c r="AT55" s="21">
        <v>230719.731573545</v>
      </c>
      <c r="AU55" s="9">
        <f t="shared" si="9"/>
        <v>1915319.9999210157</v>
      </c>
      <c r="AV55" s="9">
        <f t="shared" si="15"/>
        <v>314187.48719516897</v>
      </c>
      <c r="AW55" s="9">
        <f t="shared" si="10"/>
        <v>-20037.813663136214</v>
      </c>
      <c r="AX55" s="9">
        <f t="shared" si="11"/>
        <v>0</v>
      </c>
      <c r="AY55" s="21">
        <v>3466836.0235083001</v>
      </c>
      <c r="AZ55" s="9"/>
      <c r="BA55" s="9">
        <f t="shared" si="18"/>
        <v>0</v>
      </c>
      <c r="BB55" s="9">
        <v>0</v>
      </c>
      <c r="BC55" s="1">
        <v>1915319.9999210199</v>
      </c>
      <c r="BD55" s="1">
        <v>-17771.0161158927</v>
      </c>
      <c r="BE55" s="1">
        <v>74267.577510555493</v>
      </c>
    </row>
    <row r="56" spans="1:57" ht="15" x14ac:dyDescent="0.25">
      <c r="A56" s="20">
        <v>38807</v>
      </c>
      <c r="B56" s="24">
        <v>3527754.1716920501</v>
      </c>
      <c r="C56" s="9">
        <f t="shared" si="16"/>
        <v>1918200.036715724</v>
      </c>
      <c r="D56" s="24">
        <v>2187514.2719909102</v>
      </c>
      <c r="E56" s="24">
        <v>1242940.94587759</v>
      </c>
      <c r="F56" s="24">
        <v>632865.65075401601</v>
      </c>
      <c r="G56" s="24">
        <v>314174.16934782203</v>
      </c>
      <c r="H56" s="24">
        <v>576226.87782037398</v>
      </c>
      <c r="I56" s="24">
        <v>327203.68455838499</v>
      </c>
      <c r="J56" s="24">
        <v>49387.499753742399</v>
      </c>
      <c r="K56" s="24">
        <v>16883</v>
      </c>
      <c r="L56" s="9">
        <f t="shared" si="12"/>
        <v>-18071.636708878399</v>
      </c>
      <c r="M56" s="9">
        <f t="shared" si="0"/>
        <v>58948.695438067902</v>
      </c>
      <c r="N56" s="9">
        <f t="shared" si="1"/>
        <v>3450869.8400854217</v>
      </c>
      <c r="O56" s="9">
        <f t="shared" si="1"/>
        <v>1960150.4952218679</v>
      </c>
      <c r="P56" s="21">
        <v>1024424.20428885</v>
      </c>
      <c r="Q56" s="21">
        <v>462156</v>
      </c>
      <c r="R56" s="21">
        <v>917038.88862106204</v>
      </c>
      <c r="S56" s="21">
        <v>477914</v>
      </c>
      <c r="T56" s="21">
        <v>209450.511362805</v>
      </c>
      <c r="U56" s="21">
        <v>176226.94069018599</v>
      </c>
      <c r="V56" s="21">
        <v>759410.42607808299</v>
      </c>
      <c r="W56" s="21">
        <v>1056503.14977792</v>
      </c>
      <c r="X56" s="21">
        <v>94170.262157368896</v>
      </c>
      <c r="Y56" s="21">
        <v>53030.821197250501</v>
      </c>
      <c r="Z56" s="21">
        <v>56687.058580552999</v>
      </c>
      <c r="AA56" s="21">
        <v>32100.2529179009</v>
      </c>
      <c r="AB56" s="21">
        <v>432610.47050313099</v>
      </c>
      <c r="AC56" s="9"/>
      <c r="AD56" s="21">
        <v>3545825.8084009299</v>
      </c>
      <c r="AE56" s="21">
        <v>1885443.7997838</v>
      </c>
      <c r="AF56" s="21">
        <v>479550.00917893101</v>
      </c>
      <c r="AG56" s="21">
        <v>3468941.4767943001</v>
      </c>
      <c r="AH56" s="21">
        <v>1901201.7997838</v>
      </c>
      <c r="AI56" s="21">
        <v>-18071.636708878399</v>
      </c>
      <c r="AJ56" s="10">
        <f t="shared" si="13"/>
        <v>3558255.1557532093</v>
      </c>
      <c r="AK56" s="10">
        <f t="shared" si="13"/>
        <v>1944392.4952218682</v>
      </c>
      <c r="AL56" s="10">
        <f t="shared" si="14"/>
        <v>583467.79124105291</v>
      </c>
      <c r="AM56" s="9">
        <f t="shared" si="2"/>
        <v>-30500.984061159194</v>
      </c>
      <c r="AN56" s="9">
        <f t="shared" si="3"/>
        <v>-7240.9134206789313</v>
      </c>
      <c r="AO56" s="9">
        <f t="shared" si="4"/>
        <v>26192.458506144118</v>
      </c>
      <c r="AP56" s="9">
        <f t="shared" si="5"/>
        <v>0</v>
      </c>
      <c r="AQ56" s="9">
        <f t="shared" si="6"/>
        <v>3542548.8926986312</v>
      </c>
      <c r="AR56" s="9">
        <f t="shared" si="7"/>
        <v>15706.263054578099</v>
      </c>
      <c r="AS56" s="9">
        <f t="shared" si="8"/>
        <v>-14794.721006581094</v>
      </c>
      <c r="AT56" s="21">
        <v>242072.61044323299</v>
      </c>
      <c r="AU56" s="9">
        <f t="shared" si="9"/>
        <v>1944392.4952218642</v>
      </c>
      <c r="AV56" s="9">
        <f t="shared" si="15"/>
        <v>327203.68455838435</v>
      </c>
      <c r="AW56" s="9">
        <f t="shared" si="10"/>
        <v>26192.458506140159</v>
      </c>
      <c r="AX56" s="9">
        <f t="shared" si="11"/>
        <v>-6.4028427004814148E-10</v>
      </c>
      <c r="AY56" s="21">
        <v>3527754.1716920501</v>
      </c>
      <c r="AZ56" s="9"/>
      <c r="BA56" s="9">
        <f t="shared" si="18"/>
        <v>0</v>
      </c>
      <c r="BB56" s="9">
        <v>0</v>
      </c>
      <c r="BC56" s="1">
        <v>1944392.49522187</v>
      </c>
      <c r="BD56" s="1">
        <v>-18071.636708878399</v>
      </c>
      <c r="BE56" s="1">
        <v>58948.695438067902</v>
      </c>
    </row>
    <row r="57" spans="1:57" ht="15" x14ac:dyDescent="0.25">
      <c r="A57" s="20">
        <v>38898</v>
      </c>
      <c r="B57" s="24">
        <v>3577856.8754332601</v>
      </c>
      <c r="C57" s="9">
        <f t="shared" si="16"/>
        <v>2001967.319345688</v>
      </c>
      <c r="D57" s="24">
        <v>2234164.3489913698</v>
      </c>
      <c r="E57" s="24">
        <v>1278063.3056906201</v>
      </c>
      <c r="F57" s="24">
        <v>633277.829953201</v>
      </c>
      <c r="G57" s="24">
        <v>326247.29219795001</v>
      </c>
      <c r="H57" s="24">
        <v>593101.75151651597</v>
      </c>
      <c r="I57" s="24">
        <v>342227.35030201299</v>
      </c>
      <c r="J57" s="24">
        <v>47169.866301093003</v>
      </c>
      <c r="K57" s="24">
        <v>27335</v>
      </c>
      <c r="L57" s="9">
        <f t="shared" si="12"/>
        <v>-18330.283187294401</v>
      </c>
      <c r="M57" s="9">
        <f t="shared" si="0"/>
        <v>74660.6025432069</v>
      </c>
      <c r="N57" s="9">
        <f t="shared" si="1"/>
        <v>3511734.0842045355</v>
      </c>
      <c r="O57" s="9">
        <f t="shared" si="1"/>
        <v>2048533.5507337868</v>
      </c>
      <c r="P57" s="21">
        <v>1071455.0061069501</v>
      </c>
      <c r="Q57" s="21">
        <v>514001</v>
      </c>
      <c r="R57" s="21">
        <v>981835.64031790802</v>
      </c>
      <c r="S57" s="21">
        <v>538038</v>
      </c>
      <c r="T57" s="21">
        <v>217439.69712697199</v>
      </c>
      <c r="U57" s="21">
        <v>183680.84648025999</v>
      </c>
      <c r="V57" s="21">
        <v>771672.12936777098</v>
      </c>
      <c r="W57" s="21">
        <v>1076300.80263868</v>
      </c>
      <c r="X57" s="21">
        <v>100861.762895311</v>
      </c>
      <c r="Y57" s="21">
        <v>57656.535675536499</v>
      </c>
      <c r="Z57" s="21">
        <v>60124.102857266698</v>
      </c>
      <c r="AA57" s="21">
        <v>34476.163073037103</v>
      </c>
      <c r="AB57" s="21">
        <v>438090.18545690097</v>
      </c>
      <c r="AC57" s="9"/>
      <c r="AD57" s="21">
        <v>3596187.1586205498</v>
      </c>
      <c r="AE57" s="21">
        <v>1949835.9481905799</v>
      </c>
      <c r="AF57" s="21">
        <v>500491.829836422</v>
      </c>
      <c r="AG57" s="21">
        <v>3530064.3673918298</v>
      </c>
      <c r="AH57" s="21">
        <v>1973872.9481905799</v>
      </c>
      <c r="AI57" s="21">
        <v>-18330.283187294401</v>
      </c>
      <c r="AJ57" s="10">
        <f t="shared" si="13"/>
        <v>3601353.4499935773</v>
      </c>
      <c r="AK57" s="10">
        <f t="shared" si="13"/>
        <v>2024496.550733787</v>
      </c>
      <c r="AL57" s="10">
        <f t="shared" si="14"/>
        <v>599076.05120947864</v>
      </c>
      <c r="AM57" s="9">
        <f t="shared" si="2"/>
        <v>-23496.574560317211</v>
      </c>
      <c r="AN57" s="9">
        <f t="shared" si="3"/>
        <v>-5974.2996929626679</v>
      </c>
      <c r="AO57" s="9">
        <f t="shared" si="4"/>
        <v>22529.231388099026</v>
      </c>
      <c r="AP57" s="9">
        <f t="shared" si="5"/>
        <v>0</v>
      </c>
      <c r="AQ57" s="9">
        <f t="shared" si="6"/>
        <v>3584977.1790568903</v>
      </c>
      <c r="AR57" s="9">
        <f t="shared" si="7"/>
        <v>16376.270936687011</v>
      </c>
      <c r="AS57" s="9">
        <f t="shared" si="8"/>
        <v>-7120.3036236301996</v>
      </c>
      <c r="AT57" s="21">
        <v>250094.65155343901</v>
      </c>
      <c r="AU57" s="9">
        <f t="shared" si="9"/>
        <v>2024496.5507337898</v>
      </c>
      <c r="AV57" s="9">
        <f t="shared" si="15"/>
        <v>342227.35030201264</v>
      </c>
      <c r="AW57" s="9">
        <f t="shared" si="10"/>
        <v>22529.23138810182</v>
      </c>
      <c r="AX57" s="9">
        <f t="shared" si="11"/>
        <v>0</v>
      </c>
      <c r="AY57" s="21">
        <v>3577856.8754332601</v>
      </c>
      <c r="AZ57" s="9"/>
      <c r="BA57" s="9">
        <f t="shared" si="18"/>
        <v>0</v>
      </c>
      <c r="BB57" s="9">
        <v>0</v>
      </c>
      <c r="BC57" s="1">
        <v>2024496.55073379</v>
      </c>
      <c r="BD57" s="1">
        <v>-18330.283187294401</v>
      </c>
      <c r="BE57" s="1">
        <v>74660.6025432069</v>
      </c>
    </row>
    <row r="58" spans="1:57" ht="15" x14ac:dyDescent="0.25">
      <c r="A58" s="20">
        <v>38990</v>
      </c>
      <c r="B58" s="24">
        <v>3627272.5520919198</v>
      </c>
      <c r="C58" s="9">
        <f t="shared" si="16"/>
        <v>2139199.0816128999</v>
      </c>
      <c r="D58" s="24">
        <v>2282081.5282056499</v>
      </c>
      <c r="E58" s="24">
        <v>1327085.4798333901</v>
      </c>
      <c r="F58" s="24">
        <v>638692.79721788701</v>
      </c>
      <c r="G58" s="24">
        <v>329721.38428050699</v>
      </c>
      <c r="H58" s="24">
        <v>613444.53843197995</v>
      </c>
      <c r="I58" s="24">
        <v>368148.462870861</v>
      </c>
      <c r="J58" s="24">
        <v>4598.3281885817896</v>
      </c>
      <c r="K58" s="24">
        <v>9735</v>
      </c>
      <c r="L58" s="9">
        <f t="shared" si="12"/>
        <v>-18582.690030758298</v>
      </c>
      <c r="M58" s="9">
        <f t="shared" si="0"/>
        <v>85323.068792714694</v>
      </c>
      <c r="N58" s="9">
        <f t="shared" si="1"/>
        <v>3534837.5123015218</v>
      </c>
      <c r="O58" s="9">
        <f t="shared" si="1"/>
        <v>2120013.3957774746</v>
      </c>
      <c r="P58" s="21">
        <v>1101012.4414488501</v>
      </c>
      <c r="Q58" s="21">
        <v>570419</v>
      </c>
      <c r="R58" s="21">
        <v>971912.05714907497</v>
      </c>
      <c r="S58" s="21">
        <v>585179</v>
      </c>
      <c r="T58" s="21">
        <v>223518.72647749199</v>
      </c>
      <c r="U58" s="21">
        <v>191233.125470106</v>
      </c>
      <c r="V58" s="21">
        <v>782846.38667233905</v>
      </c>
      <c r="W58" s="21">
        <v>1101060.27369723</v>
      </c>
      <c r="X58" s="21">
        <v>101462.621004771</v>
      </c>
      <c r="Y58" s="21">
        <v>60832.7920234212</v>
      </c>
      <c r="Z58" s="21">
        <v>61878.9110101037</v>
      </c>
      <c r="AA58" s="21">
        <v>36732.788494578097</v>
      </c>
      <c r="AB58" s="21">
        <v>455466.60836270702</v>
      </c>
      <c r="AC58" s="9"/>
      <c r="AD58" s="21">
        <v>3645855.2421226799</v>
      </c>
      <c r="AE58" s="21">
        <v>2019930.3269847599</v>
      </c>
      <c r="AF58" s="21">
        <v>534799.77040322497</v>
      </c>
      <c r="AG58" s="21">
        <v>3553420.2023322801</v>
      </c>
      <c r="AH58" s="21">
        <v>2034690.3269847599</v>
      </c>
      <c r="AI58" s="21">
        <v>-18582.690030758298</v>
      </c>
      <c r="AJ58" s="10">
        <f t="shared" si="13"/>
        <v>3663937.896601297</v>
      </c>
      <c r="AK58" s="10">
        <f t="shared" si="13"/>
        <v>2105253.3957774746</v>
      </c>
      <c r="AL58" s="10">
        <f t="shared" si="14"/>
        <v>618808.1403775817</v>
      </c>
      <c r="AM58" s="9">
        <f t="shared" si="2"/>
        <v>-36665.344509377144</v>
      </c>
      <c r="AN58" s="9">
        <f t="shared" si="3"/>
        <v>-5363.601945601753</v>
      </c>
      <c r="AO58" s="9">
        <f t="shared" si="4"/>
        <v>-33945.685835425276</v>
      </c>
      <c r="AP58" s="9">
        <f t="shared" si="5"/>
        <v>0</v>
      </c>
      <c r="AQ58" s="9">
        <f t="shared" si="6"/>
        <v>3654698.4882587171</v>
      </c>
      <c r="AR58" s="9">
        <f t="shared" si="7"/>
        <v>9239.4083425798453</v>
      </c>
      <c r="AS58" s="9">
        <f t="shared" si="8"/>
        <v>-27425.936166797299</v>
      </c>
      <c r="AT58" s="21">
        <v>270582.88235286099</v>
      </c>
      <c r="AU58" s="9">
        <f t="shared" si="9"/>
        <v>2105253.3957774723</v>
      </c>
      <c r="AV58" s="9">
        <f t="shared" si="15"/>
        <v>368148.4628708603</v>
      </c>
      <c r="AW58" s="9">
        <f t="shared" si="10"/>
        <v>-33945.685835427605</v>
      </c>
      <c r="AX58" s="9">
        <f t="shared" si="11"/>
        <v>-6.9849193096160889E-10</v>
      </c>
      <c r="AY58" s="21">
        <v>3627272.5520919198</v>
      </c>
      <c r="AZ58" s="9"/>
      <c r="BA58" s="9">
        <f t="shared" si="18"/>
        <v>0</v>
      </c>
      <c r="BB58" s="9">
        <v>0</v>
      </c>
      <c r="BC58" s="1">
        <v>2105253.3957774802</v>
      </c>
      <c r="BD58" s="1">
        <v>-18582.690030758298</v>
      </c>
      <c r="BE58" s="1">
        <v>85323.068792714694</v>
      </c>
    </row>
    <row r="59" spans="1:57" ht="15" x14ac:dyDescent="0.25">
      <c r="A59" s="20">
        <v>39082</v>
      </c>
      <c r="B59" s="24">
        <v>3677431.1270674798</v>
      </c>
      <c r="C59" s="9">
        <f t="shared" si="16"/>
        <v>2171009.199381188</v>
      </c>
      <c r="D59" s="24">
        <v>2336561.9150595702</v>
      </c>
      <c r="E59" s="24">
        <v>1383557.05451284</v>
      </c>
      <c r="F59" s="24">
        <v>642169.43401709804</v>
      </c>
      <c r="G59" s="24">
        <v>335255.667257589</v>
      </c>
      <c r="H59" s="24">
        <v>632498.34913182096</v>
      </c>
      <c r="I59" s="24">
        <v>391669.63947475399</v>
      </c>
      <c r="J59" s="24">
        <v>60335.183449853103</v>
      </c>
      <c r="K59" s="24">
        <v>38611</v>
      </c>
      <c r="L59" s="9">
        <f t="shared" si="12"/>
        <v>-18837.874202751998</v>
      </c>
      <c r="M59" s="9">
        <f t="shared" si="0"/>
        <v>81936.858068871297</v>
      </c>
      <c r="N59" s="9">
        <f t="shared" si="1"/>
        <v>3673387.857006548</v>
      </c>
      <c r="O59" s="9">
        <f t="shared" si="1"/>
        <v>2231030.2193140513</v>
      </c>
      <c r="P59" s="21">
        <v>1141843.9309855001</v>
      </c>
      <c r="Q59" s="21">
        <v>601408</v>
      </c>
      <c r="R59" s="21">
        <v>1096207.0324894199</v>
      </c>
      <c r="S59" s="21">
        <v>676205</v>
      </c>
      <c r="T59" s="21">
        <v>231710.76825671899</v>
      </c>
      <c r="U59" s="21">
        <v>199833.985981098</v>
      </c>
      <c r="V59" s="21">
        <v>792005.93261634</v>
      </c>
      <c r="W59" s="21">
        <v>1132766.29908034</v>
      </c>
      <c r="X59" s="21">
        <v>108468.167087936</v>
      </c>
      <c r="Y59" s="21">
        <v>66548.555438219904</v>
      </c>
      <c r="Z59" s="21">
        <v>64048.6603648733</v>
      </c>
      <c r="AA59" s="21">
        <v>39248.166749529002</v>
      </c>
      <c r="AB59" s="21">
        <v>466432.54467615503</v>
      </c>
      <c r="AC59" s="9"/>
      <c r="AD59" s="21">
        <v>3696269.0012702299</v>
      </c>
      <c r="AE59" s="21">
        <v>2074296.36124518</v>
      </c>
      <c r="AF59" s="21">
        <v>542752.29984529701</v>
      </c>
      <c r="AG59" s="21">
        <v>3692225.7312093</v>
      </c>
      <c r="AH59" s="21">
        <v>2149093.36124518</v>
      </c>
      <c r="AI59" s="21">
        <v>-18837.874202751998</v>
      </c>
      <c r="AJ59" s="10">
        <f t="shared" si="13"/>
        <v>3719024.7555026282</v>
      </c>
      <c r="AK59" s="10">
        <f t="shared" si="13"/>
        <v>2156233.2193140513</v>
      </c>
      <c r="AL59" s="10">
        <f t="shared" si="14"/>
        <v>638949.3721289644</v>
      </c>
      <c r="AM59" s="9">
        <f t="shared" si="2"/>
        <v>-41593.628435148392</v>
      </c>
      <c r="AN59" s="9">
        <f t="shared" si="3"/>
        <v>-6451.0229971434455</v>
      </c>
      <c r="AO59" s="9">
        <f t="shared" si="4"/>
        <v>-14775.980067136697</v>
      </c>
      <c r="AP59" s="9">
        <f t="shared" si="5"/>
        <v>0</v>
      </c>
      <c r="AQ59" s="9">
        <f t="shared" si="6"/>
        <v>3704814.9289488136</v>
      </c>
      <c r="AR59" s="9">
        <f t="shared" si="7"/>
        <v>14209.826553814579</v>
      </c>
      <c r="AS59" s="9">
        <f t="shared" si="8"/>
        <v>-27383.801881333813</v>
      </c>
      <c r="AT59" s="21">
        <v>285872.917287005</v>
      </c>
      <c r="AU59" s="9">
        <f t="shared" si="9"/>
        <v>2156233.2193140541</v>
      </c>
      <c r="AV59" s="9">
        <f t="shared" si="15"/>
        <v>391669.63947475387</v>
      </c>
      <c r="AW59" s="9">
        <f t="shared" si="10"/>
        <v>-14775.980067133904</v>
      </c>
      <c r="AX59" s="9">
        <f t="shared" si="11"/>
        <v>0</v>
      </c>
      <c r="AY59" s="21">
        <v>3677431.1270674798</v>
      </c>
      <c r="AZ59" s="9"/>
      <c r="BA59" s="9">
        <f t="shared" si="18"/>
        <v>0</v>
      </c>
      <c r="BB59" s="9">
        <v>0</v>
      </c>
      <c r="BC59" s="1">
        <v>2156233.2193140499</v>
      </c>
      <c r="BD59" s="1">
        <v>-18837.874202751998</v>
      </c>
      <c r="BE59" s="1">
        <v>81936.858068871297</v>
      </c>
    </row>
    <row r="60" spans="1:57" ht="15" x14ac:dyDescent="0.25">
      <c r="A60" s="20">
        <v>39172</v>
      </c>
      <c r="B60" s="24">
        <v>3737140.5467703799</v>
      </c>
      <c r="C60" s="9">
        <f t="shared" si="16"/>
        <v>2230022.7626619958</v>
      </c>
      <c r="D60" s="24">
        <v>2368206.2622421002</v>
      </c>
      <c r="E60" s="24">
        <v>1422833.13241709</v>
      </c>
      <c r="F60" s="24">
        <v>653629.82492183498</v>
      </c>
      <c r="G60" s="24">
        <v>358686.577891869</v>
      </c>
      <c r="H60" s="24">
        <v>669508.63697594299</v>
      </c>
      <c r="I60" s="24">
        <v>423125.49616862001</v>
      </c>
      <c r="J60" s="24">
        <v>13718.471194358701</v>
      </c>
      <c r="K60" s="24">
        <v>1424</v>
      </c>
      <c r="L60" s="9">
        <f t="shared" si="12"/>
        <v>-19148.273570199501</v>
      </c>
      <c r="M60" s="9">
        <f t="shared" si="0"/>
        <v>64597.511939358403</v>
      </c>
      <c r="N60" s="9">
        <f t="shared" si="1"/>
        <v>3698270.1947921305</v>
      </c>
      <c r="O60" s="9">
        <f t="shared" si="1"/>
        <v>2270666.7184169386</v>
      </c>
      <c r="P60" s="21">
        <v>1187084.60038087</v>
      </c>
      <c r="Q60" s="21">
        <v>646728</v>
      </c>
      <c r="R60" s="21">
        <v>1072030.9768462901</v>
      </c>
      <c r="S60" s="21">
        <v>647890</v>
      </c>
      <c r="T60" s="21">
        <v>239763.62121436899</v>
      </c>
      <c r="U60" s="21">
        <v>201140.20926949201</v>
      </c>
      <c r="V60" s="21">
        <v>801452.38568218099</v>
      </c>
      <c r="W60" s="21">
        <v>1146230.83877338</v>
      </c>
      <c r="X60" s="21">
        <v>120702.68447355401</v>
      </c>
      <c r="Y60" s="21">
        <v>74761.659671155299</v>
      </c>
      <c r="Z60" s="21">
        <v>78177.720244929194</v>
      </c>
      <c r="AA60" s="21">
        <v>48666.519918965401</v>
      </c>
      <c r="AB60" s="21">
        <v>478704.214512932</v>
      </c>
      <c r="AC60" s="9"/>
      <c r="AD60" s="21">
        <v>3756288.8203405798</v>
      </c>
      <c r="AE60" s="21">
        <v>2204907.2064775801</v>
      </c>
      <c r="AF60" s="21">
        <v>557505.69066549896</v>
      </c>
      <c r="AG60" s="21">
        <v>3717418.46836233</v>
      </c>
      <c r="AH60" s="21">
        <v>2206069.2064775801</v>
      </c>
      <c r="AI60" s="21">
        <v>-19148.273570199501</v>
      </c>
      <c r="AJ60" s="10">
        <f t="shared" si="13"/>
        <v>3813323.8183267107</v>
      </c>
      <c r="AK60" s="10">
        <f t="shared" si="13"/>
        <v>2269504.7184169386</v>
      </c>
      <c r="AL60" s="10">
        <f t="shared" si="14"/>
        <v>677584.61923141521</v>
      </c>
      <c r="AM60" s="9">
        <f t="shared" si="2"/>
        <v>-76183.271556330845</v>
      </c>
      <c r="AN60" s="9">
        <f t="shared" si="3"/>
        <v>-8075.9822554722195</v>
      </c>
      <c r="AO60" s="9">
        <f t="shared" si="4"/>
        <v>39481.955754942726</v>
      </c>
      <c r="AP60" s="9">
        <f t="shared" si="5"/>
        <v>0</v>
      </c>
      <c r="AQ60" s="9">
        <f t="shared" si="6"/>
        <v>3809044.5275540892</v>
      </c>
      <c r="AR60" s="9">
        <f t="shared" si="7"/>
        <v>4279.2907726215199</v>
      </c>
      <c r="AS60" s="9">
        <f t="shared" si="8"/>
        <v>-71903.980783709325</v>
      </c>
      <c r="AT60" s="21">
        <v>299697.31657849898</v>
      </c>
      <c r="AU60" s="9">
        <f t="shared" si="9"/>
        <v>2269504.7184169367</v>
      </c>
      <c r="AV60" s="9">
        <f t="shared" si="15"/>
        <v>423125.49616861972</v>
      </c>
      <c r="AW60" s="9">
        <f t="shared" si="10"/>
        <v>39481.955754940864</v>
      </c>
      <c r="AX60" s="9">
        <f t="shared" si="11"/>
        <v>0</v>
      </c>
      <c r="AY60" s="21">
        <v>3737140.5467703799</v>
      </c>
      <c r="AZ60" s="9"/>
      <c r="BA60" s="9">
        <f t="shared" si="18"/>
        <v>0</v>
      </c>
      <c r="BB60" s="9">
        <v>0</v>
      </c>
      <c r="BC60" s="1">
        <v>2269504.71841694</v>
      </c>
      <c r="BD60" s="1">
        <v>-19148.273570199501</v>
      </c>
      <c r="BE60" s="1">
        <v>64597.511939358403</v>
      </c>
    </row>
    <row r="61" spans="1:57" ht="15" x14ac:dyDescent="0.25">
      <c r="A61" s="20">
        <v>39263</v>
      </c>
      <c r="B61" s="24">
        <v>3767768.5809212201</v>
      </c>
      <c r="C61" s="9">
        <f t="shared" si="16"/>
        <v>2287790.1457702918</v>
      </c>
      <c r="D61" s="24">
        <v>2395088.3529910799</v>
      </c>
      <c r="E61" s="24">
        <v>1463689.4856515401</v>
      </c>
      <c r="F61" s="24">
        <v>667655.20279667201</v>
      </c>
      <c r="G61" s="24">
        <v>359603.94826563</v>
      </c>
      <c r="H61" s="24">
        <v>682793.54137829901</v>
      </c>
      <c r="I61" s="24">
        <v>440349.26206986402</v>
      </c>
      <c r="J61" s="24">
        <v>30280.480305660902</v>
      </c>
      <c r="K61" s="24">
        <v>14992</v>
      </c>
      <c r="L61" s="9">
        <f t="shared" si="12"/>
        <v>-19303.404781229801</v>
      </c>
      <c r="M61" s="9">
        <f t="shared" si="0"/>
        <v>72213.247905973796</v>
      </c>
      <c r="N61" s="9">
        <f t="shared" si="1"/>
        <v>3768053.4822598402</v>
      </c>
      <c r="O61" s="9">
        <f t="shared" si="1"/>
        <v>2350847.943893014</v>
      </c>
      <c r="P61" s="21">
        <v>1137822.20814438</v>
      </c>
      <c r="Q61" s="21">
        <v>636747</v>
      </c>
      <c r="R61" s="21">
        <v>1102495.4846201199</v>
      </c>
      <c r="S61" s="21">
        <v>681205</v>
      </c>
      <c r="T61" s="21">
        <v>243822.77227547101</v>
      </c>
      <c r="U61" s="21">
        <v>201922.16390114499</v>
      </c>
      <c r="V61" s="21">
        <v>811149.105818082</v>
      </c>
      <c r="W61" s="21">
        <v>1158742.1420965299</v>
      </c>
      <c r="X61" s="21">
        <v>125243.599752718</v>
      </c>
      <c r="Y61" s="21">
        <v>77875.670508560797</v>
      </c>
      <c r="Z61" s="21">
        <v>81045.240612224399</v>
      </c>
      <c r="AA61" s="21">
        <v>51554.9834297618</v>
      </c>
      <c r="AB61" s="21">
        <v>486107.36053739698</v>
      </c>
      <c r="AC61" s="9"/>
      <c r="AD61" s="21">
        <v>3787071.9857024499</v>
      </c>
      <c r="AE61" s="21">
        <v>2234176.6959870402</v>
      </c>
      <c r="AF61" s="21">
        <v>571947.53644257295</v>
      </c>
      <c r="AG61" s="21">
        <v>3787356.88704107</v>
      </c>
      <c r="AH61" s="21">
        <v>2278634.6959870402</v>
      </c>
      <c r="AI61" s="21">
        <v>-19303.404781229801</v>
      </c>
      <c r="AJ61" s="10">
        <f t="shared" si="13"/>
        <v>3803380.2057841006</v>
      </c>
      <c r="AK61" s="10">
        <f t="shared" si="13"/>
        <v>2306389.943893014</v>
      </c>
      <c r="AL61" s="10">
        <f t="shared" si="14"/>
        <v>692396.2009023393</v>
      </c>
      <c r="AM61" s="9">
        <f t="shared" si="2"/>
        <v>-35611.624862880446</v>
      </c>
      <c r="AN61" s="9">
        <f t="shared" si="3"/>
        <v>-9602.6595240402967</v>
      </c>
      <c r="AO61" s="9">
        <f t="shared" si="4"/>
        <v>18599.79812272219</v>
      </c>
      <c r="AP61" s="9">
        <f t="shared" si="5"/>
        <v>0</v>
      </c>
      <c r="AQ61" s="9">
        <f t="shared" si="6"/>
        <v>3801443.5557387825</v>
      </c>
      <c r="AR61" s="9">
        <f t="shared" si="7"/>
        <v>1936.6500453180633</v>
      </c>
      <c r="AS61" s="9">
        <f t="shared" si="8"/>
        <v>-33674.974817562383</v>
      </c>
      <c r="AT61" s="21">
        <v>310918.60813154199</v>
      </c>
      <c r="AU61" s="9">
        <f t="shared" si="9"/>
        <v>2306389.9438930089</v>
      </c>
      <c r="AV61" s="9">
        <f t="shared" si="15"/>
        <v>440349.26206986455</v>
      </c>
      <c r="AW61" s="9">
        <f t="shared" si="10"/>
        <v>18599.798122717068</v>
      </c>
      <c r="AX61" s="9">
        <f t="shared" si="11"/>
        <v>5.2386894822120667E-10</v>
      </c>
      <c r="AY61" s="21">
        <v>3767768.5809212201</v>
      </c>
      <c r="AZ61" s="9"/>
      <c r="BA61" s="9">
        <f t="shared" si="18"/>
        <v>0</v>
      </c>
      <c r="BB61" s="9">
        <v>0</v>
      </c>
      <c r="BC61" s="1">
        <v>2306389.9438930098</v>
      </c>
      <c r="BD61" s="1">
        <v>-19303.404781229801</v>
      </c>
      <c r="BE61" s="1">
        <v>72213.247905973796</v>
      </c>
    </row>
    <row r="62" spans="1:57" ht="15" x14ac:dyDescent="0.25">
      <c r="A62" s="20">
        <v>39355</v>
      </c>
      <c r="B62" s="24">
        <v>3811924.3865446299</v>
      </c>
      <c r="C62" s="9">
        <f t="shared" si="16"/>
        <v>2397032.0606439961</v>
      </c>
      <c r="D62" s="24">
        <v>2421073.0269643301</v>
      </c>
      <c r="E62" s="24">
        <v>1507878.04457289</v>
      </c>
      <c r="F62" s="24">
        <v>684590.35828604701</v>
      </c>
      <c r="G62" s="24">
        <v>377449.26418581099</v>
      </c>
      <c r="H62" s="24">
        <v>690632.43563138496</v>
      </c>
      <c r="I62" s="24">
        <v>454294.86750412302</v>
      </c>
      <c r="J62" s="24">
        <v>25714.764373735801</v>
      </c>
      <c r="K62" s="24">
        <v>10988</v>
      </c>
      <c r="L62" s="9">
        <f t="shared" si="12"/>
        <v>-19529.4635039764</v>
      </c>
      <c r="M62" s="9">
        <f t="shared" si="0"/>
        <v>65378.194244860701</v>
      </c>
      <c r="N62" s="9">
        <f t="shared" si="1"/>
        <v>3808955.0840596338</v>
      </c>
      <c r="O62" s="9">
        <f t="shared" si="1"/>
        <v>2415988.3705076808</v>
      </c>
      <c r="P62" s="21">
        <v>1141818.2805209199</v>
      </c>
      <c r="Q62" s="21">
        <v>643210</v>
      </c>
      <c r="R62" s="21">
        <v>1086977.2075879099</v>
      </c>
      <c r="S62" s="21">
        <v>697999</v>
      </c>
      <c r="T62" s="21">
        <v>248693.77438937701</v>
      </c>
      <c r="U62" s="21">
        <v>202646.010095281</v>
      </c>
      <c r="V62" s="21">
        <v>820830.62028038898</v>
      </c>
      <c r="W62" s="21">
        <v>1169412.7682111301</v>
      </c>
      <c r="X62" s="21">
        <v>127834.350137934</v>
      </c>
      <c r="Y62" s="21">
        <v>80777.498343972606</v>
      </c>
      <c r="Z62" s="21">
        <v>81791.666452272999</v>
      </c>
      <c r="AA62" s="21">
        <v>53156.512916375301</v>
      </c>
      <c r="AB62" s="21">
        <v>491265.46957684302</v>
      </c>
      <c r="AC62" s="9"/>
      <c r="AD62" s="21">
        <v>3831453.85004861</v>
      </c>
      <c r="AE62" s="21">
        <v>2295821.1762628201</v>
      </c>
      <c r="AF62" s="21">
        <v>599258.01516099903</v>
      </c>
      <c r="AG62" s="21">
        <v>3828484.5475636101</v>
      </c>
      <c r="AH62" s="21">
        <v>2350610.1762628201</v>
      </c>
      <c r="AI62" s="21">
        <v>-19529.4635039764</v>
      </c>
      <c r="AJ62" s="10">
        <f t="shared" si="13"/>
        <v>3863796.1569926441</v>
      </c>
      <c r="AK62" s="10">
        <f t="shared" si="13"/>
        <v>2361199.3705076808</v>
      </c>
      <c r="AL62" s="10">
        <f t="shared" si="14"/>
        <v>700891.48616704997</v>
      </c>
      <c r="AM62" s="9">
        <f t="shared" si="2"/>
        <v>-51871.77044801414</v>
      </c>
      <c r="AN62" s="9">
        <f t="shared" si="3"/>
        <v>-10259.05053566501</v>
      </c>
      <c r="AO62" s="9">
        <f t="shared" si="4"/>
        <v>-35832.690136315301</v>
      </c>
      <c r="AP62" s="9">
        <f t="shared" si="5"/>
        <v>0</v>
      </c>
      <c r="AQ62" s="9">
        <f t="shared" si="6"/>
        <v>3867581.2452201969</v>
      </c>
      <c r="AR62" s="9">
        <f t="shared" si="7"/>
        <v>-3785.0882275528274</v>
      </c>
      <c r="AS62" s="9">
        <f t="shared" si="8"/>
        <v>-55656.858675566968</v>
      </c>
      <c r="AT62" s="21">
        <v>320360.85624377499</v>
      </c>
      <c r="AU62" s="9">
        <f t="shared" si="9"/>
        <v>2361199.3705076845</v>
      </c>
      <c r="AV62" s="9">
        <f t="shared" si="15"/>
        <v>454294.8675041229</v>
      </c>
      <c r="AW62" s="9">
        <f t="shared" si="10"/>
        <v>-35832.690136311576</v>
      </c>
      <c r="AX62" s="9">
        <f t="shared" si="11"/>
        <v>0</v>
      </c>
      <c r="AY62" s="21">
        <v>3811924.3865446299</v>
      </c>
      <c r="AZ62" s="9"/>
      <c r="BA62" s="9">
        <f t="shared" si="18"/>
        <v>0</v>
      </c>
      <c r="BB62" s="9">
        <v>0</v>
      </c>
      <c r="BC62" s="1">
        <v>2361199.3705076799</v>
      </c>
      <c r="BD62" s="1">
        <v>-19529.4635039764</v>
      </c>
      <c r="BE62" s="1">
        <v>65378.194244860701</v>
      </c>
    </row>
    <row r="63" spans="1:57" ht="15" x14ac:dyDescent="0.25">
      <c r="A63" s="20">
        <v>39447</v>
      </c>
      <c r="B63" s="24">
        <v>3865942.39414143</v>
      </c>
      <c r="C63" s="9">
        <f t="shared" si="16"/>
        <v>2471754.4875596119</v>
      </c>
      <c r="D63" s="24">
        <v>2445199.01552981</v>
      </c>
      <c r="E63" s="24">
        <v>1563086.12622893</v>
      </c>
      <c r="F63" s="24">
        <v>699150.01265835401</v>
      </c>
      <c r="G63" s="24">
        <v>395462.13106739603</v>
      </c>
      <c r="H63" s="24">
        <v>704647.14748952899</v>
      </c>
      <c r="I63" s="24">
        <v>467713.30700582499</v>
      </c>
      <c r="J63" s="24">
        <v>-18171.2985455495</v>
      </c>
      <c r="K63" s="24">
        <v>1164</v>
      </c>
      <c r="L63" s="9">
        <f t="shared" si="12"/>
        <v>-19797.286119741399</v>
      </c>
      <c r="M63" s="9">
        <f t="shared" si="0"/>
        <v>34986.874997114799</v>
      </c>
      <c r="N63" s="9">
        <f t="shared" si="1"/>
        <v>3806296.0757610286</v>
      </c>
      <c r="O63" s="9">
        <f t="shared" si="1"/>
        <v>2462412.4392992649</v>
      </c>
      <c r="P63" s="21">
        <v>1211660.4454965999</v>
      </c>
      <c r="Q63" s="21">
        <v>697711</v>
      </c>
      <c r="R63" s="21">
        <v>1077052.2720637801</v>
      </c>
      <c r="S63" s="21">
        <v>710618</v>
      </c>
      <c r="T63" s="21">
        <v>250487.66832923799</v>
      </c>
      <c r="U63" s="21">
        <v>203779.39784934101</v>
      </c>
      <c r="V63" s="21">
        <v>830537.57773240597</v>
      </c>
      <c r="W63" s="21">
        <v>1180728.9756022301</v>
      </c>
      <c r="X63" s="21">
        <v>131290.55952415301</v>
      </c>
      <c r="Y63" s="21">
        <v>83826.897508964001</v>
      </c>
      <c r="Z63" s="21">
        <v>92143.139171657705</v>
      </c>
      <c r="AA63" s="21">
        <v>60662.503417821303</v>
      </c>
      <c r="AB63" s="21">
        <v>489966.94629913702</v>
      </c>
      <c r="AC63" s="9"/>
      <c r="AD63" s="21">
        <v>3885739.68026117</v>
      </c>
      <c r="AE63" s="21">
        <v>2414518.5643021502</v>
      </c>
      <c r="AF63" s="21">
        <v>617938.62188990298</v>
      </c>
      <c r="AG63" s="21">
        <v>3826093.36188077</v>
      </c>
      <c r="AH63" s="21">
        <v>2427425.5643021502</v>
      </c>
      <c r="AI63" s="21">
        <v>-19797.286119741399</v>
      </c>
      <c r="AJ63" s="10">
        <f t="shared" si="13"/>
        <v>3940904.2491938486</v>
      </c>
      <c r="AK63" s="10">
        <f t="shared" si="13"/>
        <v>2449505.4392992649</v>
      </c>
      <c r="AL63" s="10">
        <f t="shared" si="14"/>
        <v>713400.64499494771</v>
      </c>
      <c r="AM63" s="9">
        <f t="shared" si="2"/>
        <v>-74961.855052418541</v>
      </c>
      <c r="AN63" s="9">
        <f t="shared" si="3"/>
        <v>-8753.4975054187234</v>
      </c>
      <c r="AO63" s="9">
        <f t="shared" si="4"/>
        <v>-22249.048260346986</v>
      </c>
      <c r="AP63" s="9">
        <f t="shared" si="5"/>
        <v>0</v>
      </c>
      <c r="AQ63" s="9">
        <f t="shared" si="6"/>
        <v>3954389.2619506405</v>
      </c>
      <c r="AR63" s="9">
        <f t="shared" si="7"/>
        <v>-13485.012756791897</v>
      </c>
      <c r="AS63" s="9">
        <f t="shared" si="8"/>
        <v>-88446.867809210438</v>
      </c>
      <c r="AT63" s="21">
        <v>323223.90607904003</v>
      </c>
      <c r="AU63" s="9">
        <f t="shared" si="9"/>
        <v>2449505.4392992663</v>
      </c>
      <c r="AV63" s="9">
        <f t="shared" si="15"/>
        <v>467713.30700582534</v>
      </c>
      <c r="AW63" s="9">
        <f t="shared" si="10"/>
        <v>-22249.048260345589</v>
      </c>
      <c r="AX63" s="9">
        <f t="shared" si="11"/>
        <v>0</v>
      </c>
      <c r="AY63" s="21">
        <v>3865942.39414143</v>
      </c>
      <c r="AZ63" s="9"/>
      <c r="BA63" s="9">
        <f t="shared" si="18"/>
        <v>0</v>
      </c>
      <c r="BB63" s="9">
        <v>0</v>
      </c>
      <c r="BC63" s="1">
        <v>2449505.4392992598</v>
      </c>
      <c r="BD63" s="1">
        <v>-19797.286119741399</v>
      </c>
      <c r="BE63" s="1">
        <v>34986.874997114799</v>
      </c>
    </row>
    <row r="64" spans="1:57" ht="15" x14ac:dyDescent="0.25">
      <c r="A64" s="20">
        <v>39538</v>
      </c>
      <c r="B64" s="24">
        <v>3882179.5559262899</v>
      </c>
      <c r="C64" s="9">
        <f t="shared" si="16"/>
        <v>2480465.7829879681</v>
      </c>
      <c r="D64" s="24">
        <v>2438546.1691012499</v>
      </c>
      <c r="E64" s="24">
        <v>1560469.3825002799</v>
      </c>
      <c r="F64" s="24">
        <v>719187.82872378605</v>
      </c>
      <c r="G64" s="24">
        <v>419451.86173112498</v>
      </c>
      <c r="H64" s="24">
        <v>734695.36005427304</v>
      </c>
      <c r="I64" s="24">
        <v>499953.74725788302</v>
      </c>
      <c r="J64" s="24">
        <v>41941.870695525897</v>
      </c>
      <c r="K64" s="24">
        <v>43575</v>
      </c>
      <c r="L64" s="9">
        <f t="shared" si="12"/>
        <v>-19888.450665900498</v>
      </c>
      <c r="M64" s="9">
        <f t="shared" si="0"/>
        <v>46353.0524292993</v>
      </c>
      <c r="N64" s="9">
        <f t="shared" si="1"/>
        <v>3917986.9268967393</v>
      </c>
      <c r="O64" s="9">
        <f t="shared" si="1"/>
        <v>2569803.0439185891</v>
      </c>
      <c r="P64" s="21">
        <v>1147734.08766755</v>
      </c>
      <c r="Q64" s="21">
        <v>768987</v>
      </c>
      <c r="R64" s="21">
        <v>1113379.2400497601</v>
      </c>
      <c r="S64" s="21">
        <v>800053</v>
      </c>
      <c r="T64" s="21">
        <v>240194.047577719</v>
      </c>
      <c r="U64" s="21">
        <v>204364.68598219799</v>
      </c>
      <c r="V64" s="21">
        <v>821423.83096774295</v>
      </c>
      <c r="W64" s="21">
        <v>1196196.06846679</v>
      </c>
      <c r="X64" s="21">
        <v>130158.154054887</v>
      </c>
      <c r="Y64" s="21">
        <v>85855.329962246906</v>
      </c>
      <c r="Z64" s="21">
        <v>99508.255699125701</v>
      </c>
      <c r="AA64" s="21">
        <v>68125.586421169995</v>
      </c>
      <c r="AB64" s="21">
        <v>510414.84101484303</v>
      </c>
      <c r="AC64" s="9"/>
      <c r="AD64" s="21">
        <v>3902068.0065921899</v>
      </c>
      <c r="AE64" s="21">
        <v>2492383.9914892898</v>
      </c>
      <c r="AF64" s="21">
        <v>620116.44574699202</v>
      </c>
      <c r="AG64" s="21">
        <v>3937875.3775626398</v>
      </c>
      <c r="AH64" s="21">
        <v>2523449.9914892898</v>
      </c>
      <c r="AI64" s="21">
        <v>-19888.450665900498</v>
      </c>
      <c r="AJ64" s="10">
        <f t="shared" si="13"/>
        <v>3952341.7745145289</v>
      </c>
      <c r="AK64" s="10">
        <f t="shared" si="13"/>
        <v>2538737.0439185891</v>
      </c>
      <c r="AL64" s="10">
        <f t="shared" si="14"/>
        <v>740081.25076885568</v>
      </c>
      <c r="AM64" s="9">
        <f t="shared" si="2"/>
        <v>-70162.218588239048</v>
      </c>
      <c r="AN64" s="9">
        <f t="shared" si="3"/>
        <v>-5385.8907145826379</v>
      </c>
      <c r="AO64" s="9">
        <f t="shared" si="4"/>
        <v>58271.260930621065</v>
      </c>
      <c r="AP64" s="9">
        <f t="shared" si="5"/>
        <v>0</v>
      </c>
      <c r="AQ64" s="9">
        <f t="shared" si="6"/>
        <v>3954223.5162413074</v>
      </c>
      <c r="AR64" s="9">
        <f t="shared" si="7"/>
        <v>-1881.7417267784476</v>
      </c>
      <c r="AS64" s="9">
        <f t="shared" si="8"/>
        <v>-72043.960315017495</v>
      </c>
      <c r="AT64" s="21">
        <v>345972.83087446599</v>
      </c>
      <c r="AU64" s="9">
        <f t="shared" si="9"/>
        <v>2538737.0439185868</v>
      </c>
      <c r="AV64" s="9">
        <f t="shared" si="15"/>
        <v>499953.7472578829</v>
      </c>
      <c r="AW64" s="9">
        <f t="shared" si="10"/>
        <v>58271.260930618737</v>
      </c>
      <c r="AX64" s="9">
        <f t="shared" si="11"/>
        <v>0</v>
      </c>
      <c r="AY64" s="21">
        <v>3882179.5559262899</v>
      </c>
      <c r="AZ64" s="9"/>
      <c r="BA64" s="9">
        <f t="shared" si="18"/>
        <v>0</v>
      </c>
      <c r="BB64" s="9">
        <v>0</v>
      </c>
      <c r="BC64" s="1">
        <v>2538737.0439185901</v>
      </c>
      <c r="BD64" s="1">
        <v>-19888.450665900498</v>
      </c>
      <c r="BE64" s="1">
        <v>46353.0524292993</v>
      </c>
    </row>
    <row r="65" spans="1:57" ht="15" x14ac:dyDescent="0.25">
      <c r="A65" s="20">
        <v>39629</v>
      </c>
      <c r="B65" s="24">
        <v>3929576.58685708</v>
      </c>
      <c r="C65" s="9">
        <f t="shared" si="16"/>
        <v>2581543.5340139638</v>
      </c>
      <c r="D65" s="24">
        <v>2440821.5556778498</v>
      </c>
      <c r="E65" s="24">
        <v>1620166.62987329</v>
      </c>
      <c r="F65" s="24">
        <v>726065.96424602997</v>
      </c>
      <c r="G65" s="24">
        <v>431792.55449568602</v>
      </c>
      <c r="H65" s="24">
        <v>757914.07542719902</v>
      </c>
      <c r="I65" s="24">
        <v>543290.71725244704</v>
      </c>
      <c r="J65" s="24">
        <v>5275.6596729882804</v>
      </c>
      <c r="K65" s="24">
        <v>20519</v>
      </c>
      <c r="L65" s="9">
        <f t="shared" si="12"/>
        <v>-20130.501081950501</v>
      </c>
      <c r="M65" s="9">
        <f t="shared" si="0"/>
        <v>17377.437461334299</v>
      </c>
      <c r="N65" s="9">
        <f t="shared" si="1"/>
        <v>3908062.2082788893</v>
      </c>
      <c r="O65" s="9">
        <f t="shared" si="1"/>
        <v>2633146.3390827542</v>
      </c>
      <c r="P65" s="21">
        <v>1203900.5049491799</v>
      </c>
      <c r="Q65" s="21">
        <v>854244</v>
      </c>
      <c r="R65" s="21">
        <v>1128229.45356529</v>
      </c>
      <c r="S65" s="21">
        <v>901276</v>
      </c>
      <c r="T65" s="21">
        <v>232733.667381204</v>
      </c>
      <c r="U65" s="21">
        <v>204281.269873451</v>
      </c>
      <c r="V65" s="21">
        <v>812983.28695671703</v>
      </c>
      <c r="W65" s="21">
        <v>1218880.06638259</v>
      </c>
      <c r="X65" s="21">
        <v>139104.38253468799</v>
      </c>
      <c r="Y65" s="21">
        <v>97678.347413530297</v>
      </c>
      <c r="Z65" s="21">
        <v>101058.02300787</v>
      </c>
      <c r="AA65" s="21">
        <v>73203.788138600707</v>
      </c>
      <c r="AB65" s="21">
        <v>522603.38998355903</v>
      </c>
      <c r="AC65" s="9"/>
      <c r="AD65" s="21">
        <v>3949707.08793903</v>
      </c>
      <c r="AE65" s="21">
        <v>2568736.9016214199</v>
      </c>
      <c r="AF65" s="21">
        <v>645385.88350349094</v>
      </c>
      <c r="AG65" s="21">
        <v>3928192.7093608398</v>
      </c>
      <c r="AH65" s="21">
        <v>2615768.9016214199</v>
      </c>
      <c r="AI65" s="21">
        <v>-20130.501081950501</v>
      </c>
      <c r="AJ65" s="10">
        <f t="shared" si="13"/>
        <v>3983733.259662779</v>
      </c>
      <c r="AK65" s="10">
        <f t="shared" si="13"/>
        <v>2586114.3390827542</v>
      </c>
      <c r="AL65" s="10">
        <f t="shared" si="14"/>
        <v>762765.79552611709</v>
      </c>
      <c r="AM65" s="9">
        <f t="shared" si="2"/>
        <v>-54156.672805699054</v>
      </c>
      <c r="AN65" s="9">
        <f t="shared" si="3"/>
        <v>-4851.720098918071</v>
      </c>
      <c r="AO65" s="9">
        <f t="shared" si="4"/>
        <v>4570.805068790447</v>
      </c>
      <c r="AP65" s="9">
        <f t="shared" si="5"/>
        <v>0</v>
      </c>
      <c r="AQ65" s="9">
        <f t="shared" si="6"/>
        <v>3990469.5254249237</v>
      </c>
      <c r="AR65" s="9">
        <f t="shared" si="7"/>
        <v>-6736.2657621446997</v>
      </c>
      <c r="AS65" s="9">
        <f t="shared" si="8"/>
        <v>-60892.938567843754</v>
      </c>
      <c r="AT65" s="21">
        <v>372408.58170031599</v>
      </c>
      <c r="AU65" s="9">
        <f t="shared" si="9"/>
        <v>2586114.339082757</v>
      </c>
      <c r="AV65" s="9">
        <f t="shared" si="15"/>
        <v>543290.71725244704</v>
      </c>
      <c r="AW65" s="9">
        <f t="shared" si="10"/>
        <v>4570.8050687932409</v>
      </c>
      <c r="AX65" s="9">
        <f t="shared" si="11"/>
        <v>0</v>
      </c>
      <c r="AY65" s="21">
        <v>3929576.58685708</v>
      </c>
      <c r="AZ65" s="9"/>
      <c r="BA65" s="9">
        <f t="shared" si="18"/>
        <v>0</v>
      </c>
      <c r="BB65" s="9">
        <v>0</v>
      </c>
      <c r="BC65" s="1">
        <v>2586114.3390827598</v>
      </c>
      <c r="BD65" s="1">
        <v>-20130.501081950501</v>
      </c>
      <c r="BE65" s="1">
        <v>17377.437461334299</v>
      </c>
    </row>
    <row r="66" spans="1:57" ht="15" x14ac:dyDescent="0.25">
      <c r="A66" s="20">
        <v>39721</v>
      </c>
      <c r="B66" s="24">
        <v>3938965.6558432202</v>
      </c>
      <c r="C66" s="9">
        <f t="shared" si="16"/>
        <v>2697899.9567831801</v>
      </c>
      <c r="D66" s="24">
        <v>2438418.3778298399</v>
      </c>
      <c r="E66" s="24">
        <v>1688428.7981736499</v>
      </c>
      <c r="F66" s="24">
        <v>732712.58085289598</v>
      </c>
      <c r="G66" s="24">
        <v>462746.12746992399</v>
      </c>
      <c r="H66" s="24">
        <v>794109.22995423002</v>
      </c>
      <c r="I66" s="24">
        <v>595021.46055697498</v>
      </c>
      <c r="J66" s="24">
        <v>-28324.999223828199</v>
      </c>
      <c r="K66" s="24">
        <v>-33333</v>
      </c>
      <c r="L66" s="9">
        <f t="shared" si="12"/>
        <v>-20180.293486650098</v>
      </c>
      <c r="M66" s="9">
        <f t="shared" si="0"/>
        <v>10256.5765191177</v>
      </c>
      <c r="N66" s="9">
        <f t="shared" si="1"/>
        <v>3915149.5988571001</v>
      </c>
      <c r="O66" s="9">
        <f t="shared" si="1"/>
        <v>2723119.9627196677</v>
      </c>
      <c r="P66" s="21">
        <v>1229826.3745164501</v>
      </c>
      <c r="Q66" s="21">
        <v>887293</v>
      </c>
      <c r="R66" s="21">
        <v>1153778.14983479</v>
      </c>
      <c r="S66" s="21">
        <v>949872</v>
      </c>
      <c r="T66" s="21">
        <v>219644.43819818099</v>
      </c>
      <c r="U66" s="21">
        <v>203888.078688215</v>
      </c>
      <c r="V66" s="21">
        <v>803300.46498296002</v>
      </c>
      <c r="W66" s="21">
        <v>1244318.8650163</v>
      </c>
      <c r="X66" s="21">
        <v>146789.91216005001</v>
      </c>
      <c r="Y66" s="21">
        <v>108475.118904431</v>
      </c>
      <c r="Z66" s="21">
        <v>113498.742318263</v>
      </c>
      <c r="AA66" s="21">
        <v>86146.514001587406</v>
      </c>
      <c r="AB66" s="21">
        <v>536608.14204924402</v>
      </c>
      <c r="AC66" s="9"/>
      <c r="AD66" s="21">
        <v>3959145.9493298698</v>
      </c>
      <c r="AE66" s="21">
        <v>2650284.38620055</v>
      </c>
      <c r="AF66" s="21">
        <v>674474.98919579503</v>
      </c>
      <c r="AG66" s="21">
        <v>3935329.8923437502</v>
      </c>
      <c r="AH66" s="21">
        <v>2712863.38620055</v>
      </c>
      <c r="AI66" s="21">
        <v>-20180.293486650098</v>
      </c>
      <c r="AJ66" s="10">
        <f t="shared" si="13"/>
        <v>3991197.8235387597</v>
      </c>
      <c r="AK66" s="10">
        <f t="shared" si="13"/>
        <v>2660540.9627196677</v>
      </c>
      <c r="AL66" s="10">
        <f t="shared" si="14"/>
        <v>796896.79652755708</v>
      </c>
      <c r="AM66" s="9">
        <f t="shared" si="2"/>
        <v>-52232.167695539538</v>
      </c>
      <c r="AN66" s="9">
        <f t="shared" si="3"/>
        <v>-2787.566573327058</v>
      </c>
      <c r="AO66" s="9">
        <f t="shared" si="4"/>
        <v>-37358.994063512422</v>
      </c>
      <c r="AP66" s="9">
        <f t="shared" si="5"/>
        <v>0</v>
      </c>
      <c r="AQ66" s="9">
        <f t="shared" si="6"/>
        <v>3995570.6871814746</v>
      </c>
      <c r="AR66" s="9">
        <f t="shared" si="7"/>
        <v>-4372.8636427149177</v>
      </c>
      <c r="AS66" s="9">
        <f t="shared" si="8"/>
        <v>-56605.031338254455</v>
      </c>
      <c r="AT66" s="21">
        <v>400399.82765095599</v>
      </c>
      <c r="AU66" s="9">
        <f t="shared" si="9"/>
        <v>2660540.9627196658</v>
      </c>
      <c r="AV66" s="9">
        <f t="shared" si="15"/>
        <v>595021.4605569744</v>
      </c>
      <c r="AW66" s="9">
        <f t="shared" si="10"/>
        <v>-37358.994063514285</v>
      </c>
      <c r="AX66" s="9">
        <f t="shared" si="11"/>
        <v>0</v>
      </c>
      <c r="AY66" s="21">
        <v>3938965.6558432202</v>
      </c>
      <c r="AZ66" s="9"/>
      <c r="BA66" s="9">
        <f t="shared" si="18"/>
        <v>0</v>
      </c>
      <c r="BB66" s="9">
        <v>0</v>
      </c>
      <c r="BC66" s="1">
        <v>2660540.9627196598</v>
      </c>
      <c r="BD66" s="1">
        <v>-20180.293486650098</v>
      </c>
      <c r="BE66" s="1">
        <v>10256.5765191177</v>
      </c>
    </row>
    <row r="67" spans="1:57" ht="15" x14ac:dyDescent="0.25">
      <c r="A67" s="20">
        <v>39813</v>
      </c>
      <c r="B67" s="24">
        <v>3916543.1519848802</v>
      </c>
      <c r="C67" s="9">
        <f t="shared" si="16"/>
        <v>2686614.0249685319</v>
      </c>
      <c r="D67" s="24">
        <v>2428398.0784304598</v>
      </c>
      <c r="E67" s="24">
        <v>1716138.9119132899</v>
      </c>
      <c r="F67" s="24">
        <v>734567.15329339402</v>
      </c>
      <c r="G67" s="24">
        <v>469487.32174331701</v>
      </c>
      <c r="H67" s="24">
        <v>813172.23023005202</v>
      </c>
      <c r="I67" s="24">
        <v>619731.51356690505</v>
      </c>
      <c r="J67" s="24">
        <v>-73385.103382751302</v>
      </c>
      <c r="K67" s="24">
        <v>-64981</v>
      </c>
      <c r="L67" s="9">
        <f t="shared" si="12"/>
        <v>-20062.310701181599</v>
      </c>
      <c r="M67" s="9">
        <f t="shared" si="0"/>
        <v>-66862.705515979294</v>
      </c>
      <c r="N67" s="9">
        <f t="shared" si="1"/>
        <v>3881629.3461434785</v>
      </c>
      <c r="O67" s="9">
        <f t="shared" si="1"/>
        <v>2673514.0417075306</v>
      </c>
      <c r="P67" s="21">
        <v>1169431.68065261</v>
      </c>
      <c r="Q67" s="21">
        <v>858968</v>
      </c>
      <c r="R67" s="21">
        <v>1065043.3570270899</v>
      </c>
      <c r="S67" s="21">
        <v>871351</v>
      </c>
      <c r="T67" s="21">
        <v>207447.24404850899</v>
      </c>
      <c r="U67" s="21">
        <v>203745.10128965101</v>
      </c>
      <c r="V67" s="21">
        <v>792728.48464260297</v>
      </c>
      <c r="W67" s="21">
        <v>1260828.11784303</v>
      </c>
      <c r="X67" s="21">
        <v>150524.02897347699</v>
      </c>
      <c r="Y67" s="21">
        <v>112602.333722885</v>
      </c>
      <c r="Z67" s="21">
        <v>114132.47972328799</v>
      </c>
      <c r="AA67" s="21">
        <v>88521.122619804795</v>
      </c>
      <c r="AB67" s="21">
        <v>552242.27046564198</v>
      </c>
      <c r="AC67" s="9"/>
      <c r="AD67" s="21">
        <v>3936605.46268606</v>
      </c>
      <c r="AE67" s="21">
        <v>2727993.7472235099</v>
      </c>
      <c r="AF67" s="21">
        <v>671653.50624213298</v>
      </c>
      <c r="AG67" s="21">
        <v>3901691.6568446602</v>
      </c>
      <c r="AH67" s="21">
        <v>2740376.7472235099</v>
      </c>
      <c r="AI67" s="21">
        <v>-20062.310701181599</v>
      </c>
      <c r="AJ67" s="10">
        <f t="shared" si="13"/>
        <v>3986017.6697689984</v>
      </c>
      <c r="AK67" s="10">
        <f t="shared" si="13"/>
        <v>2661131.0417075306</v>
      </c>
      <c r="AL67" s="10">
        <f t="shared" si="14"/>
        <v>816898.77916240692</v>
      </c>
      <c r="AM67" s="9">
        <f t="shared" si="2"/>
        <v>-69474.517784118187</v>
      </c>
      <c r="AN67" s="9">
        <f t="shared" si="3"/>
        <v>-3726.5489323548973</v>
      </c>
      <c r="AO67" s="9">
        <f t="shared" si="4"/>
        <v>-25482.983261001296</v>
      </c>
      <c r="AP67" s="9">
        <f t="shared" si="5"/>
        <v>0</v>
      </c>
      <c r="AQ67" s="9">
        <f t="shared" si="6"/>
        <v>3990804.9204278472</v>
      </c>
      <c r="AR67" s="9">
        <f t="shared" si="7"/>
        <v>-4787.2506588487886</v>
      </c>
      <c r="AS67" s="9">
        <f t="shared" si="8"/>
        <v>-74261.768442966975</v>
      </c>
      <c r="AT67" s="21">
        <v>418608.05722421501</v>
      </c>
      <c r="AU67" s="9">
        <f t="shared" si="9"/>
        <v>2661131.0417075329</v>
      </c>
      <c r="AV67" s="9">
        <f t="shared" si="15"/>
        <v>619731.51356690482</v>
      </c>
      <c r="AW67" s="9">
        <f t="shared" si="10"/>
        <v>-25482.983260998968</v>
      </c>
      <c r="AX67" s="9">
        <f t="shared" si="11"/>
        <v>0</v>
      </c>
      <c r="AY67" s="21">
        <v>3916543.1519848802</v>
      </c>
      <c r="AZ67" s="9"/>
      <c r="BA67" s="9">
        <f t="shared" si="18"/>
        <v>0</v>
      </c>
      <c r="BB67" s="9">
        <v>0</v>
      </c>
      <c r="BC67" s="1">
        <v>2661131.0417075302</v>
      </c>
      <c r="BD67" s="1">
        <v>-20062.310701181599</v>
      </c>
      <c r="BE67" s="1">
        <v>-66862.705515979294</v>
      </c>
    </row>
    <row r="68" spans="1:57" ht="15" x14ac:dyDescent="0.25">
      <c r="A68" s="20">
        <v>39903</v>
      </c>
      <c r="B68" s="24">
        <v>3855619.6549018999</v>
      </c>
      <c r="C68" s="9">
        <f t="shared" si="16"/>
        <v>2666567.5227936241</v>
      </c>
      <c r="D68" s="24">
        <v>2396645.8486498999</v>
      </c>
      <c r="E68" s="24">
        <v>1704733.0746518699</v>
      </c>
      <c r="F68" s="24">
        <v>735327.77306168701</v>
      </c>
      <c r="G68" s="24">
        <v>479890.65264513303</v>
      </c>
      <c r="H68" s="24">
        <v>756353.384696436</v>
      </c>
      <c r="I68" s="24">
        <v>570539.393399316</v>
      </c>
      <c r="J68" s="24">
        <v>-19818.217506708199</v>
      </c>
      <c r="K68" s="24">
        <v>-34195</v>
      </c>
      <c r="L68" s="9">
        <f t="shared" si="12"/>
        <v>-19752.373332097701</v>
      </c>
      <c r="M68" s="9">
        <f t="shared" si="12"/>
        <v>21549.077282994502</v>
      </c>
      <c r="N68" s="9">
        <f t="shared" ref="N68:O121" si="19">AG68+L68</f>
        <v>3860609.2162186322</v>
      </c>
      <c r="O68" s="9">
        <f t="shared" si="19"/>
        <v>2742517.1979793147</v>
      </c>
      <c r="P68" s="21">
        <v>997074.05892521597</v>
      </c>
      <c r="Q68" s="21">
        <v>744211</v>
      </c>
      <c r="R68" s="21">
        <v>958053.12006619095</v>
      </c>
      <c r="S68" s="21">
        <v>757625</v>
      </c>
      <c r="T68" s="21">
        <v>196818.07079646201</v>
      </c>
      <c r="U68" s="21">
        <v>199919.01145452599</v>
      </c>
      <c r="V68" s="21">
        <v>790344.28823497798</v>
      </c>
      <c r="W68" s="21">
        <v>1243157.5432072999</v>
      </c>
      <c r="X68" s="21">
        <v>145708.371773527</v>
      </c>
      <c r="Y68" s="21">
        <v>107668.413300261</v>
      </c>
      <c r="Z68" s="21">
        <v>123604.814566954</v>
      </c>
      <c r="AA68" s="21">
        <v>94460.935324151404</v>
      </c>
      <c r="AB68" s="21">
        <v>488878.33934744098</v>
      </c>
      <c r="AC68" s="9"/>
      <c r="AD68" s="21">
        <v>3875372.0282339999</v>
      </c>
      <c r="AE68" s="21">
        <v>2707554.1206963202</v>
      </c>
      <c r="AF68" s="21">
        <v>666641.88069840602</v>
      </c>
      <c r="AG68" s="21">
        <v>3880361.5895507298</v>
      </c>
      <c r="AH68" s="21">
        <v>2720968.1206963202</v>
      </c>
      <c r="AI68" s="21">
        <v>-19752.373332097701</v>
      </c>
      <c r="AJ68" s="10">
        <f t="shared" si="13"/>
        <v>3899630.1550776567</v>
      </c>
      <c r="AK68" s="10">
        <f t="shared" si="13"/>
        <v>2729103.1979793147</v>
      </c>
      <c r="AL68" s="10">
        <f t="shared" si="14"/>
        <v>758191.52568792203</v>
      </c>
      <c r="AM68" s="9">
        <f t="shared" ref="AM68:AM124" si="20">B68-AJ68</f>
        <v>-44010.500175756868</v>
      </c>
      <c r="AN68" s="9">
        <f t="shared" ref="AN68:AN124" si="21">H68-AL68</f>
        <v>-1838.1409914860269</v>
      </c>
      <c r="AO68" s="9">
        <f t="shared" ref="AO68:AO124" si="22">AK68-C68</f>
        <v>62535.675185690634</v>
      </c>
      <c r="AP68" s="9">
        <f t="shared" ref="AP68:AP124" si="23">AI68-L68</f>
        <v>0</v>
      </c>
      <c r="AQ68" s="9">
        <f t="shared" ref="AQ68:AQ124" si="24">AL68+D68+F68+P68-R68+L68+J68</f>
        <v>3889615.4954197286</v>
      </c>
      <c r="AR68" s="9">
        <f t="shared" ref="AR68:AR124" si="25">AJ68-AQ68</f>
        <v>10014.659657928161</v>
      </c>
      <c r="AS68" s="9">
        <f t="shared" ref="AS68:AS124" si="26">B68-AQ68</f>
        <v>-33995.840517828707</v>
      </c>
      <c r="AT68" s="21">
        <v>368410.04477490298</v>
      </c>
      <c r="AU68" s="9">
        <f t="shared" ref="AU68:AU124" si="27">E68+G68+K68+Q68-S68+Y68+AA68+AT68+M68</f>
        <v>2729103.1979793129</v>
      </c>
      <c r="AV68" s="9">
        <f t="shared" si="15"/>
        <v>570539.39339931542</v>
      </c>
      <c r="AW68" s="9">
        <f t="shared" ref="AW68:AW124" si="28">AU68-C68</f>
        <v>62535.675185688771</v>
      </c>
      <c r="AX68" s="9">
        <f t="shared" ref="AX68:AX124" si="29">AV68-I68</f>
        <v>0</v>
      </c>
      <c r="AY68" s="21">
        <v>3855619.6549018999</v>
      </c>
      <c r="AZ68" s="9"/>
      <c r="BA68" s="9">
        <f t="shared" si="18"/>
        <v>0</v>
      </c>
      <c r="BB68" s="9">
        <v>0</v>
      </c>
      <c r="BC68" s="1">
        <v>2729103.1979793198</v>
      </c>
      <c r="BD68" s="1">
        <v>-19752.373332097701</v>
      </c>
      <c r="BE68" s="1">
        <v>21549.077282994502</v>
      </c>
    </row>
    <row r="69" spans="1:57" ht="15" x14ac:dyDescent="0.25">
      <c r="A69" s="20">
        <v>39994</v>
      </c>
      <c r="B69" s="24">
        <v>3842386.7297769301</v>
      </c>
      <c r="C69" s="9">
        <f t="shared" si="16"/>
        <v>2760537.4484309759</v>
      </c>
      <c r="D69" s="24">
        <v>2372439.2601808002</v>
      </c>
      <c r="E69" s="24">
        <v>1717142.03625841</v>
      </c>
      <c r="F69" s="24">
        <v>738331.817339111</v>
      </c>
      <c r="G69" s="24">
        <v>496895.62915360701</v>
      </c>
      <c r="H69" s="24">
        <v>727836.98445162806</v>
      </c>
      <c r="I69" s="24">
        <v>545626.57385379099</v>
      </c>
      <c r="J69" s="24">
        <v>-45050.069618413399</v>
      </c>
      <c r="K69" s="24">
        <v>-39931</v>
      </c>
      <c r="L69" s="9">
        <f t="shared" ref="L69:M124" si="30">BD69</f>
        <v>-19686.006246742301</v>
      </c>
      <c r="M69" s="9">
        <f t="shared" si="30"/>
        <v>12914.228516757001</v>
      </c>
      <c r="N69" s="9">
        <f t="shared" si="19"/>
        <v>3786817.8836071878</v>
      </c>
      <c r="O69" s="9">
        <f t="shared" si="19"/>
        <v>2732647.4677825673</v>
      </c>
      <c r="P69" s="21">
        <v>967000.91424283595</v>
      </c>
      <c r="Q69" s="21">
        <v>673507</v>
      </c>
      <c r="R69" s="21">
        <v>886855.67074900202</v>
      </c>
      <c r="S69" s="21">
        <v>643682</v>
      </c>
      <c r="T69" s="21">
        <v>186910.71295706401</v>
      </c>
      <c r="U69" s="21">
        <v>196521.848019578</v>
      </c>
      <c r="V69" s="21">
        <v>787641.27008144301</v>
      </c>
      <c r="W69" s="21">
        <v>1233459.71246889</v>
      </c>
      <c r="X69" s="21">
        <v>136841.04809635301</v>
      </c>
      <c r="Y69" s="21">
        <v>99901.328114208402</v>
      </c>
      <c r="Z69" s="21">
        <v>124035.771272874</v>
      </c>
      <c r="AA69" s="21">
        <v>93639.931383871502</v>
      </c>
      <c r="AB69" s="21">
        <v>467922.14735412301</v>
      </c>
      <c r="AC69" s="9"/>
      <c r="AD69" s="21">
        <v>3862072.7360236701</v>
      </c>
      <c r="AE69" s="21">
        <v>2749558.2392658102</v>
      </c>
      <c r="AF69" s="21">
        <v>690134.36210774397</v>
      </c>
      <c r="AG69" s="21">
        <v>3806503.8898539301</v>
      </c>
      <c r="AH69" s="21">
        <v>2719733.2392658102</v>
      </c>
      <c r="AI69" s="21">
        <v>-19686.006246742301</v>
      </c>
      <c r="AJ69" s="10">
        <f t="shared" ref="AJ69:AK121" si="31">N69+P69-R69</f>
        <v>3866963.1271010218</v>
      </c>
      <c r="AK69" s="10">
        <f t="shared" si="31"/>
        <v>2762472.4677825673</v>
      </c>
      <c r="AL69" s="10">
        <f t="shared" ref="AL69:AL124" si="32">X69+Z69+AB69</f>
        <v>728798.96672334999</v>
      </c>
      <c r="AM69" s="9">
        <f t="shared" si="20"/>
        <v>-24576.397324091755</v>
      </c>
      <c r="AN69" s="9">
        <f t="shared" si="21"/>
        <v>-961.98227172193583</v>
      </c>
      <c r="AO69" s="9">
        <f t="shared" si="22"/>
        <v>1935.0193515913561</v>
      </c>
      <c r="AP69" s="9">
        <f t="shared" si="23"/>
        <v>0</v>
      </c>
      <c r="AQ69" s="9">
        <f t="shared" si="24"/>
        <v>3854979.2118719392</v>
      </c>
      <c r="AR69" s="9">
        <f t="shared" si="25"/>
        <v>11983.915229082573</v>
      </c>
      <c r="AS69" s="9">
        <f t="shared" si="26"/>
        <v>-12592.482095009182</v>
      </c>
      <c r="AT69" s="21">
        <v>352085.31435571099</v>
      </c>
      <c r="AU69" s="9">
        <f t="shared" si="27"/>
        <v>2762472.4677825649</v>
      </c>
      <c r="AV69" s="9">
        <f t="shared" ref="AV69:AV124" si="33">Y69+AA69+AT69</f>
        <v>545626.57385379088</v>
      </c>
      <c r="AW69" s="9">
        <f t="shared" si="28"/>
        <v>1935.0193515890278</v>
      </c>
      <c r="AX69" s="9">
        <f t="shared" si="29"/>
        <v>0</v>
      </c>
      <c r="AY69" s="21">
        <v>3842386.7297769301</v>
      </c>
      <c r="AZ69" s="9"/>
      <c r="BA69" s="9">
        <f t="shared" si="18"/>
        <v>0</v>
      </c>
      <c r="BB69" s="9">
        <v>0</v>
      </c>
      <c r="BC69" s="1">
        <v>2762472.46778257</v>
      </c>
      <c r="BD69" s="1">
        <v>-19686.006246742301</v>
      </c>
      <c r="BE69" s="1">
        <v>12914.228516757001</v>
      </c>
    </row>
    <row r="70" spans="1:57" ht="15" x14ac:dyDescent="0.25">
      <c r="A70" s="20">
        <v>40086</v>
      </c>
      <c r="B70" s="24">
        <v>3851297.5012205099</v>
      </c>
      <c r="C70" s="9">
        <f t="shared" si="16"/>
        <v>2864298.1824288438</v>
      </c>
      <c r="D70" s="24">
        <v>2366162.1277145902</v>
      </c>
      <c r="E70" s="24">
        <v>1745236.3761513301</v>
      </c>
      <c r="F70" s="24">
        <v>744914.64101550297</v>
      </c>
      <c r="G70" s="24">
        <v>491797.46527298097</v>
      </c>
      <c r="H70" s="24">
        <v>707259.234990075</v>
      </c>
      <c r="I70" s="24">
        <v>532211.43633296003</v>
      </c>
      <c r="J70" s="24">
        <v>-48296.243473309703</v>
      </c>
      <c r="K70" s="24">
        <v>-10723</v>
      </c>
      <c r="L70" s="9">
        <f t="shared" si="30"/>
        <v>-19731.547012719799</v>
      </c>
      <c r="M70" s="9">
        <f t="shared" si="30"/>
        <v>47071.866623080801</v>
      </c>
      <c r="N70" s="9">
        <f t="shared" si="19"/>
        <v>3765992.4072839101</v>
      </c>
      <c r="O70" s="9">
        <f t="shared" si="19"/>
        <v>2805594.1443803506</v>
      </c>
      <c r="P70" s="21">
        <v>984347.37842060102</v>
      </c>
      <c r="Q70" s="21">
        <v>670679</v>
      </c>
      <c r="R70" s="21">
        <v>885031.34345345001</v>
      </c>
      <c r="S70" s="21">
        <v>646507</v>
      </c>
      <c r="T70" s="21">
        <v>189874.898628995</v>
      </c>
      <c r="U70" s="21">
        <v>193151.49139058599</v>
      </c>
      <c r="V70" s="21">
        <v>785941.72184526001</v>
      </c>
      <c r="W70" s="21">
        <v>1229303.4990411899</v>
      </c>
      <c r="X70" s="21">
        <v>135936.08543774401</v>
      </c>
      <c r="Y70" s="21">
        <v>99825.215254851501</v>
      </c>
      <c r="Z70" s="21">
        <v>125313.159489363</v>
      </c>
      <c r="AA70" s="21">
        <v>94758.794865996897</v>
      </c>
      <c r="AB70" s="21">
        <v>446969.57861768198</v>
      </c>
      <c r="AC70" s="9"/>
      <c r="AD70" s="21">
        <v>3871029.0482332301</v>
      </c>
      <c r="AE70" s="21">
        <v>2782694.2777572698</v>
      </c>
      <c r="AF70" s="21">
        <v>716074.54560721095</v>
      </c>
      <c r="AG70" s="21">
        <v>3785723.9542966299</v>
      </c>
      <c r="AH70" s="21">
        <v>2758522.2777572698</v>
      </c>
      <c r="AI70" s="21">
        <v>-19731.547012719799</v>
      </c>
      <c r="AJ70" s="10">
        <f t="shared" si="31"/>
        <v>3865308.4422510611</v>
      </c>
      <c r="AK70" s="10">
        <f t="shared" si="31"/>
        <v>2829766.1443803506</v>
      </c>
      <c r="AL70" s="10">
        <f t="shared" si="32"/>
        <v>708218.82354478899</v>
      </c>
      <c r="AM70" s="9">
        <f t="shared" si="20"/>
        <v>-14010.941030551214</v>
      </c>
      <c r="AN70" s="9">
        <f t="shared" si="21"/>
        <v>-959.58855471399147</v>
      </c>
      <c r="AO70" s="9">
        <f t="shared" si="22"/>
        <v>-34532.03804849321</v>
      </c>
      <c r="AP70" s="9">
        <f t="shared" si="23"/>
        <v>0</v>
      </c>
      <c r="AQ70" s="9">
        <f t="shared" si="24"/>
        <v>3850583.836756004</v>
      </c>
      <c r="AR70" s="9">
        <f t="shared" si="25"/>
        <v>14724.605495057069</v>
      </c>
      <c r="AS70" s="9">
        <f t="shared" si="26"/>
        <v>713.66446450585499</v>
      </c>
      <c r="AT70" s="21">
        <v>337627.42621211201</v>
      </c>
      <c r="AU70" s="9">
        <f t="shared" si="27"/>
        <v>2829766.1443803525</v>
      </c>
      <c r="AV70" s="9">
        <f t="shared" si="33"/>
        <v>532211.43633296038</v>
      </c>
      <c r="AW70" s="9">
        <f t="shared" si="28"/>
        <v>-34532.038048491348</v>
      </c>
      <c r="AX70" s="9">
        <f t="shared" si="29"/>
        <v>0</v>
      </c>
      <c r="AY70" s="21">
        <v>3851297.5012205099</v>
      </c>
      <c r="AZ70" s="9"/>
      <c r="BA70" s="9">
        <f t="shared" si="18"/>
        <v>0</v>
      </c>
      <c r="BB70" s="9">
        <v>0</v>
      </c>
      <c r="BC70" s="1">
        <v>2829766.1443803501</v>
      </c>
      <c r="BD70" s="1">
        <v>-19731.547012719799</v>
      </c>
      <c r="BE70" s="1">
        <v>47071.866623080801</v>
      </c>
    </row>
    <row r="71" spans="1:57" ht="15" x14ac:dyDescent="0.25">
      <c r="A71" s="20">
        <v>40178</v>
      </c>
      <c r="B71" s="24">
        <v>3876984.56484026</v>
      </c>
      <c r="C71" s="9">
        <f t="shared" si="16"/>
        <v>2885510.4868778922</v>
      </c>
      <c r="D71" s="24">
        <v>2358421.7991963401</v>
      </c>
      <c r="E71" s="24">
        <v>1763138.6827001399</v>
      </c>
      <c r="F71" s="24">
        <v>745387.04308297695</v>
      </c>
      <c r="G71" s="24">
        <v>520195.26229673799</v>
      </c>
      <c r="H71" s="24">
        <v>701469.32285660598</v>
      </c>
      <c r="I71" s="24">
        <v>530099.74238871795</v>
      </c>
      <c r="J71" s="24">
        <v>9171.5700258892703</v>
      </c>
      <c r="K71" s="24">
        <v>3937</v>
      </c>
      <c r="L71" s="9">
        <f t="shared" si="30"/>
        <v>-19855.2879735637</v>
      </c>
      <c r="M71" s="9">
        <f t="shared" si="30"/>
        <v>36540.074648746799</v>
      </c>
      <c r="N71" s="9">
        <f t="shared" si="19"/>
        <v>3821673.8179564564</v>
      </c>
      <c r="O71" s="9">
        <f t="shared" si="19"/>
        <v>2853910.7620343468</v>
      </c>
      <c r="P71" s="21">
        <v>993686.84757631598</v>
      </c>
      <c r="Q71" s="21">
        <v>703903</v>
      </c>
      <c r="R71" s="21">
        <v>942780.97169802198</v>
      </c>
      <c r="S71" s="21">
        <v>702242</v>
      </c>
      <c r="T71" s="21">
        <v>190708.01297556399</v>
      </c>
      <c r="U71" s="21">
        <v>190400.69585575501</v>
      </c>
      <c r="V71" s="21">
        <v>785540.33290304604</v>
      </c>
      <c r="W71" s="21">
        <v>1223194.55960714</v>
      </c>
      <c r="X71" s="21">
        <v>129595.23088248901</v>
      </c>
      <c r="Y71" s="21">
        <v>95778.999565570106</v>
      </c>
      <c r="Z71" s="21">
        <v>126113.909908898</v>
      </c>
      <c r="AA71" s="21">
        <v>95886.2572772157</v>
      </c>
      <c r="AB71" s="21">
        <v>445546.64375447202</v>
      </c>
      <c r="AC71" s="9"/>
      <c r="AD71" s="21">
        <v>3896839.8528138199</v>
      </c>
      <c r="AE71" s="21">
        <v>2819031.6873856001</v>
      </c>
      <c r="AF71" s="21">
        <v>721377.62171947304</v>
      </c>
      <c r="AG71" s="21">
        <v>3841529.1059300201</v>
      </c>
      <c r="AH71" s="21">
        <v>2817370.6873856001</v>
      </c>
      <c r="AI71" s="21">
        <v>-19855.2879735637</v>
      </c>
      <c r="AJ71" s="10">
        <f t="shared" si="31"/>
        <v>3872579.6938347504</v>
      </c>
      <c r="AK71" s="10">
        <f t="shared" si="31"/>
        <v>2855571.7620343468</v>
      </c>
      <c r="AL71" s="10">
        <f t="shared" si="32"/>
        <v>701255.78454585909</v>
      </c>
      <c r="AM71" s="9">
        <f t="shared" si="20"/>
        <v>4404.8710055095144</v>
      </c>
      <c r="AN71" s="9">
        <f t="shared" si="21"/>
        <v>213.53831074689515</v>
      </c>
      <c r="AO71" s="9">
        <f t="shared" si="22"/>
        <v>-29938.724843545351</v>
      </c>
      <c r="AP71" s="9">
        <f t="shared" si="23"/>
        <v>0</v>
      </c>
      <c r="AQ71" s="9">
        <f t="shared" si="24"/>
        <v>3845286.7847557962</v>
      </c>
      <c r="AR71" s="9">
        <f t="shared" si="25"/>
        <v>27292.909078954253</v>
      </c>
      <c r="AS71" s="9">
        <f t="shared" si="26"/>
        <v>31697.780084463768</v>
      </c>
      <c r="AT71" s="21">
        <v>338434.48554593301</v>
      </c>
      <c r="AU71" s="9">
        <f t="shared" si="27"/>
        <v>2855571.762034344</v>
      </c>
      <c r="AV71" s="9">
        <f t="shared" si="33"/>
        <v>530099.74238871876</v>
      </c>
      <c r="AW71" s="9">
        <f t="shared" si="28"/>
        <v>-29938.724843548145</v>
      </c>
      <c r="AX71" s="9">
        <f t="shared" si="29"/>
        <v>0</v>
      </c>
      <c r="AY71" s="21">
        <v>3876984.56484026</v>
      </c>
      <c r="AZ71" s="9"/>
      <c r="BA71" s="9">
        <f t="shared" si="18"/>
        <v>0</v>
      </c>
      <c r="BB71" s="9">
        <v>0</v>
      </c>
      <c r="BC71" s="1">
        <v>2855571.7620343501</v>
      </c>
      <c r="BD71" s="1">
        <v>-19855.2879735637</v>
      </c>
      <c r="BE71" s="1">
        <v>36540.074648746799</v>
      </c>
    </row>
    <row r="72" spans="1:57" ht="15" x14ac:dyDescent="0.25">
      <c r="A72" s="20">
        <v>40268</v>
      </c>
      <c r="B72" s="24">
        <v>3922218.3093916699</v>
      </c>
      <c r="C72" s="9">
        <f t="shared" ref="C72:C124" si="34">AF72*4</f>
        <v>2861768.3333370038</v>
      </c>
      <c r="D72" s="24">
        <v>2442370.4952031202</v>
      </c>
      <c r="E72" s="24">
        <v>1818591.2155285799</v>
      </c>
      <c r="F72" s="24">
        <v>738545.94463934598</v>
      </c>
      <c r="G72" s="24">
        <v>545419.77608981496</v>
      </c>
      <c r="H72" s="24">
        <v>695496.05762029998</v>
      </c>
      <c r="I72" s="24">
        <v>532800.25452791306</v>
      </c>
      <c r="J72" s="24">
        <v>2571.1312833594502</v>
      </c>
      <c r="K72" s="24">
        <v>19451.980258994401</v>
      </c>
      <c r="L72" s="9">
        <f t="shared" si="30"/>
        <v>-21870.5113621815</v>
      </c>
      <c r="M72" s="9">
        <f t="shared" si="30"/>
        <v>19984.999762972398</v>
      </c>
      <c r="N72" s="9">
        <f t="shared" si="19"/>
        <v>3857113.1173839383</v>
      </c>
      <c r="O72" s="9">
        <f t="shared" si="19"/>
        <v>2936248.2261682823</v>
      </c>
      <c r="P72" s="21">
        <v>1037988.01451612</v>
      </c>
      <c r="Q72" s="21">
        <v>736028.09126778599</v>
      </c>
      <c r="R72" s="21">
        <v>972882.82250838995</v>
      </c>
      <c r="S72" s="21">
        <v>728656.81236008299</v>
      </c>
      <c r="T72" s="21">
        <v>211754.11349324099</v>
      </c>
      <c r="U72" s="21">
        <v>195442.647655301</v>
      </c>
      <c r="V72" s="21">
        <v>778612.54870873096</v>
      </c>
      <c r="W72" s="21">
        <v>1256561.1853458399</v>
      </c>
      <c r="X72" s="21">
        <v>124258.20099405901</v>
      </c>
      <c r="Y72" s="21">
        <v>94343.907915646705</v>
      </c>
      <c r="Z72" s="21">
        <v>121751.49276527</v>
      </c>
      <c r="AA72" s="21">
        <v>92967.178765877703</v>
      </c>
      <c r="AB72" s="21">
        <v>449486.363860971</v>
      </c>
      <c r="AC72" s="9"/>
      <c r="AD72" s="21">
        <v>3944088.82075385</v>
      </c>
      <c r="AE72" s="21">
        <v>2923634.50531301</v>
      </c>
      <c r="AF72" s="21">
        <v>715442.08333425096</v>
      </c>
      <c r="AG72" s="21">
        <v>3878983.6287461198</v>
      </c>
      <c r="AH72" s="21">
        <v>2916263.22640531</v>
      </c>
      <c r="AI72" s="21">
        <v>-21870.5113621815</v>
      </c>
      <c r="AJ72" s="10">
        <f t="shared" si="31"/>
        <v>3922218.3093916681</v>
      </c>
      <c r="AK72" s="10">
        <f t="shared" si="31"/>
        <v>2943619.5050759856</v>
      </c>
      <c r="AL72" s="10">
        <f t="shared" si="32"/>
        <v>695496.05762029998</v>
      </c>
      <c r="AM72" s="9">
        <f t="shared" si="20"/>
        <v>0</v>
      </c>
      <c r="AN72" s="9">
        <f t="shared" si="21"/>
        <v>0</v>
      </c>
      <c r="AO72" s="9">
        <f t="shared" si="22"/>
        <v>81851.171738981735</v>
      </c>
      <c r="AP72" s="9">
        <f t="shared" si="23"/>
        <v>0</v>
      </c>
      <c r="AQ72" s="9">
        <f t="shared" si="24"/>
        <v>3922218.3093916741</v>
      </c>
      <c r="AR72" s="9">
        <f t="shared" si="25"/>
        <v>-6.0535967350006104E-9</v>
      </c>
      <c r="AS72" s="9">
        <f t="shared" si="26"/>
        <v>-4.1909515857696533E-9</v>
      </c>
      <c r="AT72" s="21">
        <v>345489.16784638801</v>
      </c>
      <c r="AU72" s="9">
        <f t="shared" si="27"/>
        <v>2943619.5050759767</v>
      </c>
      <c r="AV72" s="9">
        <f t="shared" si="33"/>
        <v>532800.25452791248</v>
      </c>
      <c r="AW72" s="9">
        <f t="shared" si="28"/>
        <v>81851.171738972887</v>
      </c>
      <c r="AX72" s="9">
        <f t="shared" si="29"/>
        <v>0</v>
      </c>
      <c r="AY72" s="21">
        <v>3922218.3093916699</v>
      </c>
      <c r="AZ72" s="9"/>
      <c r="BA72" s="9">
        <f t="shared" si="18"/>
        <v>0</v>
      </c>
      <c r="BB72" s="9">
        <v>0</v>
      </c>
      <c r="BC72" s="1">
        <v>2943619.50507598</v>
      </c>
      <c r="BD72" s="1">
        <v>-21870.5113621815</v>
      </c>
      <c r="BE72" s="1">
        <v>19984.999762972398</v>
      </c>
    </row>
    <row r="73" spans="1:57" ht="15" x14ac:dyDescent="0.25">
      <c r="A73" s="20">
        <v>40359</v>
      </c>
      <c r="B73" s="24">
        <v>3955141.8797272798</v>
      </c>
      <c r="C73" s="9">
        <f t="shared" si="34"/>
        <v>3059880.5958346198</v>
      </c>
      <c r="D73" s="24">
        <v>2495612.68126855</v>
      </c>
      <c r="E73" s="24">
        <v>1887718.2258589501</v>
      </c>
      <c r="F73" s="24">
        <v>739043.05984340596</v>
      </c>
      <c r="G73" s="24">
        <v>536371.43925686995</v>
      </c>
      <c r="H73" s="24">
        <v>675425.55024991801</v>
      </c>
      <c r="I73" s="24">
        <v>528283.872088584</v>
      </c>
      <c r="J73" s="24">
        <v>854.93832929251005</v>
      </c>
      <c r="K73" s="24">
        <v>-7820.1473711804701</v>
      </c>
      <c r="L73" s="9">
        <f t="shared" si="30"/>
        <v>-19664.256161010399</v>
      </c>
      <c r="M73" s="9">
        <f t="shared" si="30"/>
        <v>65497.368602677197</v>
      </c>
      <c r="N73" s="9">
        <f t="shared" si="19"/>
        <v>3891271.9735301598</v>
      </c>
      <c r="O73" s="9">
        <f t="shared" si="19"/>
        <v>3010050.7584358971</v>
      </c>
      <c r="P73" s="21">
        <v>1058161.3052441999</v>
      </c>
      <c r="Q73" s="21">
        <v>791167.63163837395</v>
      </c>
      <c r="R73" s="21">
        <v>994291.39904708799</v>
      </c>
      <c r="S73" s="21">
        <v>747757.371432018</v>
      </c>
      <c r="T73" s="21">
        <v>223250.222636447</v>
      </c>
      <c r="U73" s="21">
        <v>197375.28248751201</v>
      </c>
      <c r="V73" s="21">
        <v>791884.83376669197</v>
      </c>
      <c r="W73" s="21">
        <v>1283102.3423778999</v>
      </c>
      <c r="X73" s="21">
        <v>120249.59882535</v>
      </c>
      <c r="Y73" s="21">
        <v>92939.934646296198</v>
      </c>
      <c r="Z73" s="21">
        <v>116063.85398683</v>
      </c>
      <c r="AA73" s="21">
        <v>91513.866653272897</v>
      </c>
      <c r="AB73" s="21">
        <v>439112.09743773699</v>
      </c>
      <c r="AC73" s="9"/>
      <c r="AD73" s="21">
        <v>3974806.1358882901</v>
      </c>
      <c r="AE73" s="21">
        <v>2987963.6500395802</v>
      </c>
      <c r="AF73" s="21">
        <v>764970.14895865496</v>
      </c>
      <c r="AG73" s="21">
        <v>3910936.2296911702</v>
      </c>
      <c r="AH73" s="21">
        <v>2944553.3898332198</v>
      </c>
      <c r="AI73" s="21">
        <v>-19664.256161010399</v>
      </c>
      <c r="AJ73" s="10">
        <f t="shared" si="31"/>
        <v>3955141.8797272723</v>
      </c>
      <c r="AK73" s="10">
        <f t="shared" si="31"/>
        <v>3053461.0186422528</v>
      </c>
      <c r="AL73" s="10">
        <f t="shared" si="32"/>
        <v>675425.55024991697</v>
      </c>
      <c r="AM73" s="9">
        <f t="shared" si="20"/>
        <v>7.4505805969238281E-9</v>
      </c>
      <c r="AN73" s="9">
        <f t="shared" si="21"/>
        <v>1.0477378964424133E-9</v>
      </c>
      <c r="AO73" s="9">
        <f t="shared" si="22"/>
        <v>-6419.5771923670545</v>
      </c>
      <c r="AP73" s="9">
        <f t="shared" si="23"/>
        <v>0</v>
      </c>
      <c r="AQ73" s="9">
        <f t="shared" si="24"/>
        <v>3955141.8797272672</v>
      </c>
      <c r="AR73" s="9">
        <f t="shared" si="25"/>
        <v>5.1222741603851318E-9</v>
      </c>
      <c r="AS73" s="9">
        <f t="shared" si="26"/>
        <v>1.257285475730896E-8</v>
      </c>
      <c r="AT73" s="21">
        <v>343830.07078901498</v>
      </c>
      <c r="AU73" s="9">
        <f t="shared" si="27"/>
        <v>3053461.0186422574</v>
      </c>
      <c r="AV73" s="9">
        <f t="shared" si="33"/>
        <v>528283.87208858412</v>
      </c>
      <c r="AW73" s="9">
        <f t="shared" si="28"/>
        <v>-6419.5771923623979</v>
      </c>
      <c r="AX73" s="9">
        <f t="shared" si="29"/>
        <v>0</v>
      </c>
      <c r="AY73" s="21">
        <v>3955141.8797272798</v>
      </c>
      <c r="AZ73" s="9"/>
      <c r="BA73" s="9">
        <f t="shared" si="18"/>
        <v>0</v>
      </c>
      <c r="BB73" s="9">
        <v>0</v>
      </c>
      <c r="BC73" s="1">
        <v>3053461.01864225</v>
      </c>
      <c r="BD73" s="1">
        <v>-19664.256161010399</v>
      </c>
      <c r="BE73" s="1">
        <v>65497.368602677197</v>
      </c>
    </row>
    <row r="74" spans="1:57" ht="15" x14ac:dyDescent="0.25">
      <c r="A74" s="20">
        <v>40451</v>
      </c>
      <c r="B74" s="24">
        <v>3990352.3842970999</v>
      </c>
      <c r="C74" s="9">
        <f t="shared" si="34"/>
        <v>3110932.0877587241</v>
      </c>
      <c r="D74" s="24">
        <v>2540845.6384309698</v>
      </c>
      <c r="E74" s="24">
        <v>1944928.86434905</v>
      </c>
      <c r="F74" s="24">
        <v>739398.79918602901</v>
      </c>
      <c r="G74" s="24">
        <v>549908.191465521</v>
      </c>
      <c r="H74" s="24">
        <v>692891.06399255199</v>
      </c>
      <c r="I74" s="24">
        <v>533247.77202005696</v>
      </c>
      <c r="J74" s="24">
        <v>32299.049096230399</v>
      </c>
      <c r="K74" s="24">
        <v>7103.1473959799596</v>
      </c>
      <c r="L74" s="9">
        <f t="shared" si="30"/>
        <v>-19828.308054218101</v>
      </c>
      <c r="M74" s="9">
        <f t="shared" si="30"/>
        <v>17958.5893281545</v>
      </c>
      <c r="N74" s="9">
        <f t="shared" si="19"/>
        <v>3985606.2426515617</v>
      </c>
      <c r="O74" s="9">
        <f t="shared" si="19"/>
        <v>3053146.5645587645</v>
      </c>
      <c r="P74" s="21">
        <v>1065467.34602513</v>
      </c>
      <c r="Q74" s="21">
        <v>801732.46953852498</v>
      </c>
      <c r="R74" s="21">
        <v>1060721.2043796</v>
      </c>
      <c r="S74" s="21">
        <v>775868.68178862799</v>
      </c>
      <c r="T74" s="21">
        <v>227625.64960587001</v>
      </c>
      <c r="U74" s="21">
        <v>198584.06954289699</v>
      </c>
      <c r="V74" s="21">
        <v>801598.91564082098</v>
      </c>
      <c r="W74" s="21">
        <v>1313037.00364138</v>
      </c>
      <c r="X74" s="21">
        <v>118420.78679939</v>
      </c>
      <c r="Y74" s="21">
        <v>92038.628303539299</v>
      </c>
      <c r="Z74" s="21">
        <v>114313.766545237</v>
      </c>
      <c r="AA74" s="21">
        <v>89834.447016076301</v>
      </c>
      <c r="AB74" s="21">
        <v>460156.51064792502</v>
      </c>
      <c r="AC74" s="9"/>
      <c r="AD74" s="21">
        <v>4010180.6923513198</v>
      </c>
      <c r="AE74" s="21">
        <v>3061051.76298051</v>
      </c>
      <c r="AF74" s="21">
        <v>777733.02193968103</v>
      </c>
      <c r="AG74" s="21">
        <v>4005434.5507057798</v>
      </c>
      <c r="AH74" s="21">
        <v>3035187.97523061</v>
      </c>
      <c r="AI74" s="21">
        <v>-19828.308054218101</v>
      </c>
      <c r="AJ74" s="10">
        <f t="shared" si="31"/>
        <v>3990352.384297092</v>
      </c>
      <c r="AK74" s="10">
        <f t="shared" si="31"/>
        <v>3079010.3523086617</v>
      </c>
      <c r="AL74" s="10">
        <f t="shared" si="32"/>
        <v>692891.06399255199</v>
      </c>
      <c r="AM74" s="9">
        <f t="shared" si="20"/>
        <v>7.9162418842315674E-9</v>
      </c>
      <c r="AN74" s="9">
        <f t="shared" si="21"/>
        <v>0</v>
      </c>
      <c r="AO74" s="9">
        <f t="shared" si="22"/>
        <v>-31921.735450062435</v>
      </c>
      <c r="AP74" s="9">
        <f t="shared" si="23"/>
        <v>0</v>
      </c>
      <c r="AQ74" s="9">
        <f t="shared" si="24"/>
        <v>3990352.3842970929</v>
      </c>
      <c r="AR74" s="9">
        <f t="shared" si="25"/>
        <v>0</v>
      </c>
      <c r="AS74" s="9">
        <f t="shared" si="26"/>
        <v>6.9849193096160889E-9</v>
      </c>
      <c r="AT74" s="21">
        <v>351374.696700442</v>
      </c>
      <c r="AU74" s="9">
        <f t="shared" si="27"/>
        <v>3079010.3523086603</v>
      </c>
      <c r="AV74" s="9">
        <f t="shared" si="33"/>
        <v>533247.77202005754</v>
      </c>
      <c r="AW74" s="9">
        <f t="shared" si="28"/>
        <v>-31921.735450063832</v>
      </c>
      <c r="AX74" s="9">
        <f t="shared" si="29"/>
        <v>0</v>
      </c>
      <c r="AY74" s="21">
        <v>3990352.3842970999</v>
      </c>
      <c r="AZ74" s="9"/>
      <c r="BA74" s="9">
        <f t="shared" si="18"/>
        <v>0</v>
      </c>
      <c r="BB74" s="9">
        <v>0</v>
      </c>
      <c r="BC74" s="1">
        <v>3079010.3523086598</v>
      </c>
      <c r="BD74" s="1">
        <v>-19828.308054218101</v>
      </c>
      <c r="BE74" s="1">
        <v>17958.5893281545</v>
      </c>
    </row>
    <row r="75" spans="1:57" ht="15" x14ac:dyDescent="0.25">
      <c r="A75" s="20">
        <v>40543</v>
      </c>
      <c r="B75" s="24">
        <v>4027493.8398287301</v>
      </c>
      <c r="C75" s="9">
        <f t="shared" si="34"/>
        <v>3189871.7892261241</v>
      </c>
      <c r="D75" s="24">
        <v>2554666.84930172</v>
      </c>
      <c r="E75" s="24">
        <v>1971598.6609638699</v>
      </c>
      <c r="F75" s="24">
        <v>738707.28501814697</v>
      </c>
      <c r="G75" s="24">
        <v>567860.974141691</v>
      </c>
      <c r="H75" s="24">
        <v>715927.97617022402</v>
      </c>
      <c r="I75" s="24">
        <v>552130.73957152897</v>
      </c>
      <c r="J75" s="24">
        <v>-5232.2674927631397</v>
      </c>
      <c r="K75" s="24">
        <v>-14578.2610384291</v>
      </c>
      <c r="L75" s="9">
        <f t="shared" si="30"/>
        <v>-20071.144790614999</v>
      </c>
      <c r="M75" s="9">
        <f t="shared" si="30"/>
        <v>4123.2582404622799</v>
      </c>
      <c r="N75" s="9">
        <f t="shared" si="19"/>
        <v>3983998.698206705</v>
      </c>
      <c r="O75" s="9">
        <f t="shared" si="19"/>
        <v>3081135.3718791222</v>
      </c>
      <c r="P75" s="21">
        <v>1084744.84397291</v>
      </c>
      <c r="Q75" s="21">
        <v>822437.85860546504</v>
      </c>
      <c r="R75" s="21">
        <v>1041249.70235088</v>
      </c>
      <c r="S75" s="21">
        <v>757211.29816695</v>
      </c>
      <c r="T75" s="21">
        <v>228092.569680038</v>
      </c>
      <c r="U75" s="21">
        <v>202846.934614372</v>
      </c>
      <c r="V75" s="21">
        <v>808461.04718966805</v>
      </c>
      <c r="W75" s="21">
        <v>1315266.29781764</v>
      </c>
      <c r="X75" s="21">
        <v>134333.86601390399</v>
      </c>
      <c r="Y75" s="21">
        <v>106603.52454495001</v>
      </c>
      <c r="Z75" s="21">
        <v>116099.172076248</v>
      </c>
      <c r="AA75" s="21">
        <v>91836.525164813895</v>
      </c>
      <c r="AB75" s="21">
        <v>465494.93808007101</v>
      </c>
      <c r="AC75" s="9"/>
      <c r="AD75" s="21">
        <v>4047564.9846193502</v>
      </c>
      <c r="AE75" s="21">
        <v>3142238.6740771802</v>
      </c>
      <c r="AF75" s="21">
        <v>797467.94730653102</v>
      </c>
      <c r="AG75" s="21">
        <v>4004069.84299732</v>
      </c>
      <c r="AH75" s="21">
        <v>3077012.1136386599</v>
      </c>
      <c r="AI75" s="21">
        <v>-20071.144790614999</v>
      </c>
      <c r="AJ75" s="10">
        <f t="shared" si="31"/>
        <v>4027493.8398287352</v>
      </c>
      <c r="AK75" s="10">
        <f t="shared" si="31"/>
        <v>3146361.9323176369</v>
      </c>
      <c r="AL75" s="10">
        <f t="shared" si="32"/>
        <v>715927.97617022297</v>
      </c>
      <c r="AM75" s="9">
        <f t="shared" si="20"/>
        <v>-5.1222741603851318E-9</v>
      </c>
      <c r="AN75" s="9">
        <f t="shared" si="21"/>
        <v>1.0477378964424133E-9</v>
      </c>
      <c r="AO75" s="9">
        <f t="shared" si="22"/>
        <v>-43509.856908487156</v>
      </c>
      <c r="AP75" s="9">
        <f t="shared" si="23"/>
        <v>0</v>
      </c>
      <c r="AQ75" s="9">
        <f t="shared" si="24"/>
        <v>4027493.8398287422</v>
      </c>
      <c r="AR75" s="9">
        <f t="shared" si="25"/>
        <v>-6.9849193096160889E-9</v>
      </c>
      <c r="AS75" s="9">
        <f t="shared" si="26"/>
        <v>-1.2107193470001221E-8</v>
      </c>
      <c r="AT75" s="21">
        <v>353690.68986176501</v>
      </c>
      <c r="AU75" s="9">
        <f t="shared" si="27"/>
        <v>3146361.9323176383</v>
      </c>
      <c r="AV75" s="9">
        <f t="shared" si="33"/>
        <v>552130.73957152897</v>
      </c>
      <c r="AW75" s="9">
        <f t="shared" si="28"/>
        <v>-43509.856908485759</v>
      </c>
      <c r="AX75" s="9">
        <f t="shared" si="29"/>
        <v>0</v>
      </c>
      <c r="AY75" s="21">
        <v>4027493.8398287301</v>
      </c>
      <c r="AZ75" s="9"/>
      <c r="BA75" s="9">
        <f t="shared" si="18"/>
        <v>0</v>
      </c>
      <c r="BB75" s="9">
        <v>0</v>
      </c>
      <c r="BC75" s="1">
        <v>3146361.9323176402</v>
      </c>
      <c r="BD75" s="1">
        <v>-20071.144790614999</v>
      </c>
      <c r="BE75" s="1">
        <v>4123.2582404622799</v>
      </c>
    </row>
    <row r="76" spans="1:57" ht="15" x14ac:dyDescent="0.25">
      <c r="A76" s="20">
        <v>40633</v>
      </c>
      <c r="B76" s="24">
        <v>4067156.6673160498</v>
      </c>
      <c r="C76" s="9">
        <f t="shared" si="34"/>
        <v>3132660.0660492522</v>
      </c>
      <c r="D76" s="24">
        <v>2581491.0273762099</v>
      </c>
      <c r="E76" s="24">
        <v>2014707.9247513199</v>
      </c>
      <c r="F76" s="24">
        <v>744802.63761441596</v>
      </c>
      <c r="G76" s="24">
        <v>571783.90532653895</v>
      </c>
      <c r="H76" s="24">
        <v>742844.53591458395</v>
      </c>
      <c r="I76" s="24">
        <v>580533.24299596099</v>
      </c>
      <c r="J76" s="24">
        <v>47553.962506199001</v>
      </c>
      <c r="K76" s="24">
        <v>37392.4439596054</v>
      </c>
      <c r="L76" s="9">
        <f t="shared" si="30"/>
        <v>-23205.569694853901</v>
      </c>
      <c r="M76" s="9">
        <f t="shared" si="30"/>
        <v>-21271.4513737243</v>
      </c>
      <c r="N76" s="9">
        <f t="shared" si="19"/>
        <v>4093486.5937165562</v>
      </c>
      <c r="O76" s="9">
        <f t="shared" si="19"/>
        <v>3183146.0656596958</v>
      </c>
      <c r="P76" s="21">
        <v>1063035.4427592601</v>
      </c>
      <c r="Q76" s="21">
        <v>852743.66782378603</v>
      </c>
      <c r="R76" s="21">
        <v>1089365.36915977</v>
      </c>
      <c r="S76" s="21">
        <v>820317.99137912295</v>
      </c>
      <c r="T76" s="21">
        <v>239888.08634033601</v>
      </c>
      <c r="U76" s="21">
        <v>206026.09537994699</v>
      </c>
      <c r="V76" s="21">
        <v>813736.86280201096</v>
      </c>
      <c r="W76" s="21">
        <v>1321839.98285392</v>
      </c>
      <c r="X76" s="21">
        <v>160988.85345244501</v>
      </c>
      <c r="Y76" s="21">
        <v>127987.767743285</v>
      </c>
      <c r="Z76" s="21">
        <v>117867.36138976501</v>
      </c>
      <c r="AA76" s="21">
        <v>94472.747362691196</v>
      </c>
      <c r="AB76" s="21">
        <v>463988.32107237499</v>
      </c>
      <c r="AC76" s="9"/>
      <c r="AD76" s="21">
        <v>4090362.2370108999</v>
      </c>
      <c r="AE76" s="21">
        <v>3236843.1934780902</v>
      </c>
      <c r="AF76" s="21">
        <v>783165.01651231304</v>
      </c>
      <c r="AG76" s="21">
        <v>4116692.1634114101</v>
      </c>
      <c r="AH76" s="21">
        <v>3204417.51703342</v>
      </c>
      <c r="AI76" s="21">
        <v>-23205.569694853901</v>
      </c>
      <c r="AJ76" s="10">
        <f t="shared" si="31"/>
        <v>4067156.6673160465</v>
      </c>
      <c r="AK76" s="10">
        <f t="shared" si="31"/>
        <v>3215571.742104359</v>
      </c>
      <c r="AL76" s="10">
        <f t="shared" si="32"/>
        <v>742844.53591458499</v>
      </c>
      <c r="AM76" s="9">
        <f t="shared" si="20"/>
        <v>0</v>
      </c>
      <c r="AN76" s="9">
        <f t="shared" si="21"/>
        <v>-1.0477378964424133E-9</v>
      </c>
      <c r="AO76" s="9">
        <f t="shared" si="22"/>
        <v>82911.6760551068</v>
      </c>
      <c r="AP76" s="9">
        <f t="shared" si="23"/>
        <v>0</v>
      </c>
      <c r="AQ76" s="9">
        <f t="shared" si="24"/>
        <v>4067156.6673160456</v>
      </c>
      <c r="AR76" s="9">
        <f t="shared" si="25"/>
        <v>0</v>
      </c>
      <c r="AS76" s="9">
        <f t="shared" si="26"/>
        <v>4.1909515857696533E-9</v>
      </c>
      <c r="AT76" s="21">
        <v>358072.72788998502</v>
      </c>
      <c r="AU76" s="9">
        <f t="shared" si="27"/>
        <v>3215571.7421043636</v>
      </c>
      <c r="AV76" s="9">
        <f t="shared" si="33"/>
        <v>580533.24299596122</v>
      </c>
      <c r="AW76" s="9">
        <f t="shared" si="28"/>
        <v>82911.676055111457</v>
      </c>
      <c r="AX76" s="9">
        <f t="shared" si="29"/>
        <v>0</v>
      </c>
      <c r="AY76" s="21">
        <v>4067156.6673160498</v>
      </c>
      <c r="AZ76" s="9"/>
      <c r="BA76" s="9">
        <f t="shared" si="18"/>
        <v>0</v>
      </c>
      <c r="BB76" s="9">
        <v>0</v>
      </c>
      <c r="BC76" s="1">
        <v>3215571.7421043599</v>
      </c>
      <c r="BD76" s="1">
        <v>-23205.569694853901</v>
      </c>
      <c r="BE76" s="1">
        <v>-21271.4513737243</v>
      </c>
    </row>
    <row r="77" spans="1:57" ht="15" x14ac:dyDescent="0.25">
      <c r="A77" s="20">
        <v>40724</v>
      </c>
      <c r="B77" s="24">
        <v>4089919.3845850201</v>
      </c>
      <c r="C77" s="9">
        <f t="shared" si="34"/>
        <v>3305619.8384698718</v>
      </c>
      <c r="D77" s="24">
        <v>2600188.7044060999</v>
      </c>
      <c r="E77" s="24">
        <v>2066038.8730440701</v>
      </c>
      <c r="F77" s="24">
        <v>770419.88525290496</v>
      </c>
      <c r="G77" s="24">
        <v>605010.11475154106</v>
      </c>
      <c r="H77" s="24">
        <v>718703.87022589298</v>
      </c>
      <c r="I77" s="24">
        <v>572574.97911505296</v>
      </c>
      <c r="J77" s="24">
        <v>29364.097929805801</v>
      </c>
      <c r="K77" s="24">
        <v>21656.147089947299</v>
      </c>
      <c r="L77" s="9">
        <f t="shared" si="30"/>
        <v>-21350.251055163801</v>
      </c>
      <c r="M77" s="9">
        <f t="shared" si="30"/>
        <v>-13964.6019809316</v>
      </c>
      <c r="N77" s="9">
        <f t="shared" si="19"/>
        <v>4097326.3067595363</v>
      </c>
      <c r="O77" s="9">
        <f t="shared" si="19"/>
        <v>3251315.5120196785</v>
      </c>
      <c r="P77" s="21">
        <v>1094485.32581452</v>
      </c>
      <c r="Q77" s="21">
        <v>898985.112643942</v>
      </c>
      <c r="R77" s="21">
        <v>1101892.2479890401</v>
      </c>
      <c r="S77" s="21">
        <v>859282.46898398001</v>
      </c>
      <c r="T77" s="21">
        <v>241395.379702267</v>
      </c>
      <c r="U77" s="21">
        <v>207528.741601938</v>
      </c>
      <c r="V77" s="21">
        <v>825499.36887144798</v>
      </c>
      <c r="W77" s="21">
        <v>1325765.2142304501</v>
      </c>
      <c r="X77" s="21">
        <v>132741.569860355</v>
      </c>
      <c r="Y77" s="21">
        <v>108006.539332107</v>
      </c>
      <c r="Z77" s="21">
        <v>125277.902449406</v>
      </c>
      <c r="AA77" s="21">
        <v>102382.04836098901</v>
      </c>
      <c r="AB77" s="21">
        <v>460684.39791613299</v>
      </c>
      <c r="AC77" s="9"/>
      <c r="AD77" s="21">
        <v>4111269.6356401802</v>
      </c>
      <c r="AE77" s="21">
        <v>3304982.7576605701</v>
      </c>
      <c r="AF77" s="21">
        <v>826404.95961746795</v>
      </c>
      <c r="AG77" s="21">
        <v>4118676.5578147001</v>
      </c>
      <c r="AH77" s="21">
        <v>3265280.1140006101</v>
      </c>
      <c r="AI77" s="21">
        <v>-21350.251055163801</v>
      </c>
      <c r="AJ77" s="10">
        <f t="shared" si="31"/>
        <v>4089919.3845850164</v>
      </c>
      <c r="AK77" s="10">
        <f t="shared" si="31"/>
        <v>3291018.1556796404</v>
      </c>
      <c r="AL77" s="10">
        <f t="shared" si="32"/>
        <v>718703.87022589403</v>
      </c>
      <c r="AM77" s="9">
        <f t="shared" si="20"/>
        <v>3.7252902984619141E-9</v>
      </c>
      <c r="AN77" s="9">
        <f t="shared" si="21"/>
        <v>-1.0477378964424133E-9</v>
      </c>
      <c r="AO77" s="9">
        <f t="shared" si="22"/>
        <v>-14601.682790231425</v>
      </c>
      <c r="AP77" s="9">
        <f t="shared" si="23"/>
        <v>0</v>
      </c>
      <c r="AQ77" s="9">
        <f t="shared" si="24"/>
        <v>4089919.3845850211</v>
      </c>
      <c r="AR77" s="9">
        <f t="shared" si="25"/>
        <v>-4.6566128730773926E-9</v>
      </c>
      <c r="AS77" s="9">
        <f t="shared" si="26"/>
        <v>0</v>
      </c>
      <c r="AT77" s="21">
        <v>362186.391421957</v>
      </c>
      <c r="AU77" s="9">
        <f t="shared" si="27"/>
        <v>3291018.1556796418</v>
      </c>
      <c r="AV77" s="9">
        <f t="shared" si="33"/>
        <v>572574.97911505308</v>
      </c>
      <c r="AW77" s="9">
        <f t="shared" si="28"/>
        <v>-14601.682790230028</v>
      </c>
      <c r="AX77" s="9">
        <f t="shared" si="29"/>
        <v>0</v>
      </c>
      <c r="AY77" s="21">
        <v>4089919.3845850201</v>
      </c>
      <c r="AZ77" s="9"/>
      <c r="BA77" s="9">
        <f t="shared" si="18"/>
        <v>0</v>
      </c>
      <c r="BB77" s="9">
        <v>0</v>
      </c>
      <c r="BC77" s="1">
        <v>3291018.1556796399</v>
      </c>
      <c r="BD77" s="1">
        <v>-21350.251055163801</v>
      </c>
      <c r="BE77" s="1">
        <v>-13964.6019809316</v>
      </c>
    </row>
    <row r="78" spans="1:57" ht="15" x14ac:dyDescent="0.25">
      <c r="A78" s="20">
        <v>40816</v>
      </c>
      <c r="B78" s="24">
        <v>4106842.2896781699</v>
      </c>
      <c r="C78" s="9">
        <f t="shared" si="34"/>
        <v>3392669.0905493759</v>
      </c>
      <c r="D78" s="24">
        <v>2612948.1751110898</v>
      </c>
      <c r="E78" s="24">
        <v>2114344.1226743399</v>
      </c>
      <c r="F78" s="24">
        <v>779645.70426629798</v>
      </c>
      <c r="G78" s="24">
        <v>618086.53485698602</v>
      </c>
      <c r="H78" s="24">
        <v>751761.78886288195</v>
      </c>
      <c r="I78" s="24">
        <v>599932.308720464</v>
      </c>
      <c r="J78" s="24">
        <v>35578.400396462101</v>
      </c>
      <c r="K78" s="24">
        <v>32533.5359793282</v>
      </c>
      <c r="L78" s="9">
        <f t="shared" si="30"/>
        <v>-18243.730283378602</v>
      </c>
      <c r="M78" s="9">
        <f t="shared" si="30"/>
        <v>-32070.043412101499</v>
      </c>
      <c r="N78" s="9">
        <f t="shared" si="19"/>
        <v>4161690.3383533512</v>
      </c>
      <c r="O78" s="9">
        <f t="shared" si="19"/>
        <v>3332826.4588190187</v>
      </c>
      <c r="P78" s="21">
        <v>1107996.9342596401</v>
      </c>
      <c r="Q78" s="21">
        <v>945660.84873078705</v>
      </c>
      <c r="R78" s="21">
        <v>1162844.98293481</v>
      </c>
      <c r="S78" s="21">
        <v>910342.43813694105</v>
      </c>
      <c r="T78" s="21">
        <v>246653.02608601499</v>
      </c>
      <c r="U78" s="21">
        <v>214865.68016605699</v>
      </c>
      <c r="V78" s="21">
        <v>826998.12768005696</v>
      </c>
      <c r="W78" s="21">
        <v>1324431.3411789599</v>
      </c>
      <c r="X78" s="21">
        <v>129173.46596218699</v>
      </c>
      <c r="Y78" s="21">
        <v>107592.696932073</v>
      </c>
      <c r="Z78" s="21">
        <v>132504.987748894</v>
      </c>
      <c r="AA78" s="21">
        <v>109306.595156358</v>
      </c>
      <c r="AB78" s="21">
        <v>490083.33515180001</v>
      </c>
      <c r="AC78" s="9"/>
      <c r="AD78" s="21">
        <v>4125086.0199615499</v>
      </c>
      <c r="AE78" s="21">
        <v>3400214.91282496</v>
      </c>
      <c r="AF78" s="21">
        <v>848167.27263734397</v>
      </c>
      <c r="AG78" s="21">
        <v>4179934.0686367298</v>
      </c>
      <c r="AH78" s="21">
        <v>3364896.5022311201</v>
      </c>
      <c r="AI78" s="21">
        <v>-18243.730283378602</v>
      </c>
      <c r="AJ78" s="10">
        <f t="shared" si="31"/>
        <v>4106842.2896781806</v>
      </c>
      <c r="AK78" s="10">
        <f t="shared" si="31"/>
        <v>3368144.8694128646</v>
      </c>
      <c r="AL78" s="10">
        <f t="shared" si="32"/>
        <v>751761.78886288102</v>
      </c>
      <c r="AM78" s="9">
        <f t="shared" si="20"/>
        <v>-1.0710209608078003E-8</v>
      </c>
      <c r="AN78" s="9">
        <f t="shared" si="21"/>
        <v>9.3132257461547852E-10</v>
      </c>
      <c r="AO78" s="9">
        <f t="shared" si="22"/>
        <v>-24524.221136511303</v>
      </c>
      <c r="AP78" s="9">
        <f t="shared" si="23"/>
        <v>0</v>
      </c>
      <c r="AQ78" s="9">
        <f t="shared" si="24"/>
        <v>4106842.2896781829</v>
      </c>
      <c r="AR78" s="9">
        <f t="shared" si="25"/>
        <v>0</v>
      </c>
      <c r="AS78" s="9">
        <f t="shared" si="26"/>
        <v>-1.3038516044616699E-8</v>
      </c>
      <c r="AT78" s="21">
        <v>383033.01663203299</v>
      </c>
      <c r="AU78" s="9">
        <f t="shared" si="27"/>
        <v>3368144.8694128632</v>
      </c>
      <c r="AV78" s="9">
        <f t="shared" si="33"/>
        <v>599932.308720464</v>
      </c>
      <c r="AW78" s="9">
        <f t="shared" si="28"/>
        <v>-24524.2211365127</v>
      </c>
      <c r="AX78" s="9">
        <f t="shared" si="29"/>
        <v>0</v>
      </c>
      <c r="AY78" s="21">
        <v>4106842.2896781699</v>
      </c>
      <c r="AZ78" s="9"/>
      <c r="BA78" s="9">
        <f t="shared" si="18"/>
        <v>0</v>
      </c>
      <c r="BB78" s="9">
        <v>0</v>
      </c>
      <c r="BC78" s="1">
        <v>3368144.8694128599</v>
      </c>
      <c r="BD78" s="1">
        <v>-18243.730283378602</v>
      </c>
      <c r="BE78" s="1">
        <v>-32070.043412101499</v>
      </c>
    </row>
    <row r="79" spans="1:57" ht="15" x14ac:dyDescent="0.25">
      <c r="A79" s="20">
        <v>40908</v>
      </c>
      <c r="B79" s="24">
        <v>4134936.6325147902</v>
      </c>
      <c r="C79" s="9">
        <f t="shared" si="34"/>
        <v>3477239.0619869241</v>
      </c>
      <c r="D79" s="24">
        <v>2645585.52287933</v>
      </c>
      <c r="E79" s="24">
        <v>2180121.2806362002</v>
      </c>
      <c r="F79" s="24">
        <v>781523.15904764796</v>
      </c>
      <c r="G79" s="24">
        <v>626563.31756949704</v>
      </c>
      <c r="H79" s="24">
        <v>756662.273463625</v>
      </c>
      <c r="I79" s="24">
        <v>617063.81215474103</v>
      </c>
      <c r="J79" s="24">
        <v>57471.189039306497</v>
      </c>
      <c r="K79" s="24">
        <v>47337.755094663902</v>
      </c>
      <c r="L79" s="9">
        <f t="shared" si="30"/>
        <v>-18132.1253286395</v>
      </c>
      <c r="M79" s="9">
        <f t="shared" si="30"/>
        <v>-31321.3069462157</v>
      </c>
      <c r="N79" s="9">
        <f t="shared" si="19"/>
        <v>4223110.0191012705</v>
      </c>
      <c r="O79" s="9">
        <f t="shared" si="19"/>
        <v>3439764.8585088844</v>
      </c>
      <c r="P79" s="21">
        <v>1108593.1712175701</v>
      </c>
      <c r="Q79" s="21">
        <v>988732.05759172805</v>
      </c>
      <c r="R79" s="21">
        <v>1196766.5578040499</v>
      </c>
      <c r="S79" s="21">
        <v>995043.67820220999</v>
      </c>
      <c r="T79" s="21">
        <v>253923.88113349199</v>
      </c>
      <c r="U79" s="21">
        <v>223687.57830229899</v>
      </c>
      <c r="V79" s="21">
        <v>831937.08170457103</v>
      </c>
      <c r="W79" s="21">
        <v>1336036.9817389699</v>
      </c>
      <c r="X79" s="21">
        <v>132563.54220436499</v>
      </c>
      <c r="Y79" s="21">
        <v>111430.577880243</v>
      </c>
      <c r="Z79" s="21">
        <v>127721.62289203099</v>
      </c>
      <c r="AA79" s="21">
        <v>107092.502329775</v>
      </c>
      <c r="AB79" s="21">
        <v>496377.10836722999</v>
      </c>
      <c r="AC79" s="9"/>
      <c r="AD79" s="21">
        <v>4153068.7578434302</v>
      </c>
      <c r="AE79" s="21">
        <v>3464774.5448446199</v>
      </c>
      <c r="AF79" s="21">
        <v>869309.76549673104</v>
      </c>
      <c r="AG79" s="21">
        <v>4241242.14442991</v>
      </c>
      <c r="AH79" s="21">
        <v>3471086.1654551001</v>
      </c>
      <c r="AI79" s="21">
        <v>-18132.1253286395</v>
      </c>
      <c r="AJ79" s="10">
        <f t="shared" si="31"/>
        <v>4134936.6325147906</v>
      </c>
      <c r="AK79" s="10">
        <f t="shared" si="31"/>
        <v>3433453.2378984028</v>
      </c>
      <c r="AL79" s="10">
        <f t="shared" si="32"/>
        <v>756662.27346362593</v>
      </c>
      <c r="AM79" s="9">
        <f t="shared" si="20"/>
        <v>0</v>
      </c>
      <c r="AN79" s="9">
        <f t="shared" si="21"/>
        <v>-9.3132257461547852E-10</v>
      </c>
      <c r="AO79" s="9">
        <f t="shared" si="22"/>
        <v>-43785.824088521302</v>
      </c>
      <c r="AP79" s="9">
        <f t="shared" si="23"/>
        <v>0</v>
      </c>
      <c r="AQ79" s="9">
        <f t="shared" si="24"/>
        <v>4134936.6325147916</v>
      </c>
      <c r="AR79" s="9">
        <f t="shared" si="25"/>
        <v>0</v>
      </c>
      <c r="AS79" s="9">
        <f t="shared" si="26"/>
        <v>0</v>
      </c>
      <c r="AT79" s="21">
        <v>398540.731944723</v>
      </c>
      <c r="AU79" s="9">
        <f t="shared" si="27"/>
        <v>3433453.2378984042</v>
      </c>
      <c r="AV79" s="9">
        <f t="shared" si="33"/>
        <v>617063.81215474103</v>
      </c>
      <c r="AW79" s="9">
        <f t="shared" si="28"/>
        <v>-43785.824088519905</v>
      </c>
      <c r="AX79" s="9">
        <f t="shared" si="29"/>
        <v>0</v>
      </c>
      <c r="AY79" s="21">
        <v>4134936.6325147902</v>
      </c>
      <c r="AZ79" s="9"/>
      <c r="BA79" s="9">
        <f t="shared" si="18"/>
        <v>0</v>
      </c>
      <c r="BB79" s="9">
        <v>0</v>
      </c>
      <c r="BC79" s="1">
        <v>3433453.2378984098</v>
      </c>
      <c r="BD79" s="1">
        <v>-18132.1253286395</v>
      </c>
      <c r="BE79" s="1">
        <v>-31321.3069462157</v>
      </c>
    </row>
    <row r="80" spans="1:57" ht="15" x14ac:dyDescent="0.25">
      <c r="A80" s="20">
        <v>40999</v>
      </c>
      <c r="B80" s="24">
        <v>4158375.2418505298</v>
      </c>
      <c r="C80" s="9">
        <f t="shared" si="34"/>
        <v>3389119.2888306961</v>
      </c>
      <c r="D80" s="24">
        <v>2664912.1700741001</v>
      </c>
      <c r="E80" s="24">
        <v>2222206.8101539998</v>
      </c>
      <c r="F80" s="24">
        <v>790055.86360000202</v>
      </c>
      <c r="G80" s="24">
        <v>644532.16938160697</v>
      </c>
      <c r="H80" s="24">
        <v>738914.40915453504</v>
      </c>
      <c r="I80" s="24">
        <v>614877.92210883601</v>
      </c>
      <c r="J80" s="24">
        <v>26021.700924276</v>
      </c>
      <c r="K80" s="24">
        <v>30372.271444999798</v>
      </c>
      <c r="L80" s="9">
        <f t="shared" si="30"/>
        <v>-13709.5165020963</v>
      </c>
      <c r="M80" s="9">
        <f t="shared" si="30"/>
        <v>-15560.203151592999</v>
      </c>
      <c r="N80" s="9">
        <f t="shared" si="19"/>
        <v>4206194.6272508139</v>
      </c>
      <c r="O80" s="9">
        <f t="shared" si="19"/>
        <v>3496428.9699378572</v>
      </c>
      <c r="P80" s="21">
        <v>1120869.1913568501</v>
      </c>
      <c r="Q80" s="21">
        <v>963236.81184809795</v>
      </c>
      <c r="R80" s="21">
        <v>1168688.57675715</v>
      </c>
      <c r="S80" s="21">
        <v>982134.06041800696</v>
      </c>
      <c r="T80" s="21">
        <v>256133.24469190699</v>
      </c>
      <c r="U80" s="21">
        <v>220947.12664826901</v>
      </c>
      <c r="V80" s="21">
        <v>839105.52499481197</v>
      </c>
      <c r="W80" s="21">
        <v>1348726.27373911</v>
      </c>
      <c r="X80" s="21">
        <v>132886.83730239701</v>
      </c>
      <c r="Y80" s="21">
        <v>114645.610810214</v>
      </c>
      <c r="Z80" s="21">
        <v>121434.987870828</v>
      </c>
      <c r="AA80" s="21">
        <v>103575.64861063199</v>
      </c>
      <c r="AB80" s="21">
        <v>484592.58398131101</v>
      </c>
      <c r="AC80" s="9"/>
      <c r="AD80" s="21">
        <v>4172084.7583526201</v>
      </c>
      <c r="AE80" s="21">
        <v>3493091.9245195398</v>
      </c>
      <c r="AF80" s="21">
        <v>847279.82220767403</v>
      </c>
      <c r="AG80" s="21">
        <v>4219904.1437529102</v>
      </c>
      <c r="AH80" s="21">
        <v>3511989.1730894502</v>
      </c>
      <c r="AI80" s="21">
        <v>-13709.5165020963</v>
      </c>
      <c r="AJ80" s="10">
        <f t="shared" si="31"/>
        <v>4158375.241850514</v>
      </c>
      <c r="AK80" s="10">
        <f t="shared" si="31"/>
        <v>3477531.7213679487</v>
      </c>
      <c r="AL80" s="10">
        <f t="shared" si="32"/>
        <v>738914.40915453597</v>
      </c>
      <c r="AM80" s="9">
        <f t="shared" si="20"/>
        <v>1.5832483768463135E-8</v>
      </c>
      <c r="AN80" s="9">
        <f t="shared" si="21"/>
        <v>-9.3132257461547852E-10</v>
      </c>
      <c r="AO80" s="9">
        <f t="shared" si="22"/>
        <v>88412.432537252549</v>
      </c>
      <c r="AP80" s="9">
        <f t="shared" si="23"/>
        <v>0</v>
      </c>
      <c r="AQ80" s="9">
        <f t="shared" si="24"/>
        <v>4158375.2418505182</v>
      </c>
      <c r="AR80" s="9">
        <f t="shared" si="25"/>
        <v>-4.1909515857696533E-9</v>
      </c>
      <c r="AS80" s="9">
        <f t="shared" si="26"/>
        <v>1.1641532182693481E-8</v>
      </c>
      <c r="AT80" s="21">
        <v>396656.66268799099</v>
      </c>
      <c r="AU80" s="9">
        <f t="shared" si="27"/>
        <v>3477531.7213679412</v>
      </c>
      <c r="AV80" s="9">
        <f t="shared" si="33"/>
        <v>614877.92210883694</v>
      </c>
      <c r="AW80" s="9">
        <f t="shared" si="28"/>
        <v>88412.432537245099</v>
      </c>
      <c r="AX80" s="9">
        <f t="shared" si="29"/>
        <v>9.3132257461547852E-10</v>
      </c>
      <c r="AY80" s="21">
        <v>4158375.2418505298</v>
      </c>
      <c r="AZ80" s="9"/>
      <c r="BA80" s="9">
        <f t="shared" si="18"/>
        <v>0</v>
      </c>
      <c r="BB80" s="9">
        <v>0</v>
      </c>
      <c r="BC80" s="1">
        <v>3477531.7213679398</v>
      </c>
      <c r="BD80" s="1">
        <v>-13709.5165020963</v>
      </c>
      <c r="BE80" s="1">
        <v>-15560.203151592999</v>
      </c>
    </row>
    <row r="81" spans="1:57" ht="15" x14ac:dyDescent="0.25">
      <c r="A81" s="20">
        <v>41090</v>
      </c>
      <c r="B81" s="24">
        <v>4193086.59391336</v>
      </c>
      <c r="C81" s="9">
        <f t="shared" si="34"/>
        <v>3569294.6479984121</v>
      </c>
      <c r="D81" s="24">
        <v>2682544.77207842</v>
      </c>
      <c r="E81" s="24">
        <v>2263859.66116409</v>
      </c>
      <c r="F81" s="24">
        <v>802525.958105203</v>
      </c>
      <c r="G81" s="24">
        <v>662277.59307377401</v>
      </c>
      <c r="H81" s="24">
        <v>759358.12907319504</v>
      </c>
      <c r="I81" s="24">
        <v>644036.19275397598</v>
      </c>
      <c r="J81" s="24">
        <v>23700.493832742701</v>
      </c>
      <c r="K81" s="24">
        <v>17340.6823972112</v>
      </c>
      <c r="L81" s="9">
        <f t="shared" si="30"/>
        <v>-7804.7878967030001</v>
      </c>
      <c r="M81" s="9">
        <f t="shared" si="30"/>
        <v>-811.00883020553704</v>
      </c>
      <c r="N81" s="9">
        <f t="shared" si="19"/>
        <v>4260324.5651928568</v>
      </c>
      <c r="O81" s="9">
        <f t="shared" si="19"/>
        <v>3586703.1205588444</v>
      </c>
      <c r="P81" s="21">
        <v>1108234.6846269299</v>
      </c>
      <c r="Q81" s="21">
        <v>971934.01984900399</v>
      </c>
      <c r="R81" s="21">
        <v>1175472.65590643</v>
      </c>
      <c r="S81" s="21">
        <v>1009556.75979824</v>
      </c>
      <c r="T81" s="21">
        <v>267425.204283703</v>
      </c>
      <c r="U81" s="21">
        <v>226053.08774460299</v>
      </c>
      <c r="V81" s="21">
        <v>839201.37123606598</v>
      </c>
      <c r="W81" s="21">
        <v>1349865.10881405</v>
      </c>
      <c r="X81" s="21">
        <v>123130.783132019</v>
      </c>
      <c r="Y81" s="21">
        <v>106283.54160199501</v>
      </c>
      <c r="Z81" s="21">
        <v>124871.798021319</v>
      </c>
      <c r="AA81" s="21">
        <v>108623.112685531</v>
      </c>
      <c r="AB81" s="21">
        <v>511355.54791985702</v>
      </c>
      <c r="AC81" s="9"/>
      <c r="AD81" s="21">
        <v>4200891.3818100598</v>
      </c>
      <c r="AE81" s="21">
        <v>3549891.3894398198</v>
      </c>
      <c r="AF81" s="21">
        <v>892323.66199960303</v>
      </c>
      <c r="AG81" s="21">
        <v>4268129.3530895598</v>
      </c>
      <c r="AH81" s="21">
        <v>3587514.12938905</v>
      </c>
      <c r="AI81" s="21">
        <v>-7804.7878967030001</v>
      </c>
      <c r="AJ81" s="10">
        <f t="shared" si="31"/>
        <v>4193086.5939133572</v>
      </c>
      <c r="AK81" s="10">
        <f t="shared" si="31"/>
        <v>3549080.3806096083</v>
      </c>
      <c r="AL81" s="10">
        <f t="shared" si="32"/>
        <v>759358.12907319504</v>
      </c>
      <c r="AM81" s="9">
        <f t="shared" si="20"/>
        <v>0</v>
      </c>
      <c r="AN81" s="9">
        <f t="shared" si="21"/>
        <v>0</v>
      </c>
      <c r="AO81" s="9">
        <f t="shared" si="22"/>
        <v>-20214.267388803884</v>
      </c>
      <c r="AP81" s="9">
        <f t="shared" si="23"/>
        <v>0</v>
      </c>
      <c r="AQ81" s="9">
        <f t="shared" si="24"/>
        <v>4193086.5939133582</v>
      </c>
      <c r="AR81" s="9">
        <f t="shared" si="25"/>
        <v>0</v>
      </c>
      <c r="AS81" s="9">
        <f t="shared" si="26"/>
        <v>0</v>
      </c>
      <c r="AT81" s="21">
        <v>429129.53846645</v>
      </c>
      <c r="AU81" s="9">
        <f t="shared" si="27"/>
        <v>3549080.3806096097</v>
      </c>
      <c r="AV81" s="9">
        <f t="shared" si="33"/>
        <v>644036.19275397598</v>
      </c>
      <c r="AW81" s="9">
        <f t="shared" si="28"/>
        <v>-20214.267388802487</v>
      </c>
      <c r="AX81" s="9">
        <f t="shared" si="29"/>
        <v>0</v>
      </c>
      <c r="AY81" s="21">
        <v>4193086.59391336</v>
      </c>
      <c r="AZ81" s="9"/>
      <c r="BA81" s="9">
        <f t="shared" si="18"/>
        <v>0</v>
      </c>
      <c r="BB81" s="9">
        <v>0</v>
      </c>
      <c r="BC81" s="1">
        <v>3549080.3806096199</v>
      </c>
      <c r="BD81" s="1">
        <v>-7804.7878967030001</v>
      </c>
      <c r="BE81" s="1">
        <v>-811.00883020553704</v>
      </c>
    </row>
    <row r="82" spans="1:57" ht="15" x14ac:dyDescent="0.25">
      <c r="A82" s="20">
        <v>41182</v>
      </c>
      <c r="B82" s="24">
        <v>4210133.9405529303</v>
      </c>
      <c r="C82" s="9">
        <f t="shared" si="34"/>
        <v>3613713.6740992442</v>
      </c>
      <c r="D82" s="24">
        <v>2708999.3017766201</v>
      </c>
      <c r="E82" s="24">
        <v>2312491.26406895</v>
      </c>
      <c r="F82" s="24">
        <v>812756.39594880096</v>
      </c>
      <c r="G82" s="24">
        <v>681258.20569246297</v>
      </c>
      <c r="H82" s="24">
        <v>749406.29153570696</v>
      </c>
      <c r="I82" s="24">
        <v>634217.59922519</v>
      </c>
      <c r="J82" s="24">
        <v>38428.465654573003</v>
      </c>
      <c r="K82" s="24">
        <v>34000.3655436915</v>
      </c>
      <c r="L82" s="9">
        <f t="shared" si="30"/>
        <v>-2108.90067208558</v>
      </c>
      <c r="M82" s="9">
        <f t="shared" si="30"/>
        <v>-7080.9032099554297</v>
      </c>
      <c r="N82" s="9">
        <f t="shared" si="19"/>
        <v>4307481.554243614</v>
      </c>
      <c r="O82" s="9">
        <f t="shared" si="19"/>
        <v>3654886.5313203344</v>
      </c>
      <c r="P82" s="21">
        <v>1089923.6091523401</v>
      </c>
      <c r="Q82" s="21">
        <v>948295.052724523</v>
      </c>
      <c r="R82" s="21">
        <v>1187271.22284304</v>
      </c>
      <c r="S82" s="21">
        <v>1011349.96820256</v>
      </c>
      <c r="T82" s="21">
        <v>265260.42189948499</v>
      </c>
      <c r="U82" s="21">
        <v>228597.28322385901</v>
      </c>
      <c r="V82" s="21">
        <v>850137.19664468605</v>
      </c>
      <c r="W82" s="21">
        <v>1365004.40000859</v>
      </c>
      <c r="X82" s="21">
        <v>132095.22893005301</v>
      </c>
      <c r="Y82" s="21">
        <v>113748.436426217</v>
      </c>
      <c r="Z82" s="21">
        <v>127336.899258408</v>
      </c>
      <c r="AA82" s="21">
        <v>111404.80831753</v>
      </c>
      <c r="AB82" s="21">
        <v>489974.16334724601</v>
      </c>
      <c r="AC82" s="9"/>
      <c r="AD82" s="21">
        <v>4212242.8412250103</v>
      </c>
      <c r="AE82" s="21">
        <v>3598912.5190522601</v>
      </c>
      <c r="AF82" s="21">
        <v>903428.41852481104</v>
      </c>
      <c r="AG82" s="21">
        <v>4309590.4549156995</v>
      </c>
      <c r="AH82" s="21">
        <v>3661967.4345302898</v>
      </c>
      <c r="AI82" s="21">
        <v>-2108.90067208558</v>
      </c>
      <c r="AJ82" s="10">
        <f t="shared" si="31"/>
        <v>4210133.9405529145</v>
      </c>
      <c r="AK82" s="10">
        <f t="shared" si="31"/>
        <v>3591831.6158422967</v>
      </c>
      <c r="AL82" s="10">
        <f t="shared" si="32"/>
        <v>749406.29153570696</v>
      </c>
      <c r="AM82" s="9">
        <f t="shared" si="20"/>
        <v>1.5832483768463135E-8</v>
      </c>
      <c r="AN82" s="9">
        <f t="shared" si="21"/>
        <v>0</v>
      </c>
      <c r="AO82" s="9">
        <f t="shared" si="22"/>
        <v>-21882.058256947435</v>
      </c>
      <c r="AP82" s="9">
        <f t="shared" si="23"/>
        <v>0</v>
      </c>
      <c r="AQ82" s="9">
        <f t="shared" si="24"/>
        <v>4210133.9405529164</v>
      </c>
      <c r="AR82" s="9">
        <f t="shared" si="25"/>
        <v>0</v>
      </c>
      <c r="AS82" s="9">
        <f t="shared" si="26"/>
        <v>1.3969838619232178E-8</v>
      </c>
      <c r="AT82" s="21">
        <v>409064.35448144202</v>
      </c>
      <c r="AU82" s="9">
        <f t="shared" si="27"/>
        <v>3591831.6158423009</v>
      </c>
      <c r="AV82" s="9">
        <f t="shared" si="33"/>
        <v>634217.59922518907</v>
      </c>
      <c r="AW82" s="9">
        <f t="shared" si="28"/>
        <v>-21882.058256943244</v>
      </c>
      <c r="AX82" s="9">
        <f t="shared" si="29"/>
        <v>-9.3132257461547852E-10</v>
      </c>
      <c r="AY82" s="21">
        <v>4210133.9405529303</v>
      </c>
      <c r="AZ82" s="9"/>
      <c r="BA82" s="9">
        <f t="shared" si="18"/>
        <v>0</v>
      </c>
      <c r="BB82" s="9">
        <v>0</v>
      </c>
      <c r="BC82" s="1">
        <v>3591831.6158423</v>
      </c>
      <c r="BD82" s="1">
        <v>-2108.90067208558</v>
      </c>
      <c r="BE82" s="1">
        <v>-7080.9032099554297</v>
      </c>
    </row>
    <row r="83" spans="1:57" ht="15" x14ac:dyDescent="0.25">
      <c r="A83" s="20">
        <v>41274</v>
      </c>
      <c r="B83" s="24">
        <v>4230213.8713370599</v>
      </c>
      <c r="C83" s="9">
        <f t="shared" si="34"/>
        <v>3693412.5293047079</v>
      </c>
      <c r="D83" s="24">
        <v>2720572.3873065598</v>
      </c>
      <c r="E83" s="24">
        <v>2374402.4188554101</v>
      </c>
      <c r="F83" s="24">
        <v>818421.90548723296</v>
      </c>
      <c r="G83" s="24">
        <v>696784.47077165602</v>
      </c>
      <c r="H83" s="24">
        <v>774489.07687234902</v>
      </c>
      <c r="I83" s="24">
        <v>665383.41587085195</v>
      </c>
      <c r="J83" s="24">
        <v>7154.3601208334003</v>
      </c>
      <c r="K83" s="24">
        <v>10955.9143874848</v>
      </c>
      <c r="L83" s="9">
        <f t="shared" si="30"/>
        <v>1317.98642804939</v>
      </c>
      <c r="M83" s="9">
        <f t="shared" si="30"/>
        <v>-33936.642170392901</v>
      </c>
      <c r="N83" s="9">
        <f t="shared" si="19"/>
        <v>4321955.7162150294</v>
      </c>
      <c r="O83" s="9">
        <f t="shared" si="19"/>
        <v>3713589.5777150071</v>
      </c>
      <c r="P83" s="21">
        <v>1103737.9694626699</v>
      </c>
      <c r="Q83" s="21">
        <v>988080.33766642597</v>
      </c>
      <c r="R83" s="21">
        <v>1195479.8143406401</v>
      </c>
      <c r="S83" s="21">
        <v>1054573.5563697401</v>
      </c>
      <c r="T83" s="21">
        <v>274500.82386925298</v>
      </c>
      <c r="U83" s="21">
        <v>230530.37357002799</v>
      </c>
      <c r="V83" s="21">
        <v>835408.15165401902</v>
      </c>
      <c r="W83" s="21">
        <v>1380133.03821326</v>
      </c>
      <c r="X83" s="21">
        <v>142907.42237628199</v>
      </c>
      <c r="Y83" s="21">
        <v>125503.100062454</v>
      </c>
      <c r="Z83" s="21">
        <v>131342.296261165</v>
      </c>
      <c r="AA83" s="21">
        <v>116672.42776968599</v>
      </c>
      <c r="AB83" s="21">
        <v>500239.35823490203</v>
      </c>
      <c r="AC83" s="9"/>
      <c r="AD83" s="21">
        <v>4228895.8849090096</v>
      </c>
      <c r="AE83" s="21">
        <v>3681033.00118209</v>
      </c>
      <c r="AF83" s="21">
        <v>923353.13232617697</v>
      </c>
      <c r="AG83" s="21">
        <v>4320637.72978698</v>
      </c>
      <c r="AH83" s="21">
        <v>3747526.2198854</v>
      </c>
      <c r="AI83" s="21">
        <v>1317.98642804939</v>
      </c>
      <c r="AJ83" s="10">
        <f t="shared" si="31"/>
        <v>4230213.8713370599</v>
      </c>
      <c r="AK83" s="10">
        <f t="shared" si="31"/>
        <v>3647096.3590116934</v>
      </c>
      <c r="AL83" s="10">
        <f t="shared" si="32"/>
        <v>774489.07687234902</v>
      </c>
      <c r="AM83" s="9">
        <f t="shared" si="20"/>
        <v>0</v>
      </c>
      <c r="AN83" s="9">
        <f t="shared" si="21"/>
        <v>0</v>
      </c>
      <c r="AO83" s="9">
        <f t="shared" si="22"/>
        <v>-46316.170293014497</v>
      </c>
      <c r="AP83" s="9">
        <f t="shared" si="23"/>
        <v>0</v>
      </c>
      <c r="AQ83" s="9">
        <f t="shared" si="24"/>
        <v>4230213.8713370543</v>
      </c>
      <c r="AR83" s="9">
        <f t="shared" si="25"/>
        <v>0</v>
      </c>
      <c r="AS83" s="9">
        <f t="shared" si="26"/>
        <v>0</v>
      </c>
      <c r="AT83" s="21">
        <v>423207.88803871197</v>
      </c>
      <c r="AU83" s="9">
        <f t="shared" si="27"/>
        <v>3647096.3590116962</v>
      </c>
      <c r="AV83" s="9">
        <f t="shared" si="33"/>
        <v>665383.41587085195</v>
      </c>
      <c r="AW83" s="9">
        <f t="shared" si="28"/>
        <v>-46316.170293011703</v>
      </c>
      <c r="AX83" s="9">
        <f t="shared" si="29"/>
        <v>0</v>
      </c>
      <c r="AY83" s="21">
        <v>4230213.8713370599</v>
      </c>
      <c r="AZ83" s="9"/>
      <c r="BA83" s="9">
        <f t="shared" si="18"/>
        <v>0</v>
      </c>
      <c r="BB83" s="9">
        <v>0</v>
      </c>
      <c r="BC83" s="1">
        <v>3647096.3590116901</v>
      </c>
      <c r="BD83" s="1">
        <v>1317.98642804939</v>
      </c>
      <c r="BE83" s="1">
        <v>-33936.642170392901</v>
      </c>
    </row>
    <row r="84" spans="1:57" ht="15" x14ac:dyDescent="0.25">
      <c r="A84" s="20">
        <v>41364</v>
      </c>
      <c r="B84" s="24">
        <v>4263041.37647398</v>
      </c>
      <c r="C84" s="9">
        <f t="shared" si="34"/>
        <v>3658172.2656421158</v>
      </c>
      <c r="D84" s="24">
        <v>2730059.3102691201</v>
      </c>
      <c r="E84" s="24">
        <v>2417155.3587946999</v>
      </c>
      <c r="F84" s="24">
        <v>823407.48672820895</v>
      </c>
      <c r="G84" s="24">
        <v>718115.56600267801</v>
      </c>
      <c r="H84" s="24">
        <v>771423.57119231403</v>
      </c>
      <c r="I84" s="24">
        <v>677668.94496039697</v>
      </c>
      <c r="J84" s="24">
        <v>21791.536628757702</v>
      </c>
      <c r="K84" s="24">
        <v>17699.6093957218</v>
      </c>
      <c r="L84" s="9">
        <f t="shared" si="30"/>
        <v>-73.248336136341095</v>
      </c>
      <c r="M84" s="9">
        <f t="shared" si="30"/>
        <v>-14100.459250189801</v>
      </c>
      <c r="N84" s="9">
        <f t="shared" si="19"/>
        <v>4346608.6564822635</v>
      </c>
      <c r="O84" s="9">
        <f t="shared" si="19"/>
        <v>3816539.0199033101</v>
      </c>
      <c r="P84" s="21">
        <v>1125383.51124998</v>
      </c>
      <c r="Q84" s="21">
        <v>1045448.1180612301</v>
      </c>
      <c r="R84" s="21">
        <v>1208950.7912582699</v>
      </c>
      <c r="S84" s="21">
        <v>1105644.32423548</v>
      </c>
      <c r="T84" s="21">
        <v>278872.15730591002</v>
      </c>
      <c r="U84" s="21">
        <v>231469.38071431601</v>
      </c>
      <c r="V84" s="21">
        <v>837808.09725247498</v>
      </c>
      <c r="W84" s="21">
        <v>1381909.67499642</v>
      </c>
      <c r="X84" s="21">
        <v>137736.593685047</v>
      </c>
      <c r="Y84" s="21">
        <v>124239.888409716</v>
      </c>
      <c r="Z84" s="21">
        <v>137795.36689794599</v>
      </c>
      <c r="AA84" s="21">
        <v>124804.224125797</v>
      </c>
      <c r="AB84" s="21">
        <v>495891.61060932098</v>
      </c>
      <c r="AC84" s="9"/>
      <c r="AD84" s="21">
        <v>4263114.6248101098</v>
      </c>
      <c r="AE84" s="21">
        <v>3770443.2729792502</v>
      </c>
      <c r="AF84" s="21">
        <v>914543.06641052896</v>
      </c>
      <c r="AG84" s="21">
        <v>4346681.9048183998</v>
      </c>
      <c r="AH84" s="21">
        <v>3830639.4791534999</v>
      </c>
      <c r="AI84" s="21">
        <v>-73.248336136341095</v>
      </c>
      <c r="AJ84" s="10">
        <f t="shared" si="31"/>
        <v>4263041.3764739735</v>
      </c>
      <c r="AK84" s="10">
        <f t="shared" si="31"/>
        <v>3756342.8137290599</v>
      </c>
      <c r="AL84" s="10">
        <f t="shared" si="32"/>
        <v>771423.57119231392</v>
      </c>
      <c r="AM84" s="9">
        <f t="shared" si="20"/>
        <v>0</v>
      </c>
      <c r="AN84" s="9">
        <f t="shared" si="21"/>
        <v>0</v>
      </c>
      <c r="AO84" s="9">
        <f t="shared" si="22"/>
        <v>98170.548086944036</v>
      </c>
      <c r="AP84" s="9">
        <f t="shared" si="23"/>
        <v>0</v>
      </c>
      <c r="AQ84" s="9">
        <f t="shared" si="24"/>
        <v>4263041.3764739744</v>
      </c>
      <c r="AR84" s="9">
        <f t="shared" si="25"/>
        <v>0</v>
      </c>
      <c r="AS84" s="9">
        <f t="shared" si="26"/>
        <v>0</v>
      </c>
      <c r="AT84" s="21">
        <v>428624.83242488501</v>
      </c>
      <c r="AU84" s="9">
        <f t="shared" si="27"/>
        <v>3756342.813729058</v>
      </c>
      <c r="AV84" s="9">
        <f t="shared" si="33"/>
        <v>677668.94496039802</v>
      </c>
      <c r="AW84" s="9">
        <f t="shared" si="28"/>
        <v>98170.548086942174</v>
      </c>
      <c r="AX84" s="9">
        <f t="shared" si="29"/>
        <v>1.0477378964424133E-9</v>
      </c>
      <c r="AY84" s="21">
        <v>4263041.37647398</v>
      </c>
      <c r="AZ84" s="9"/>
      <c r="BA84" s="9">
        <f t="shared" si="18"/>
        <v>0</v>
      </c>
      <c r="BB84" s="9">
        <v>0</v>
      </c>
      <c r="BC84" s="1">
        <v>3756342.8137290599</v>
      </c>
      <c r="BD84" s="1">
        <v>-73.248336136341095</v>
      </c>
      <c r="BE84" s="1">
        <v>-14100.459250189801</v>
      </c>
    </row>
    <row r="85" spans="1:57" ht="15" x14ac:dyDescent="0.25">
      <c r="A85" s="20">
        <v>41455</v>
      </c>
      <c r="B85" s="24">
        <v>4294049.8264533198</v>
      </c>
      <c r="C85" s="9">
        <f t="shared" si="34"/>
        <v>3873550.6216712678</v>
      </c>
      <c r="D85" s="24">
        <v>2739722.2756292201</v>
      </c>
      <c r="E85" s="24">
        <v>2454320.9818429099</v>
      </c>
      <c r="F85" s="24">
        <v>831875.28184047504</v>
      </c>
      <c r="G85" s="24">
        <v>732524.69591939903</v>
      </c>
      <c r="H85" s="24">
        <v>789831.14804849797</v>
      </c>
      <c r="I85" s="24">
        <v>709088.82049619302</v>
      </c>
      <c r="J85" s="24">
        <v>45810.819764273401</v>
      </c>
      <c r="K85" s="24">
        <v>48798.692776257798</v>
      </c>
      <c r="L85" s="9">
        <f t="shared" si="30"/>
        <v>1198.9198901047901</v>
      </c>
      <c r="M85" s="9">
        <f t="shared" si="30"/>
        <v>-11111.986342181901</v>
      </c>
      <c r="N85" s="9">
        <f t="shared" si="19"/>
        <v>4408438.4451725744</v>
      </c>
      <c r="O85" s="9">
        <f t="shared" si="19"/>
        <v>3933621.2046925779</v>
      </c>
      <c r="P85" s="21">
        <v>1147050.19082984</v>
      </c>
      <c r="Q85" s="21">
        <v>1088941.1820854801</v>
      </c>
      <c r="R85" s="21">
        <v>1261438.8095491</v>
      </c>
      <c r="S85" s="21">
        <v>1186605.1547312201</v>
      </c>
      <c r="T85" s="21">
        <v>284864.37997668597</v>
      </c>
      <c r="U85" s="21">
        <v>239224.484928169</v>
      </c>
      <c r="V85" s="21">
        <v>836120.35055288498</v>
      </c>
      <c r="W85" s="21">
        <v>1379513.0601714901</v>
      </c>
      <c r="X85" s="21">
        <v>134286.83342563099</v>
      </c>
      <c r="Y85" s="21">
        <v>122868.903290496</v>
      </c>
      <c r="Z85" s="21">
        <v>144894.113248162</v>
      </c>
      <c r="AA85" s="21">
        <v>133419.90736944799</v>
      </c>
      <c r="AB85" s="21">
        <v>510650.201374706</v>
      </c>
      <c r="AC85" s="9"/>
      <c r="AD85" s="21">
        <v>4292850.9065632196</v>
      </c>
      <c r="AE85" s="21">
        <v>3847069.2183890101</v>
      </c>
      <c r="AF85" s="21">
        <v>968387.65541781695</v>
      </c>
      <c r="AG85" s="21">
        <v>4407239.5252824696</v>
      </c>
      <c r="AH85" s="21">
        <v>3944733.1910347599</v>
      </c>
      <c r="AI85" s="21">
        <v>1198.9198901047901</v>
      </c>
      <c r="AJ85" s="10">
        <f t="shared" si="31"/>
        <v>4294049.8264533142</v>
      </c>
      <c r="AK85" s="10">
        <f t="shared" si="31"/>
        <v>3835957.2320468384</v>
      </c>
      <c r="AL85" s="10">
        <f t="shared" si="32"/>
        <v>789831.14804849902</v>
      </c>
      <c r="AM85" s="9">
        <f t="shared" si="20"/>
        <v>0</v>
      </c>
      <c r="AN85" s="9">
        <f t="shared" si="21"/>
        <v>-1.0477378964424133E-9</v>
      </c>
      <c r="AO85" s="9">
        <f t="shared" si="22"/>
        <v>-37593.389624429401</v>
      </c>
      <c r="AP85" s="9">
        <f t="shared" si="23"/>
        <v>0</v>
      </c>
      <c r="AQ85" s="9">
        <f t="shared" si="24"/>
        <v>4294049.8264533132</v>
      </c>
      <c r="AR85" s="9">
        <f t="shared" si="25"/>
        <v>0</v>
      </c>
      <c r="AS85" s="9">
        <f t="shared" si="26"/>
        <v>0</v>
      </c>
      <c r="AT85" s="21">
        <v>452800.009836249</v>
      </c>
      <c r="AU85" s="9">
        <f t="shared" si="27"/>
        <v>3835957.2320468379</v>
      </c>
      <c r="AV85" s="9">
        <f t="shared" si="33"/>
        <v>709088.82049619302</v>
      </c>
      <c r="AW85" s="9">
        <f t="shared" si="28"/>
        <v>-37593.389624429867</v>
      </c>
      <c r="AX85" s="9">
        <f t="shared" si="29"/>
        <v>0</v>
      </c>
      <c r="AY85" s="21">
        <v>4294049.8264533198</v>
      </c>
      <c r="AZ85" s="9"/>
      <c r="BA85" s="9">
        <f t="shared" si="18"/>
        <v>0</v>
      </c>
      <c r="BB85" s="9">
        <v>0</v>
      </c>
      <c r="BC85" s="1">
        <v>3835957.23204683</v>
      </c>
      <c r="BD85" s="1">
        <v>1198.9198901047901</v>
      </c>
      <c r="BE85" s="1">
        <v>-11111.986342181901</v>
      </c>
    </row>
    <row r="86" spans="1:57" ht="15" x14ac:dyDescent="0.25">
      <c r="A86" s="20">
        <v>41547</v>
      </c>
      <c r="B86" s="24">
        <v>4314423.3579762401</v>
      </c>
      <c r="C86" s="9">
        <f t="shared" si="34"/>
        <v>3923482.0489778202</v>
      </c>
      <c r="D86" s="24">
        <v>2736874.2921448001</v>
      </c>
      <c r="E86" s="24">
        <v>2484067.3212045799</v>
      </c>
      <c r="F86" s="24">
        <v>833531.09006249299</v>
      </c>
      <c r="G86" s="24">
        <v>744142.30616771104</v>
      </c>
      <c r="H86" s="24">
        <v>807410.47473601298</v>
      </c>
      <c r="I86" s="24">
        <v>733947.91987680004</v>
      </c>
      <c r="J86" s="24">
        <v>35132.263725749399</v>
      </c>
      <c r="K86" s="24">
        <v>38835.184880019297</v>
      </c>
      <c r="L86" s="9">
        <f t="shared" si="30"/>
        <v>-753.62722442857898</v>
      </c>
      <c r="M86" s="9">
        <f t="shared" si="30"/>
        <v>18180.318927185101</v>
      </c>
      <c r="N86" s="9">
        <f t="shared" si="19"/>
        <v>4412194.4934446216</v>
      </c>
      <c r="O86" s="9">
        <f t="shared" si="19"/>
        <v>4019173.0510562952</v>
      </c>
      <c r="P86" s="21">
        <v>1152614.91890644</v>
      </c>
      <c r="Q86" s="21">
        <v>1113681.86959259</v>
      </c>
      <c r="R86" s="21">
        <v>1250386.0543748301</v>
      </c>
      <c r="S86" s="21">
        <v>1230747.14929075</v>
      </c>
      <c r="T86" s="21">
        <v>278522.419377274</v>
      </c>
      <c r="U86" s="21">
        <v>241445.164212815</v>
      </c>
      <c r="V86" s="21">
        <v>833990.123685578</v>
      </c>
      <c r="W86" s="21">
        <v>1382916.58486913</v>
      </c>
      <c r="X86" s="21">
        <v>130805.741814482</v>
      </c>
      <c r="Y86" s="21">
        <v>120935.332668918</v>
      </c>
      <c r="Z86" s="21">
        <v>145612.27908108899</v>
      </c>
      <c r="AA86" s="21">
        <v>135377.55458254201</v>
      </c>
      <c r="AB86" s="21">
        <v>530992.453840442</v>
      </c>
      <c r="AC86" s="9"/>
      <c r="AD86" s="21">
        <v>4315176.9852006696</v>
      </c>
      <c r="AE86" s="21">
        <v>3883927.45243095</v>
      </c>
      <c r="AF86" s="21">
        <v>980870.51224445505</v>
      </c>
      <c r="AG86" s="21">
        <v>4412948.1206690501</v>
      </c>
      <c r="AH86" s="21">
        <v>4000992.73212911</v>
      </c>
      <c r="AI86" s="21">
        <v>-753.62722442857898</v>
      </c>
      <c r="AJ86" s="10">
        <f t="shared" si="31"/>
        <v>4314423.3579762317</v>
      </c>
      <c r="AK86" s="10">
        <f t="shared" si="31"/>
        <v>3902107.7713581352</v>
      </c>
      <c r="AL86" s="10">
        <f t="shared" si="32"/>
        <v>807410.47473601298</v>
      </c>
      <c r="AM86" s="9">
        <f t="shared" si="20"/>
        <v>8.3819031715393066E-9</v>
      </c>
      <c r="AN86" s="9">
        <f t="shared" si="21"/>
        <v>0</v>
      </c>
      <c r="AO86" s="9">
        <f t="shared" si="22"/>
        <v>-21374.277619685046</v>
      </c>
      <c r="AP86" s="9">
        <f t="shared" si="23"/>
        <v>0</v>
      </c>
      <c r="AQ86" s="9">
        <f t="shared" si="24"/>
        <v>4314423.3579762364</v>
      </c>
      <c r="AR86" s="9">
        <f t="shared" si="25"/>
        <v>0</v>
      </c>
      <c r="AS86" s="9">
        <f t="shared" si="26"/>
        <v>0</v>
      </c>
      <c r="AT86" s="21">
        <v>477635.03262533998</v>
      </c>
      <c r="AU86" s="9">
        <f t="shared" si="27"/>
        <v>3902107.7713581356</v>
      </c>
      <c r="AV86" s="9">
        <f t="shared" si="33"/>
        <v>733947.91987679992</v>
      </c>
      <c r="AW86" s="9">
        <f t="shared" si="28"/>
        <v>-21374.277619684581</v>
      </c>
      <c r="AX86" s="9">
        <f t="shared" si="29"/>
        <v>0</v>
      </c>
      <c r="AY86" s="21">
        <v>4314423.3579762401</v>
      </c>
      <c r="AZ86" s="9"/>
      <c r="BA86" s="9">
        <f t="shared" si="18"/>
        <v>0</v>
      </c>
      <c r="BB86" s="9">
        <v>0</v>
      </c>
      <c r="BC86" s="1">
        <v>3902107.77135813</v>
      </c>
      <c r="BD86" s="1">
        <v>-753.62722442857898</v>
      </c>
      <c r="BE86" s="1">
        <v>18180.318927185101</v>
      </c>
    </row>
    <row r="87" spans="1:57" ht="15" x14ac:dyDescent="0.25">
      <c r="A87" s="20">
        <v>41639</v>
      </c>
      <c r="B87" s="24">
        <v>4337650.1436690204</v>
      </c>
      <c r="C87" s="9">
        <f t="shared" si="34"/>
        <v>4019315.8971182802</v>
      </c>
      <c r="D87" s="24">
        <v>2737535.2845181399</v>
      </c>
      <c r="E87" s="24">
        <v>2527465.3962350902</v>
      </c>
      <c r="F87" s="24">
        <v>836871.49937040103</v>
      </c>
      <c r="G87" s="24">
        <v>757968.71279255603</v>
      </c>
      <c r="H87" s="24">
        <v>815426.50541791006</v>
      </c>
      <c r="I87" s="24">
        <v>754261.00582237204</v>
      </c>
      <c r="J87" s="24">
        <v>-13341.3469604326</v>
      </c>
      <c r="K87" s="24">
        <v>-14026.017107089099</v>
      </c>
      <c r="L87" s="9">
        <f t="shared" si="30"/>
        <v>-4615.4609762001801</v>
      </c>
      <c r="M87" s="9">
        <f t="shared" si="30"/>
        <v>7031.6436918526897</v>
      </c>
      <c r="N87" s="9">
        <f t="shared" si="19"/>
        <v>4371876.4813698195</v>
      </c>
      <c r="O87" s="9">
        <f t="shared" si="19"/>
        <v>4032700.7414347827</v>
      </c>
      <c r="P87" s="21">
        <v>1162817.5345327</v>
      </c>
      <c r="Q87" s="21">
        <v>1143486.4759905899</v>
      </c>
      <c r="R87" s="21">
        <v>1197043.8722335</v>
      </c>
      <c r="S87" s="21">
        <v>1196074.1423871501</v>
      </c>
      <c r="T87" s="21">
        <v>273185.19088691601</v>
      </c>
      <c r="U87" s="21">
        <v>239854.03319152299</v>
      </c>
      <c r="V87" s="21">
        <v>834997.47390089405</v>
      </c>
      <c r="W87" s="21">
        <v>1389498.5865388101</v>
      </c>
      <c r="X87" s="21">
        <v>134462.851448595</v>
      </c>
      <c r="Y87" s="21">
        <v>126517.38667317601</v>
      </c>
      <c r="Z87" s="21">
        <v>149656.38983062399</v>
      </c>
      <c r="AA87" s="21">
        <v>141709.25034183799</v>
      </c>
      <c r="AB87" s="21">
        <v>531307.26413869101</v>
      </c>
      <c r="AC87" s="9"/>
      <c r="AD87" s="21">
        <v>4342265.6046452196</v>
      </c>
      <c r="AE87" s="21">
        <v>3973081.4313463601</v>
      </c>
      <c r="AF87" s="21">
        <v>1004828.97427957</v>
      </c>
      <c r="AG87" s="21">
        <v>4376491.9423460197</v>
      </c>
      <c r="AH87" s="21">
        <v>4025669.0977429301</v>
      </c>
      <c r="AI87" s="21">
        <v>-4615.4609762001801</v>
      </c>
      <c r="AJ87" s="10">
        <f t="shared" si="31"/>
        <v>4337650.1436690195</v>
      </c>
      <c r="AK87" s="10">
        <f t="shared" si="31"/>
        <v>3980113.0750382226</v>
      </c>
      <c r="AL87" s="10">
        <f t="shared" si="32"/>
        <v>815426.50541790994</v>
      </c>
      <c r="AM87" s="9">
        <f t="shared" si="20"/>
        <v>0</v>
      </c>
      <c r="AN87" s="9">
        <f t="shared" si="21"/>
        <v>0</v>
      </c>
      <c r="AO87" s="9">
        <f t="shared" si="22"/>
        <v>-39202.82208005758</v>
      </c>
      <c r="AP87" s="9">
        <f t="shared" si="23"/>
        <v>0</v>
      </c>
      <c r="AQ87" s="9">
        <f t="shared" si="24"/>
        <v>4337650.1436690176</v>
      </c>
      <c r="AR87" s="9">
        <f t="shared" si="25"/>
        <v>0</v>
      </c>
      <c r="AS87" s="9">
        <f t="shared" si="26"/>
        <v>0</v>
      </c>
      <c r="AT87" s="21">
        <v>486034.36880735803</v>
      </c>
      <c r="AU87" s="9">
        <f t="shared" si="27"/>
        <v>3980113.0750382221</v>
      </c>
      <c r="AV87" s="9">
        <f t="shared" si="33"/>
        <v>754261.00582237204</v>
      </c>
      <c r="AW87" s="9">
        <f t="shared" si="28"/>
        <v>-39202.822080058046</v>
      </c>
      <c r="AX87" s="9">
        <f t="shared" si="29"/>
        <v>0</v>
      </c>
      <c r="AY87" s="21">
        <v>4337650.1436690204</v>
      </c>
      <c r="AZ87" s="9"/>
      <c r="BA87" s="9">
        <f t="shared" si="18"/>
        <v>0</v>
      </c>
      <c r="BB87" s="9">
        <v>0</v>
      </c>
      <c r="BC87" s="1">
        <v>3980113.0750382198</v>
      </c>
      <c r="BD87" s="1">
        <v>-4615.4609762001801</v>
      </c>
      <c r="BE87" s="1">
        <v>7031.6436918526897</v>
      </c>
    </row>
    <row r="88" spans="1:57" ht="15" x14ac:dyDescent="0.25">
      <c r="A88" s="20">
        <v>41729</v>
      </c>
      <c r="B88" s="24">
        <v>4331667.0080894995</v>
      </c>
      <c r="C88" s="9">
        <f t="shared" si="34"/>
        <v>3965127.001137252</v>
      </c>
      <c r="D88" s="24">
        <v>2741368.6144897202</v>
      </c>
      <c r="E88" s="24">
        <v>2567092.2512759501</v>
      </c>
      <c r="F88" s="24">
        <v>841838.34762698202</v>
      </c>
      <c r="G88" s="24">
        <v>781960.36459613405</v>
      </c>
      <c r="H88" s="24">
        <v>799781.72426710196</v>
      </c>
      <c r="I88" s="24">
        <v>754978.91843825404</v>
      </c>
      <c r="J88" s="24">
        <v>-14479.142842449501</v>
      </c>
      <c r="K88" s="24">
        <v>-17818.5240422143</v>
      </c>
      <c r="L88" s="9">
        <f t="shared" si="30"/>
        <v>-4922.5165630839801</v>
      </c>
      <c r="M88" s="9">
        <f t="shared" si="30"/>
        <v>45557.395834613097</v>
      </c>
      <c r="N88" s="9">
        <f t="shared" si="19"/>
        <v>4363587.0269782664</v>
      </c>
      <c r="O88" s="9">
        <f t="shared" si="19"/>
        <v>4131770.4061027332</v>
      </c>
      <c r="P88" s="21">
        <v>1195108.4686733501</v>
      </c>
      <c r="Q88" s="21">
        <v>1201155.3159018499</v>
      </c>
      <c r="R88" s="21">
        <v>1227028.48756212</v>
      </c>
      <c r="S88" s="21">
        <v>1283032.8833659799</v>
      </c>
      <c r="T88" s="21">
        <v>272000.97392623598</v>
      </c>
      <c r="U88" s="21">
        <v>245644.49628768</v>
      </c>
      <c r="V88" s="21">
        <v>837755.835709568</v>
      </c>
      <c r="W88" s="21">
        <v>1385967.3085662301</v>
      </c>
      <c r="X88" s="21">
        <v>139752.198315482</v>
      </c>
      <c r="Y88" s="21">
        <v>133690.09026185301</v>
      </c>
      <c r="Z88" s="21">
        <v>136391.210331218</v>
      </c>
      <c r="AA88" s="21">
        <v>130926.472019509</v>
      </c>
      <c r="AB88" s="21">
        <v>523638.31562040199</v>
      </c>
      <c r="AC88" s="9"/>
      <c r="AD88" s="21">
        <v>4336589.5246525798</v>
      </c>
      <c r="AE88" s="21">
        <v>4004335.4428039901</v>
      </c>
      <c r="AF88" s="21">
        <v>991281.75028431299</v>
      </c>
      <c r="AG88" s="21">
        <v>4368509.5435413504</v>
      </c>
      <c r="AH88" s="21">
        <v>4086213.0102681201</v>
      </c>
      <c r="AI88" s="21">
        <v>-4922.5165630839801</v>
      </c>
      <c r="AJ88" s="10">
        <f t="shared" si="31"/>
        <v>4331667.0080894968</v>
      </c>
      <c r="AK88" s="10">
        <f t="shared" si="31"/>
        <v>4049892.8386386032</v>
      </c>
      <c r="AL88" s="10">
        <f t="shared" si="32"/>
        <v>799781.72426710196</v>
      </c>
      <c r="AM88" s="9">
        <f t="shared" si="20"/>
        <v>0</v>
      </c>
      <c r="AN88" s="9">
        <f t="shared" si="21"/>
        <v>0</v>
      </c>
      <c r="AO88" s="9">
        <f t="shared" si="22"/>
        <v>84765.837501351256</v>
      </c>
      <c r="AP88" s="9">
        <f t="shared" si="23"/>
        <v>0</v>
      </c>
      <c r="AQ88" s="9">
        <f t="shared" si="24"/>
        <v>4331667.0080895014</v>
      </c>
      <c r="AR88" s="9">
        <f t="shared" si="25"/>
        <v>0</v>
      </c>
      <c r="AS88" s="9">
        <f t="shared" si="26"/>
        <v>0</v>
      </c>
      <c r="AT88" s="21">
        <v>490362.35615689203</v>
      </c>
      <c r="AU88" s="9">
        <f t="shared" si="27"/>
        <v>4049892.8386386065</v>
      </c>
      <c r="AV88" s="9">
        <f t="shared" si="33"/>
        <v>754978.91843825404</v>
      </c>
      <c r="AW88" s="9">
        <f t="shared" si="28"/>
        <v>84765.837501354516</v>
      </c>
      <c r="AX88" s="9">
        <f t="shared" si="29"/>
        <v>0</v>
      </c>
      <c r="AY88" s="21">
        <v>4331667.0080894995</v>
      </c>
      <c r="AZ88" s="9"/>
      <c r="BA88" s="9">
        <f t="shared" si="18"/>
        <v>0</v>
      </c>
      <c r="BB88" s="9">
        <v>0</v>
      </c>
      <c r="BC88" s="1">
        <v>4049892.8386386102</v>
      </c>
      <c r="BD88" s="1">
        <v>-4922.5165630839801</v>
      </c>
      <c r="BE88" s="1">
        <v>45557.395834613097</v>
      </c>
    </row>
    <row r="89" spans="1:57" ht="15" x14ac:dyDescent="0.25">
      <c r="A89" s="20">
        <v>41820</v>
      </c>
      <c r="B89" s="24">
        <v>4348762.6509733396</v>
      </c>
      <c r="C89" s="9">
        <f t="shared" si="34"/>
        <v>4122466.7855587602</v>
      </c>
      <c r="D89" s="24">
        <v>2752146.9719034601</v>
      </c>
      <c r="E89" s="24">
        <v>2615259.2536545401</v>
      </c>
      <c r="F89" s="24">
        <v>846809.61934362701</v>
      </c>
      <c r="G89" s="24">
        <v>791883.12913997704</v>
      </c>
      <c r="H89" s="24">
        <v>773338.54225369496</v>
      </c>
      <c r="I89" s="24">
        <v>743255.26901661803</v>
      </c>
      <c r="J89" s="24">
        <v>25642.432833273298</v>
      </c>
      <c r="K89" s="24">
        <v>47210.206633066802</v>
      </c>
      <c r="L89" s="9">
        <f t="shared" si="30"/>
        <v>-1739.1510399105</v>
      </c>
      <c r="M89" s="9">
        <f t="shared" si="30"/>
        <v>-19124.027298557099</v>
      </c>
      <c r="N89" s="9">
        <f t="shared" si="19"/>
        <v>4396198.4152941396</v>
      </c>
      <c r="O89" s="9">
        <f t="shared" si="19"/>
        <v>4178483.8311456428</v>
      </c>
      <c r="P89" s="21">
        <v>1148307.9498016201</v>
      </c>
      <c r="Q89" s="21">
        <v>1154542.98959942</v>
      </c>
      <c r="R89" s="21">
        <v>1195743.7141224199</v>
      </c>
      <c r="S89" s="21">
        <v>1243442.47536232</v>
      </c>
      <c r="T89" s="21">
        <v>275172.58519400499</v>
      </c>
      <c r="U89" s="21">
        <v>247599.9702409</v>
      </c>
      <c r="V89" s="21">
        <v>838006.72429226304</v>
      </c>
      <c r="W89" s="21">
        <v>1391367.6921762901</v>
      </c>
      <c r="X89" s="21">
        <v>142552.63620246699</v>
      </c>
      <c r="Y89" s="21">
        <v>138461.73986413601</v>
      </c>
      <c r="Z89" s="21">
        <v>127254.736378343</v>
      </c>
      <c r="AA89" s="21">
        <v>124045.060520552</v>
      </c>
      <c r="AB89" s="21">
        <v>503531.16967288498</v>
      </c>
      <c r="AC89" s="9"/>
      <c r="AD89" s="21">
        <v>4350501.8020132501</v>
      </c>
      <c r="AE89" s="21">
        <v>4108708.3726813099</v>
      </c>
      <c r="AF89" s="21">
        <v>1030616.69638969</v>
      </c>
      <c r="AG89" s="21">
        <v>4397937.5663340501</v>
      </c>
      <c r="AH89" s="21">
        <v>4197607.8584441999</v>
      </c>
      <c r="AI89" s="21">
        <v>-1739.1510399105</v>
      </c>
      <c r="AJ89" s="10">
        <f t="shared" si="31"/>
        <v>4348762.6509733396</v>
      </c>
      <c r="AK89" s="10">
        <f t="shared" si="31"/>
        <v>4089584.345382743</v>
      </c>
      <c r="AL89" s="10">
        <f t="shared" si="32"/>
        <v>773338.54225369496</v>
      </c>
      <c r="AM89" s="9">
        <f t="shared" si="20"/>
        <v>0</v>
      </c>
      <c r="AN89" s="9">
        <f t="shared" si="21"/>
        <v>0</v>
      </c>
      <c r="AO89" s="9">
        <f t="shared" si="22"/>
        <v>-32882.440176017117</v>
      </c>
      <c r="AP89" s="9">
        <f t="shared" si="23"/>
        <v>0</v>
      </c>
      <c r="AQ89" s="9">
        <f t="shared" si="24"/>
        <v>4348762.6509733442</v>
      </c>
      <c r="AR89" s="9">
        <f t="shared" si="25"/>
        <v>0</v>
      </c>
      <c r="AS89" s="9">
        <f t="shared" si="26"/>
        <v>0</v>
      </c>
      <c r="AT89" s="21">
        <v>480748.46863193001</v>
      </c>
      <c r="AU89" s="9">
        <f t="shared" si="27"/>
        <v>4089584.3453827449</v>
      </c>
      <c r="AV89" s="9">
        <f t="shared" si="33"/>
        <v>743255.26901661803</v>
      </c>
      <c r="AW89" s="9">
        <f t="shared" si="28"/>
        <v>-32882.440176015254</v>
      </c>
      <c r="AX89" s="9">
        <f t="shared" si="29"/>
        <v>0</v>
      </c>
      <c r="AY89" s="21">
        <v>4348762.6509733396</v>
      </c>
      <c r="AZ89" s="9"/>
      <c r="BA89" s="9">
        <f t="shared" si="18"/>
        <v>0</v>
      </c>
      <c r="BB89" s="9">
        <v>0</v>
      </c>
      <c r="BC89" s="1">
        <v>4089584.34538275</v>
      </c>
      <c r="BD89" s="1">
        <v>-1739.1510399105</v>
      </c>
      <c r="BE89" s="1">
        <v>-19124.027298557099</v>
      </c>
    </row>
    <row r="90" spans="1:57" ht="15" x14ac:dyDescent="0.25">
      <c r="A90" s="20">
        <v>41912</v>
      </c>
      <c r="B90" s="24">
        <v>4369661.9021689603</v>
      </c>
      <c r="C90" s="9">
        <f t="shared" si="34"/>
        <v>4187313.5710614799</v>
      </c>
      <c r="D90" s="24">
        <v>2760701.1750135301</v>
      </c>
      <c r="E90" s="24">
        <v>2658349.9918851899</v>
      </c>
      <c r="F90" s="24">
        <v>848656.75686155597</v>
      </c>
      <c r="G90" s="24">
        <v>804800.34698155697</v>
      </c>
      <c r="H90" s="24">
        <v>772753.07716410502</v>
      </c>
      <c r="I90" s="24">
        <v>750287.55570304999</v>
      </c>
      <c r="J90" s="24">
        <v>7716.2521356603702</v>
      </c>
      <c r="K90" s="24">
        <v>-2508.1564565311301</v>
      </c>
      <c r="L90" s="9">
        <f t="shared" si="30"/>
        <v>6663.0028710514298</v>
      </c>
      <c r="M90" s="9">
        <f t="shared" si="30"/>
        <v>12571.965644693501</v>
      </c>
      <c r="N90" s="9">
        <f t="shared" si="19"/>
        <v>4396490.2640459016</v>
      </c>
      <c r="O90" s="9">
        <f t="shared" si="19"/>
        <v>4223501.7037579538</v>
      </c>
      <c r="P90" s="21">
        <v>1193763.1569550401</v>
      </c>
      <c r="Q90" s="21">
        <v>1209436.0172971201</v>
      </c>
      <c r="R90" s="21">
        <v>1220591.5188319799</v>
      </c>
      <c r="S90" s="21">
        <v>1264579.36916419</v>
      </c>
      <c r="T90" s="21">
        <v>279603.95424224401</v>
      </c>
      <c r="U90" s="21">
        <v>250061.508868601</v>
      </c>
      <c r="V90" s="21">
        <v>842037.14281163202</v>
      </c>
      <c r="W90" s="21">
        <v>1388998.56909105</v>
      </c>
      <c r="X90" s="21">
        <v>141817.09414219801</v>
      </c>
      <c r="Y90" s="21">
        <v>139166.870951633</v>
      </c>
      <c r="Z90" s="21">
        <v>128209.22202456799</v>
      </c>
      <c r="AA90" s="21">
        <v>126245.14232270099</v>
      </c>
      <c r="AB90" s="21">
        <v>502726.76099733898</v>
      </c>
      <c r="AC90" s="9"/>
      <c r="AD90" s="21">
        <v>4362998.8992979098</v>
      </c>
      <c r="AE90" s="21">
        <v>4155786.3862461899</v>
      </c>
      <c r="AF90" s="21">
        <v>1046828.39276537</v>
      </c>
      <c r="AG90" s="21">
        <v>4389827.2611748502</v>
      </c>
      <c r="AH90" s="21">
        <v>4210929.7381132599</v>
      </c>
      <c r="AI90" s="21">
        <v>6663.0028710514298</v>
      </c>
      <c r="AJ90" s="10">
        <f t="shared" si="31"/>
        <v>4369661.9021689612</v>
      </c>
      <c r="AK90" s="10">
        <f t="shared" si="31"/>
        <v>4168358.3518908834</v>
      </c>
      <c r="AL90" s="10">
        <f t="shared" si="32"/>
        <v>772753.07716410491</v>
      </c>
      <c r="AM90" s="9">
        <f t="shared" si="20"/>
        <v>0</v>
      </c>
      <c r="AN90" s="9">
        <f t="shared" si="21"/>
        <v>0</v>
      </c>
      <c r="AO90" s="9">
        <f t="shared" si="22"/>
        <v>-18955.219170596451</v>
      </c>
      <c r="AP90" s="9">
        <f t="shared" si="23"/>
        <v>0</v>
      </c>
      <c r="AQ90" s="9">
        <f t="shared" si="24"/>
        <v>4369661.9021689631</v>
      </c>
      <c r="AR90" s="9">
        <f t="shared" si="25"/>
        <v>0</v>
      </c>
      <c r="AS90" s="9">
        <f t="shared" si="26"/>
        <v>0</v>
      </c>
      <c r="AT90" s="21">
        <v>484875.54242871603</v>
      </c>
      <c r="AU90" s="9">
        <f t="shared" si="27"/>
        <v>4168358.351890889</v>
      </c>
      <c r="AV90" s="9">
        <f t="shared" si="33"/>
        <v>750287.55570304999</v>
      </c>
      <c r="AW90" s="9">
        <f t="shared" si="28"/>
        <v>-18955.219170590863</v>
      </c>
      <c r="AX90" s="9">
        <f t="shared" si="29"/>
        <v>0</v>
      </c>
      <c r="AY90" s="21">
        <v>4369661.9021689603</v>
      </c>
      <c r="AZ90" s="9"/>
      <c r="BA90" s="9">
        <f t="shared" si="18"/>
        <v>0</v>
      </c>
      <c r="BB90" s="9">
        <v>0</v>
      </c>
      <c r="BC90" s="1">
        <v>4168358.3518908899</v>
      </c>
      <c r="BD90" s="1">
        <v>6663.0028710514298</v>
      </c>
      <c r="BE90" s="1">
        <v>12571.965644693501</v>
      </c>
    </row>
    <row r="91" spans="1:57" ht="15" x14ac:dyDescent="0.25">
      <c r="A91" s="20">
        <v>42004</v>
      </c>
      <c r="B91" s="24">
        <v>4402380.8659706004</v>
      </c>
      <c r="C91" s="9">
        <f t="shared" si="34"/>
        <v>4260584.7357729198</v>
      </c>
      <c r="D91" s="24">
        <v>2768786.2647720198</v>
      </c>
      <c r="E91" s="24">
        <v>2691796.8292610501</v>
      </c>
      <c r="F91" s="24">
        <v>852436.90840761003</v>
      </c>
      <c r="G91" s="24">
        <v>815031.45246794703</v>
      </c>
      <c r="H91" s="24">
        <v>796274.650193193</v>
      </c>
      <c r="I91" s="24">
        <v>777671.526784571</v>
      </c>
      <c r="J91" s="24">
        <v>7023.2212583508299</v>
      </c>
      <c r="K91" s="24">
        <v>3998.9991811146501</v>
      </c>
      <c r="L91" s="9">
        <f t="shared" si="30"/>
        <v>554.95536854863201</v>
      </c>
      <c r="M91" s="9">
        <f t="shared" si="30"/>
        <v>-39005.444356015003</v>
      </c>
      <c r="N91" s="9">
        <f t="shared" si="19"/>
        <v>4425075.9999997187</v>
      </c>
      <c r="O91" s="9">
        <f t="shared" si="19"/>
        <v>4249493.3633386651</v>
      </c>
      <c r="P91" s="21">
        <v>1217973.3090301801</v>
      </c>
      <c r="Q91" s="21">
        <v>1230260.7892197601</v>
      </c>
      <c r="R91" s="21">
        <v>1240668.4430593001</v>
      </c>
      <c r="S91" s="21">
        <v>1252097.52363167</v>
      </c>
      <c r="T91" s="21">
        <v>278439.80415652797</v>
      </c>
      <c r="U91" s="21">
        <v>247822.83503707501</v>
      </c>
      <c r="V91" s="21">
        <v>849767.01127872802</v>
      </c>
      <c r="W91" s="21">
        <v>1392756.6142996899</v>
      </c>
      <c r="X91" s="21">
        <v>139622.19368314301</v>
      </c>
      <c r="Y91" s="21">
        <v>138082.17787096201</v>
      </c>
      <c r="Z91" s="21">
        <v>136193.006206185</v>
      </c>
      <c r="AA91" s="21">
        <v>134689.469923533</v>
      </c>
      <c r="AB91" s="21">
        <v>520459.450303866</v>
      </c>
      <c r="AC91" s="9"/>
      <c r="AD91" s="21">
        <v>4401825.9106020499</v>
      </c>
      <c r="AE91" s="21">
        <v>4266662.0732827699</v>
      </c>
      <c r="AF91" s="21">
        <v>1065146.18394323</v>
      </c>
      <c r="AG91" s="21">
        <v>4424521.0446311701</v>
      </c>
      <c r="AH91" s="21">
        <v>4288498.8076946801</v>
      </c>
      <c r="AI91" s="21">
        <v>554.95536854863201</v>
      </c>
      <c r="AJ91" s="10">
        <f t="shared" si="31"/>
        <v>4402380.8659705985</v>
      </c>
      <c r="AK91" s="10">
        <f t="shared" si="31"/>
        <v>4227656.6289267559</v>
      </c>
      <c r="AL91" s="10">
        <f t="shared" si="32"/>
        <v>796274.65019319393</v>
      </c>
      <c r="AM91" s="9">
        <f t="shared" si="20"/>
        <v>0</v>
      </c>
      <c r="AN91" s="9">
        <f t="shared" si="21"/>
        <v>-9.3132257461547852E-10</v>
      </c>
      <c r="AO91" s="9">
        <f t="shared" si="22"/>
        <v>-32928.106846163981</v>
      </c>
      <c r="AP91" s="9">
        <f t="shared" si="23"/>
        <v>0</v>
      </c>
      <c r="AQ91" s="9">
        <f t="shared" si="24"/>
        <v>4402380.8659706032</v>
      </c>
      <c r="AR91" s="9">
        <f t="shared" si="25"/>
        <v>0</v>
      </c>
      <c r="AS91" s="9">
        <f t="shared" si="26"/>
        <v>0</v>
      </c>
      <c r="AT91" s="21">
        <v>504899.87899007503</v>
      </c>
      <c r="AU91" s="9">
        <f t="shared" si="27"/>
        <v>4227656.6289267559</v>
      </c>
      <c r="AV91" s="9">
        <f t="shared" si="33"/>
        <v>777671.52678456996</v>
      </c>
      <c r="AW91" s="9">
        <f t="shared" si="28"/>
        <v>-32928.106846163981</v>
      </c>
      <c r="AX91" s="9">
        <f t="shared" si="29"/>
        <v>-1.0477378964424133E-9</v>
      </c>
      <c r="AY91" s="21">
        <v>4402380.8659706004</v>
      </c>
      <c r="AZ91" s="9"/>
      <c r="BA91" s="9">
        <f t="shared" si="18"/>
        <v>0</v>
      </c>
      <c r="BB91" s="9">
        <v>0</v>
      </c>
      <c r="BC91" s="1">
        <v>4227656.6289267503</v>
      </c>
      <c r="BD91" s="1">
        <v>554.95536854863201</v>
      </c>
      <c r="BE91" s="1">
        <v>-39005.444356015003</v>
      </c>
    </row>
    <row r="92" spans="1:57" ht="15" x14ac:dyDescent="0.25">
      <c r="A92" s="20">
        <v>42094</v>
      </c>
      <c r="B92" s="24">
        <v>4434181.5602280898</v>
      </c>
      <c r="C92" s="9">
        <f t="shared" si="34"/>
        <v>4232598.42251716</v>
      </c>
      <c r="D92" s="24">
        <v>2798300.4552964401</v>
      </c>
      <c r="E92" s="24">
        <v>2735250.25202716</v>
      </c>
      <c r="F92" s="24">
        <v>837770.46622968302</v>
      </c>
      <c r="G92" s="24">
        <v>815572.84440937603</v>
      </c>
      <c r="H92" s="24">
        <v>792659.91076850099</v>
      </c>
      <c r="I92" s="24">
        <v>775762.53978755896</v>
      </c>
      <c r="J92" s="24">
        <v>97293.936883849397</v>
      </c>
      <c r="K92" s="24">
        <v>81384.770161270906</v>
      </c>
      <c r="L92" s="9">
        <f t="shared" si="30"/>
        <v>-4315.9031012710202</v>
      </c>
      <c r="M92" s="9">
        <f t="shared" si="30"/>
        <v>-28713.795105414501</v>
      </c>
      <c r="N92" s="9">
        <f t="shared" si="19"/>
        <v>4521708.8660772089</v>
      </c>
      <c r="O92" s="9">
        <f t="shared" si="19"/>
        <v>4379256.6112799458</v>
      </c>
      <c r="P92" s="21">
        <v>1222863.7036137199</v>
      </c>
      <c r="Q92" s="21">
        <v>1210562.7738115899</v>
      </c>
      <c r="R92" s="21">
        <v>1310391.0094628299</v>
      </c>
      <c r="S92" s="21">
        <v>1265956.5653194401</v>
      </c>
      <c r="T92" s="21">
        <v>281139.13491638203</v>
      </c>
      <c r="U92" s="21">
        <v>254055.947784947</v>
      </c>
      <c r="V92" s="21">
        <v>858891.38604879903</v>
      </c>
      <c r="W92" s="21">
        <v>1404213.9865463199</v>
      </c>
      <c r="X92" s="21">
        <v>141799.57646243201</v>
      </c>
      <c r="Y92" s="21">
        <v>139212.11590512699</v>
      </c>
      <c r="Z92" s="21">
        <v>141001.96286854701</v>
      </c>
      <c r="AA92" s="21">
        <v>139692.321822261</v>
      </c>
      <c r="AB92" s="21">
        <v>509858.37143752101</v>
      </c>
      <c r="AC92" s="9"/>
      <c r="AD92" s="21">
        <v>4438497.4633293701</v>
      </c>
      <c r="AE92" s="21">
        <v>4352576.6148775201</v>
      </c>
      <c r="AF92" s="21">
        <v>1058149.60562929</v>
      </c>
      <c r="AG92" s="21">
        <v>4526024.7691784799</v>
      </c>
      <c r="AH92" s="21">
        <v>4407970.4063853603</v>
      </c>
      <c r="AI92" s="21">
        <v>-4315.9031012710202</v>
      </c>
      <c r="AJ92" s="10">
        <f t="shared" si="31"/>
        <v>4434181.5602280991</v>
      </c>
      <c r="AK92" s="10">
        <f t="shared" si="31"/>
        <v>4323862.8197720954</v>
      </c>
      <c r="AL92" s="10">
        <f t="shared" si="32"/>
        <v>792659.91076850006</v>
      </c>
      <c r="AM92" s="9">
        <f t="shared" si="20"/>
        <v>-9.3132257461547852E-9</v>
      </c>
      <c r="AN92" s="9">
        <f t="shared" si="21"/>
        <v>9.3132257461547852E-10</v>
      </c>
      <c r="AO92" s="9">
        <f t="shared" si="22"/>
        <v>91264.397254935466</v>
      </c>
      <c r="AP92" s="9">
        <f t="shared" si="23"/>
        <v>0</v>
      </c>
      <c r="AQ92" s="9">
        <f t="shared" si="24"/>
        <v>4434181.5602280917</v>
      </c>
      <c r="AR92" s="9">
        <f t="shared" si="25"/>
        <v>7.4505805969238281E-9</v>
      </c>
      <c r="AS92" s="9">
        <f t="shared" si="26"/>
        <v>0</v>
      </c>
      <c r="AT92" s="21">
        <v>496858.10206017102</v>
      </c>
      <c r="AU92" s="9">
        <f t="shared" si="27"/>
        <v>4323862.819772101</v>
      </c>
      <c r="AV92" s="9">
        <f t="shared" si="33"/>
        <v>775762.53978755907</v>
      </c>
      <c r="AW92" s="9">
        <f t="shared" si="28"/>
        <v>91264.397254941054</v>
      </c>
      <c r="AX92" s="9">
        <f t="shared" si="29"/>
        <v>0</v>
      </c>
      <c r="AY92" s="21">
        <v>4434181.5602280898</v>
      </c>
      <c r="AZ92" s="9"/>
      <c r="BA92" s="9">
        <f t="shared" si="18"/>
        <v>0</v>
      </c>
      <c r="BB92" s="9">
        <v>0</v>
      </c>
      <c r="BC92" s="1">
        <v>4323862.8197721001</v>
      </c>
      <c r="BD92" s="1">
        <v>-4315.9031012710202</v>
      </c>
      <c r="BE92" s="1">
        <v>-28713.795105414501</v>
      </c>
    </row>
    <row r="93" spans="1:57" ht="15" x14ac:dyDescent="0.25">
      <c r="A93" s="20">
        <v>42185</v>
      </c>
      <c r="B93" s="24">
        <v>4396745.4223741097</v>
      </c>
      <c r="C93" s="9">
        <f t="shared" si="34"/>
        <v>4424225.8884458002</v>
      </c>
      <c r="D93" s="24">
        <v>2807833.92765263</v>
      </c>
      <c r="E93" s="24">
        <v>2786738.0944377002</v>
      </c>
      <c r="F93" s="24">
        <v>837585.22403386503</v>
      </c>
      <c r="G93" s="24">
        <v>826526.04343447206</v>
      </c>
      <c r="H93" s="24">
        <v>787505.56279821997</v>
      </c>
      <c r="I93" s="24">
        <v>782816.79048128903</v>
      </c>
      <c r="J93" s="24">
        <v>-4678.9108299211202</v>
      </c>
      <c r="K93" s="24">
        <v>-603.19334498147202</v>
      </c>
      <c r="L93" s="9">
        <f t="shared" si="30"/>
        <v>3578.2212994480501</v>
      </c>
      <c r="M93" s="9">
        <f t="shared" si="30"/>
        <v>11257.198333639701</v>
      </c>
      <c r="N93" s="9">
        <f t="shared" si="19"/>
        <v>4431824.0249542482</v>
      </c>
      <c r="O93" s="9">
        <f t="shared" si="19"/>
        <v>4406734.9333421197</v>
      </c>
      <c r="P93" s="21">
        <v>1235681.6755393301</v>
      </c>
      <c r="Q93" s="21">
        <v>1230746.2802100701</v>
      </c>
      <c r="R93" s="21">
        <v>1270760.27811946</v>
      </c>
      <c r="S93" s="21">
        <v>1251396.35008936</v>
      </c>
      <c r="T93" s="21">
        <v>277618.19478672103</v>
      </c>
      <c r="U93" s="21">
        <v>252349.43236795999</v>
      </c>
      <c r="V93" s="21">
        <v>863207.76058573404</v>
      </c>
      <c r="W93" s="21">
        <v>1414658.5399122201</v>
      </c>
      <c r="X93" s="21">
        <v>147304.80498905599</v>
      </c>
      <c r="Y93" s="21">
        <v>146638.144981533</v>
      </c>
      <c r="Z93" s="21">
        <v>139106.85455421099</v>
      </c>
      <c r="AA93" s="21">
        <v>138800.634829991</v>
      </c>
      <c r="AB93" s="21">
        <v>501093.90325495298</v>
      </c>
      <c r="AC93" s="9"/>
      <c r="AD93" s="21">
        <v>4393167.2010746598</v>
      </c>
      <c r="AE93" s="21">
        <v>4374827.6651291903</v>
      </c>
      <c r="AF93" s="21">
        <v>1106056.47211145</v>
      </c>
      <c r="AG93" s="21">
        <v>4428245.8036548002</v>
      </c>
      <c r="AH93" s="21">
        <v>4395477.73500848</v>
      </c>
      <c r="AI93" s="21">
        <v>3578.2212994480501</v>
      </c>
      <c r="AJ93" s="10">
        <f t="shared" si="31"/>
        <v>4396745.4223741181</v>
      </c>
      <c r="AK93" s="10">
        <f t="shared" si="31"/>
        <v>4386084.86346283</v>
      </c>
      <c r="AL93" s="10">
        <f t="shared" si="32"/>
        <v>787505.56279821997</v>
      </c>
      <c r="AM93" s="9">
        <f t="shared" si="20"/>
        <v>-8.3819031715393066E-9</v>
      </c>
      <c r="AN93" s="9">
        <f t="shared" si="21"/>
        <v>0</v>
      </c>
      <c r="AO93" s="9">
        <f t="shared" si="22"/>
        <v>-38141.024982970208</v>
      </c>
      <c r="AP93" s="9">
        <f t="shared" si="23"/>
        <v>0</v>
      </c>
      <c r="AQ93" s="9">
        <f t="shared" si="24"/>
        <v>4396745.4223741125</v>
      </c>
      <c r="AR93" s="9">
        <f t="shared" si="25"/>
        <v>0</v>
      </c>
      <c r="AS93" s="9">
        <f t="shared" si="26"/>
        <v>0</v>
      </c>
      <c r="AT93" s="21">
        <v>497378.010669765</v>
      </c>
      <c r="AU93" s="9">
        <f t="shared" si="27"/>
        <v>4386084.86346283</v>
      </c>
      <c r="AV93" s="9">
        <f t="shared" si="33"/>
        <v>782816.79048128892</v>
      </c>
      <c r="AW93" s="9">
        <f t="shared" si="28"/>
        <v>-38141.024982970208</v>
      </c>
      <c r="AX93" s="9">
        <f t="shared" si="29"/>
        <v>0</v>
      </c>
      <c r="AY93" s="21">
        <v>4396745.4223741097</v>
      </c>
      <c r="AZ93" s="9"/>
      <c r="BA93" s="9">
        <f t="shared" si="18"/>
        <v>0</v>
      </c>
      <c r="BB93" s="9">
        <v>0</v>
      </c>
      <c r="BC93" s="1">
        <v>4386084.86346283</v>
      </c>
      <c r="BD93" s="1">
        <v>3578.2212994480501</v>
      </c>
      <c r="BE93" s="1">
        <v>11257.198333639701</v>
      </c>
    </row>
    <row r="94" spans="1:57" ht="15" x14ac:dyDescent="0.25">
      <c r="A94" s="20">
        <v>42277</v>
      </c>
      <c r="B94" s="24">
        <v>4416549.41940472</v>
      </c>
      <c r="C94" s="9">
        <f t="shared" si="34"/>
        <v>4461690.3208881197</v>
      </c>
      <c r="D94" s="24">
        <v>2821575.0700785499</v>
      </c>
      <c r="E94" s="24">
        <v>2842572.62894721</v>
      </c>
      <c r="F94" s="24">
        <v>838001.47596901702</v>
      </c>
      <c r="G94" s="24">
        <v>848792.28675489803</v>
      </c>
      <c r="H94" s="24">
        <v>808830.54564845096</v>
      </c>
      <c r="I94" s="24">
        <v>812483.770647672</v>
      </c>
      <c r="J94" s="24">
        <v>-6236.48560305314</v>
      </c>
      <c r="K94" s="24">
        <v>-10096.553445089299</v>
      </c>
      <c r="L94" s="9">
        <f t="shared" si="30"/>
        <v>397.70536240935297</v>
      </c>
      <c r="M94" s="9">
        <f t="shared" si="30"/>
        <v>13400.6704077758</v>
      </c>
      <c r="N94" s="9">
        <f t="shared" si="19"/>
        <v>4462568.311455369</v>
      </c>
      <c r="O94" s="9">
        <f t="shared" si="19"/>
        <v>4507152.8033124655</v>
      </c>
      <c r="P94" s="21">
        <v>1224809.1019822101</v>
      </c>
      <c r="Q94" s="21">
        <v>1226074.6985078999</v>
      </c>
      <c r="R94" s="21">
        <v>1270827.99403286</v>
      </c>
      <c r="S94" s="21">
        <v>1289548.2345547599</v>
      </c>
      <c r="T94" s="21">
        <v>275608.41282215202</v>
      </c>
      <c r="U94" s="21">
        <v>255853.768529013</v>
      </c>
      <c r="V94" s="21">
        <v>862894.84475388005</v>
      </c>
      <c r="W94" s="21">
        <v>1427218.0439734999</v>
      </c>
      <c r="X94" s="21">
        <v>159004.92408753399</v>
      </c>
      <c r="Y94" s="21">
        <v>159417.29068362</v>
      </c>
      <c r="Z94" s="21">
        <v>141319.917856883</v>
      </c>
      <c r="AA94" s="21">
        <v>141470.85652547199</v>
      </c>
      <c r="AB94" s="21">
        <v>508505.70370403398</v>
      </c>
      <c r="AC94" s="9"/>
      <c r="AD94" s="21">
        <v>4416151.7140423199</v>
      </c>
      <c r="AE94" s="21">
        <v>4430278.59685783</v>
      </c>
      <c r="AF94" s="21">
        <v>1115422.5802220299</v>
      </c>
      <c r="AG94" s="21">
        <v>4462170.6060929596</v>
      </c>
      <c r="AH94" s="21">
        <v>4493752.1329046898</v>
      </c>
      <c r="AI94" s="21">
        <v>397.70536240935297</v>
      </c>
      <c r="AJ94" s="10">
        <f t="shared" si="31"/>
        <v>4416549.419404719</v>
      </c>
      <c r="AK94" s="10">
        <f t="shared" si="31"/>
        <v>4443679.2672656048</v>
      </c>
      <c r="AL94" s="10">
        <f t="shared" si="32"/>
        <v>808830.54564845096</v>
      </c>
      <c r="AM94" s="9">
        <f t="shared" si="20"/>
        <v>0</v>
      </c>
      <c r="AN94" s="9">
        <f t="shared" si="21"/>
        <v>0</v>
      </c>
      <c r="AO94" s="9">
        <f t="shared" si="22"/>
        <v>-18011.053622514941</v>
      </c>
      <c r="AP94" s="9">
        <f t="shared" si="23"/>
        <v>0</v>
      </c>
      <c r="AQ94" s="9">
        <f t="shared" si="24"/>
        <v>4416549.4194047246</v>
      </c>
      <c r="AR94" s="9">
        <f t="shared" si="25"/>
        <v>0</v>
      </c>
      <c r="AS94" s="9">
        <f t="shared" si="26"/>
        <v>0</v>
      </c>
      <c r="AT94" s="21">
        <v>511595.62343858002</v>
      </c>
      <c r="AU94" s="9">
        <f t="shared" si="27"/>
        <v>4443679.2672656067</v>
      </c>
      <c r="AV94" s="9">
        <f t="shared" si="33"/>
        <v>812483.770647672</v>
      </c>
      <c r="AW94" s="9">
        <f t="shared" si="28"/>
        <v>-18011.053622513078</v>
      </c>
      <c r="AX94" s="9">
        <f t="shared" si="29"/>
        <v>0</v>
      </c>
      <c r="AY94" s="21">
        <v>4416549.41940472</v>
      </c>
      <c r="AZ94" s="9"/>
      <c r="BA94" s="9">
        <f t="shared" si="18"/>
        <v>0</v>
      </c>
      <c r="BB94" s="9">
        <v>0</v>
      </c>
      <c r="BC94" s="1">
        <v>4443679.2672656104</v>
      </c>
      <c r="BD94" s="1">
        <v>397.70536240935297</v>
      </c>
      <c r="BE94" s="1">
        <v>13400.6704077758</v>
      </c>
    </row>
    <row r="95" spans="1:57" ht="15" x14ac:dyDescent="0.25">
      <c r="A95" s="20">
        <v>42369</v>
      </c>
      <c r="B95" s="24">
        <v>4435693.6676509604</v>
      </c>
      <c r="C95" s="9">
        <f t="shared" si="34"/>
        <v>4564655.4689047597</v>
      </c>
      <c r="D95" s="24">
        <v>2833132.0238203402</v>
      </c>
      <c r="E95" s="24">
        <v>2896280.5014358899</v>
      </c>
      <c r="F95" s="24">
        <v>843805.29046833096</v>
      </c>
      <c r="G95" s="24">
        <v>866271.28210214898</v>
      </c>
      <c r="H95" s="24">
        <v>795557.82351556804</v>
      </c>
      <c r="I95" s="24">
        <v>813490.74181421904</v>
      </c>
      <c r="J95" s="24">
        <v>24009.297026478798</v>
      </c>
      <c r="K95" s="24">
        <v>39702.763417823902</v>
      </c>
      <c r="L95" s="9">
        <f t="shared" si="30"/>
        <v>339.42427604273001</v>
      </c>
      <c r="M95" s="9">
        <f t="shared" si="30"/>
        <v>4055.4648059578599</v>
      </c>
      <c r="N95" s="9">
        <f t="shared" si="19"/>
        <v>4496843.8591067623</v>
      </c>
      <c r="O95" s="9">
        <f t="shared" si="19"/>
        <v>4619800.7535760375</v>
      </c>
      <c r="P95" s="21">
        <v>1217295.34055434</v>
      </c>
      <c r="Q95" s="21">
        <v>1233266.06916004</v>
      </c>
      <c r="R95" s="21">
        <v>1278445.5320101499</v>
      </c>
      <c r="S95" s="21">
        <v>1323523.66366173</v>
      </c>
      <c r="T95" s="21">
        <v>278016.30021349102</v>
      </c>
      <c r="U95" s="21">
        <v>255800.43798434199</v>
      </c>
      <c r="V95" s="21">
        <v>872696.88184468902</v>
      </c>
      <c r="W95" s="21">
        <v>1426618.4037778201</v>
      </c>
      <c r="X95" s="21">
        <v>169062.65475218499</v>
      </c>
      <c r="Y95" s="21">
        <v>171904.408720926</v>
      </c>
      <c r="Z95" s="21">
        <v>134086.33120747699</v>
      </c>
      <c r="AA95" s="21">
        <v>135551.253309394</v>
      </c>
      <c r="AB95" s="21">
        <v>492408.83755590598</v>
      </c>
      <c r="AC95" s="9"/>
      <c r="AD95" s="21">
        <v>4435354.2433749102</v>
      </c>
      <c r="AE95" s="21">
        <v>4525487.6942683896</v>
      </c>
      <c r="AF95" s="21">
        <v>1141163.8672261899</v>
      </c>
      <c r="AG95" s="21">
        <v>4496504.4348307196</v>
      </c>
      <c r="AH95" s="21">
        <v>4615745.2887700796</v>
      </c>
      <c r="AI95" s="21">
        <v>339.42427604273001</v>
      </c>
      <c r="AJ95" s="10">
        <f t="shared" si="31"/>
        <v>4435693.667650952</v>
      </c>
      <c r="AK95" s="10">
        <f t="shared" si="31"/>
        <v>4529543.1590743475</v>
      </c>
      <c r="AL95" s="10">
        <f t="shared" si="32"/>
        <v>795557.82351556793</v>
      </c>
      <c r="AM95" s="9">
        <f t="shared" si="20"/>
        <v>8.3819031715393066E-9</v>
      </c>
      <c r="AN95" s="9">
        <f t="shared" si="21"/>
        <v>0</v>
      </c>
      <c r="AO95" s="9">
        <f t="shared" si="22"/>
        <v>-35112.309830412269</v>
      </c>
      <c r="AP95" s="9">
        <f t="shared" si="23"/>
        <v>0</v>
      </c>
      <c r="AQ95" s="9">
        <f t="shared" si="24"/>
        <v>4435693.6676509501</v>
      </c>
      <c r="AR95" s="9">
        <f t="shared" si="25"/>
        <v>0</v>
      </c>
      <c r="AS95" s="9">
        <f t="shared" si="26"/>
        <v>1.0244548320770264E-8</v>
      </c>
      <c r="AT95" s="21">
        <v>506035.07978389901</v>
      </c>
      <c r="AU95" s="9">
        <f t="shared" si="27"/>
        <v>4529543.1590743493</v>
      </c>
      <c r="AV95" s="9">
        <f t="shared" si="33"/>
        <v>813490.74181421904</v>
      </c>
      <c r="AW95" s="9">
        <f t="shared" si="28"/>
        <v>-35112.309830410406</v>
      </c>
      <c r="AX95" s="9">
        <f t="shared" si="29"/>
        <v>0</v>
      </c>
      <c r="AY95" s="21">
        <v>4435693.6676509604</v>
      </c>
      <c r="AZ95" s="9"/>
      <c r="BA95" s="9">
        <f t="shared" si="18"/>
        <v>0</v>
      </c>
      <c r="BB95" s="9">
        <v>0</v>
      </c>
      <c r="BC95" s="1">
        <v>4529543.1590743503</v>
      </c>
      <c r="BD95" s="1">
        <v>339.42427604273001</v>
      </c>
      <c r="BE95" s="1">
        <v>4055.4648059578599</v>
      </c>
    </row>
    <row r="96" spans="1:57" ht="15" x14ac:dyDescent="0.25">
      <c r="A96" s="20">
        <v>42460</v>
      </c>
      <c r="B96" s="24">
        <v>4446288.97659148</v>
      </c>
      <c r="C96" s="9">
        <f t="shared" si="34"/>
        <v>4545081.69463256</v>
      </c>
      <c r="D96" s="24">
        <v>2820710.9826887199</v>
      </c>
      <c r="E96" s="24">
        <v>2933678.1268018899</v>
      </c>
      <c r="F96" s="24">
        <v>847723.04368900904</v>
      </c>
      <c r="G96" s="24">
        <v>890569.72674235795</v>
      </c>
      <c r="H96" s="24">
        <v>791601.31709161599</v>
      </c>
      <c r="I96" s="24">
        <v>827478.66332006105</v>
      </c>
      <c r="J96" s="24">
        <v>-10273.521739869</v>
      </c>
      <c r="K96" s="24">
        <v>-16323.224802668599</v>
      </c>
      <c r="L96" s="9">
        <f t="shared" si="30"/>
        <v>-1086.2430034419499</v>
      </c>
      <c r="M96" s="9">
        <f t="shared" si="30"/>
        <v>34494.314793971404</v>
      </c>
      <c r="N96" s="9">
        <f t="shared" si="19"/>
        <v>4448675.5787260383</v>
      </c>
      <c r="O96" s="9">
        <f t="shared" si="19"/>
        <v>4669897.6068556113</v>
      </c>
      <c r="P96" s="21">
        <v>1247126.20137401</v>
      </c>
      <c r="Q96" s="21">
        <v>1313371.1498418199</v>
      </c>
      <c r="R96" s="21">
        <v>1249512.80350857</v>
      </c>
      <c r="S96" s="21">
        <v>1327957.0572192201</v>
      </c>
      <c r="T96" s="21">
        <v>264830.57978147501</v>
      </c>
      <c r="U96" s="21">
        <v>262578.16827821702</v>
      </c>
      <c r="V96" s="21">
        <v>873594.58690233005</v>
      </c>
      <c r="W96" s="21">
        <v>1419707.6477266999</v>
      </c>
      <c r="X96" s="21">
        <v>169411.31928481199</v>
      </c>
      <c r="Y96" s="21">
        <v>174176.81231343601</v>
      </c>
      <c r="Z96" s="21">
        <v>128609.93105087899</v>
      </c>
      <c r="AA96" s="21">
        <v>132065.98069747601</v>
      </c>
      <c r="AB96" s="21">
        <v>493580.06675592501</v>
      </c>
      <c r="AC96" s="9"/>
      <c r="AD96" s="21">
        <v>4447375.2195949201</v>
      </c>
      <c r="AE96" s="21">
        <v>4620817.3846842404</v>
      </c>
      <c r="AF96" s="21">
        <v>1136270.42365814</v>
      </c>
      <c r="AG96" s="21">
        <v>4449761.8217294803</v>
      </c>
      <c r="AH96" s="21">
        <v>4635403.2920616399</v>
      </c>
      <c r="AI96" s="21">
        <v>-1086.2430034419499</v>
      </c>
      <c r="AJ96" s="10">
        <f t="shared" si="31"/>
        <v>4446288.976591479</v>
      </c>
      <c r="AK96" s="10">
        <f t="shared" si="31"/>
        <v>4655311.6994782109</v>
      </c>
      <c r="AL96" s="10">
        <f t="shared" si="32"/>
        <v>791601.31709161599</v>
      </c>
      <c r="AM96" s="9">
        <f t="shared" si="20"/>
        <v>0</v>
      </c>
      <c r="AN96" s="9">
        <f t="shared" si="21"/>
        <v>0</v>
      </c>
      <c r="AO96" s="9">
        <f t="shared" si="22"/>
        <v>110230.00484565087</v>
      </c>
      <c r="AP96" s="9">
        <f t="shared" si="23"/>
        <v>0</v>
      </c>
      <c r="AQ96" s="9">
        <f t="shared" si="24"/>
        <v>4446288.9765914734</v>
      </c>
      <c r="AR96" s="9">
        <f t="shared" si="25"/>
        <v>0</v>
      </c>
      <c r="AS96" s="9">
        <f t="shared" si="26"/>
        <v>0</v>
      </c>
      <c r="AT96" s="21">
        <v>521235.87030914798</v>
      </c>
      <c r="AU96" s="9">
        <f t="shared" si="27"/>
        <v>4655311.69947821</v>
      </c>
      <c r="AV96" s="9">
        <f t="shared" si="33"/>
        <v>827478.66332006</v>
      </c>
      <c r="AW96" s="9">
        <f t="shared" si="28"/>
        <v>110230.00484564994</v>
      </c>
      <c r="AX96" s="9">
        <f t="shared" si="29"/>
        <v>-1.0477378964424133E-9</v>
      </c>
      <c r="AY96" s="21">
        <v>4446288.97659148</v>
      </c>
      <c r="AZ96" s="9"/>
      <c r="BA96" s="9">
        <f t="shared" si="18"/>
        <v>0</v>
      </c>
      <c r="BB96" s="9">
        <v>0</v>
      </c>
      <c r="BC96" s="1">
        <v>4655311.69947821</v>
      </c>
      <c r="BD96" s="1">
        <v>-1086.2430034419499</v>
      </c>
      <c r="BE96" s="1">
        <v>34494.314793971404</v>
      </c>
    </row>
    <row r="97" spans="1:57" ht="15" x14ac:dyDescent="0.25">
      <c r="A97" s="20">
        <v>42551</v>
      </c>
      <c r="B97" s="24">
        <v>4450566.9225080796</v>
      </c>
      <c r="C97" s="9">
        <f t="shared" si="34"/>
        <v>4800302.1281185197</v>
      </c>
      <c r="D97" s="24">
        <v>2824979.4767020401</v>
      </c>
      <c r="E97" s="24">
        <v>2985782.2521051401</v>
      </c>
      <c r="F97" s="24">
        <v>858716.34304716997</v>
      </c>
      <c r="G97" s="24">
        <v>917805.316761252</v>
      </c>
      <c r="H97" s="24">
        <v>802379.19924139103</v>
      </c>
      <c r="I97" s="24">
        <v>857690.30505040102</v>
      </c>
      <c r="J97" s="24">
        <v>-82669.212942430706</v>
      </c>
      <c r="K97" s="24">
        <v>-74729.065063784394</v>
      </c>
      <c r="L97" s="9">
        <f t="shared" si="30"/>
        <v>4579.0717816324895</v>
      </c>
      <c r="M97" s="9">
        <f t="shared" si="30"/>
        <v>10165.201933549701</v>
      </c>
      <c r="N97" s="9">
        <f t="shared" si="19"/>
        <v>4407984.8778298022</v>
      </c>
      <c r="O97" s="9">
        <f t="shared" si="19"/>
        <v>4696714.0107865594</v>
      </c>
      <c r="P97" s="21">
        <v>1273306.2004470199</v>
      </c>
      <c r="Q97" s="21">
        <v>1399220.97245139</v>
      </c>
      <c r="R97" s="21">
        <v>1230724.15576873</v>
      </c>
      <c r="S97" s="21">
        <v>1343428.69211618</v>
      </c>
      <c r="T97" s="21">
        <v>261026.78461842201</v>
      </c>
      <c r="U97" s="21">
        <v>263530.68576551799</v>
      </c>
      <c r="V97" s="21">
        <v>872607.25349137594</v>
      </c>
      <c r="W97" s="21">
        <v>1427814.75282672</v>
      </c>
      <c r="X97" s="21">
        <v>166000.67554086901</v>
      </c>
      <c r="Y97" s="21">
        <v>172532.08540227701</v>
      </c>
      <c r="Z97" s="21">
        <v>126888.885498267</v>
      </c>
      <c r="AA97" s="21">
        <v>132836.265151158</v>
      </c>
      <c r="AB97" s="21">
        <v>509489.63820225501</v>
      </c>
      <c r="AC97" s="9"/>
      <c r="AD97" s="21">
        <v>4445987.8507264499</v>
      </c>
      <c r="AE97" s="21">
        <v>4742341.0891882097</v>
      </c>
      <c r="AF97" s="21">
        <v>1200075.5320296299</v>
      </c>
      <c r="AG97" s="21">
        <v>4403405.8060481697</v>
      </c>
      <c r="AH97" s="21">
        <v>4686548.8088530097</v>
      </c>
      <c r="AI97" s="21">
        <v>4579.0717816324895</v>
      </c>
      <c r="AJ97" s="10">
        <f t="shared" si="31"/>
        <v>4450566.9225080926</v>
      </c>
      <c r="AK97" s="10">
        <f t="shared" si="31"/>
        <v>4752506.2911217697</v>
      </c>
      <c r="AL97" s="10">
        <f t="shared" si="32"/>
        <v>802379.19924139103</v>
      </c>
      <c r="AM97" s="9">
        <f t="shared" si="20"/>
        <v>-1.3038516044616699E-8</v>
      </c>
      <c r="AN97" s="9">
        <f t="shared" si="21"/>
        <v>0</v>
      </c>
      <c r="AO97" s="9">
        <f t="shared" si="22"/>
        <v>-47795.836996749975</v>
      </c>
      <c r="AP97" s="9">
        <f t="shared" si="23"/>
        <v>0</v>
      </c>
      <c r="AQ97" s="9">
        <f t="shared" si="24"/>
        <v>4450566.9225080926</v>
      </c>
      <c r="AR97" s="9">
        <f t="shared" si="25"/>
        <v>0</v>
      </c>
      <c r="AS97" s="9">
        <f t="shared" si="26"/>
        <v>-1.3038516044616699E-8</v>
      </c>
      <c r="AT97" s="21">
        <v>552321.95449696598</v>
      </c>
      <c r="AU97" s="9">
        <f t="shared" si="27"/>
        <v>4752506.2911217678</v>
      </c>
      <c r="AV97" s="9">
        <f t="shared" si="33"/>
        <v>857690.30505040102</v>
      </c>
      <c r="AW97" s="9">
        <f t="shared" si="28"/>
        <v>-47795.836996751837</v>
      </c>
      <c r="AX97" s="9">
        <f t="shared" si="29"/>
        <v>0</v>
      </c>
      <c r="AY97" s="21">
        <v>4450566.9225080796</v>
      </c>
      <c r="AZ97" s="9"/>
      <c r="BA97" s="9">
        <f t="shared" si="18"/>
        <v>0</v>
      </c>
      <c r="BB97" s="9">
        <v>0</v>
      </c>
      <c r="BC97" s="1">
        <v>4752506.2911217604</v>
      </c>
      <c r="BD97" s="1">
        <v>4579.0717816324895</v>
      </c>
      <c r="BE97" s="1">
        <v>10165.201933549701</v>
      </c>
    </row>
    <row r="98" spans="1:57" ht="15" x14ac:dyDescent="0.25">
      <c r="A98" s="20">
        <v>42643</v>
      </c>
      <c r="B98" s="24">
        <v>4450024.7054209504</v>
      </c>
      <c r="C98" s="9">
        <f t="shared" si="34"/>
        <v>4818010.3073365204</v>
      </c>
      <c r="D98" s="24">
        <v>2841878.8067668998</v>
      </c>
      <c r="E98" s="24">
        <v>3046756.4138273499</v>
      </c>
      <c r="F98" s="24">
        <v>861933.89510576101</v>
      </c>
      <c r="G98" s="24">
        <v>928298.45824269799</v>
      </c>
      <c r="H98" s="24">
        <v>754634.26237262401</v>
      </c>
      <c r="I98" s="24">
        <v>808500.27998397895</v>
      </c>
      <c r="J98" s="24">
        <v>-8574.9086400786</v>
      </c>
      <c r="K98" s="24">
        <v>-5045.9539279219298</v>
      </c>
      <c r="L98" s="9">
        <f t="shared" si="30"/>
        <v>5374.5654786052201</v>
      </c>
      <c r="M98" s="9">
        <f t="shared" si="30"/>
        <v>4281.0712353531299</v>
      </c>
      <c r="N98" s="9">
        <f t="shared" si="19"/>
        <v>4455246.6210838053</v>
      </c>
      <c r="O98" s="9">
        <f t="shared" si="19"/>
        <v>4782790.2693614531</v>
      </c>
      <c r="P98" s="21">
        <v>1211896.8680578801</v>
      </c>
      <c r="Q98" s="21">
        <v>1326786.5856184701</v>
      </c>
      <c r="R98" s="21">
        <v>1217118.7837207301</v>
      </c>
      <c r="S98" s="21">
        <v>1312131.8875903499</v>
      </c>
      <c r="T98" s="21">
        <v>259719.55165331601</v>
      </c>
      <c r="U98" s="21">
        <v>260299.33435183001</v>
      </c>
      <c r="V98" s="21">
        <v>876041.06563350803</v>
      </c>
      <c r="W98" s="21">
        <v>1445818.8551282401</v>
      </c>
      <c r="X98" s="21">
        <v>150643.15811498099</v>
      </c>
      <c r="Y98" s="21">
        <v>160195.249570218</v>
      </c>
      <c r="Z98" s="21">
        <v>121410.546155672</v>
      </c>
      <c r="AA98" s="21">
        <v>128313.441970085</v>
      </c>
      <c r="AB98" s="21">
        <v>482580.55810197099</v>
      </c>
      <c r="AC98" s="9"/>
      <c r="AD98" s="21">
        <v>4444650.1399423499</v>
      </c>
      <c r="AE98" s="21">
        <v>4793163.8961542202</v>
      </c>
      <c r="AF98" s="21">
        <v>1204502.5768341301</v>
      </c>
      <c r="AG98" s="21">
        <v>4449872.0556052001</v>
      </c>
      <c r="AH98" s="21">
        <v>4778509.1981261</v>
      </c>
      <c r="AI98" s="21">
        <v>5374.5654786052201</v>
      </c>
      <c r="AJ98" s="10">
        <f t="shared" si="31"/>
        <v>4450024.705420956</v>
      </c>
      <c r="AK98" s="10">
        <f t="shared" si="31"/>
        <v>4797444.9673895733</v>
      </c>
      <c r="AL98" s="10">
        <f t="shared" si="32"/>
        <v>754634.2623726239</v>
      </c>
      <c r="AM98" s="9">
        <f t="shared" si="20"/>
        <v>0</v>
      </c>
      <c r="AN98" s="9">
        <f t="shared" si="21"/>
        <v>0</v>
      </c>
      <c r="AO98" s="9">
        <f t="shared" si="22"/>
        <v>-20565.339946947061</v>
      </c>
      <c r="AP98" s="9">
        <f t="shared" si="23"/>
        <v>0</v>
      </c>
      <c r="AQ98" s="9">
        <f t="shared" si="24"/>
        <v>4450024.7054209616</v>
      </c>
      <c r="AR98" s="9">
        <f t="shared" si="25"/>
        <v>0</v>
      </c>
      <c r="AS98" s="9">
        <f t="shared" si="26"/>
        <v>-1.1175870895385742E-8</v>
      </c>
      <c r="AT98" s="21">
        <v>519991.58844367601</v>
      </c>
      <c r="AU98" s="9">
        <f t="shared" si="27"/>
        <v>4797444.967389578</v>
      </c>
      <c r="AV98" s="9">
        <f t="shared" si="33"/>
        <v>808500.27998397895</v>
      </c>
      <c r="AW98" s="9">
        <f t="shared" si="28"/>
        <v>-20565.339946942404</v>
      </c>
      <c r="AX98" s="9">
        <f t="shared" si="29"/>
        <v>0</v>
      </c>
      <c r="AY98" s="21">
        <v>4450024.7054209504</v>
      </c>
      <c r="AZ98" s="9"/>
      <c r="BA98" s="9">
        <f t="shared" si="18"/>
        <v>0</v>
      </c>
      <c r="BB98" s="9">
        <v>0</v>
      </c>
      <c r="BC98" s="1">
        <v>4797444.9673895696</v>
      </c>
      <c r="BD98" s="1">
        <v>5374.5654786052201</v>
      </c>
      <c r="BE98" s="1">
        <v>4281.0712353531299</v>
      </c>
    </row>
    <row r="99" spans="1:57" ht="15" x14ac:dyDescent="0.25">
      <c r="A99" s="20">
        <v>42735</v>
      </c>
      <c r="B99" s="24">
        <v>4453803.3799375398</v>
      </c>
      <c r="C99" s="9">
        <f t="shared" si="34"/>
        <v>4874824.04884452</v>
      </c>
      <c r="D99" s="24">
        <v>2850134.4251299798</v>
      </c>
      <c r="E99" s="24">
        <v>3081371.1836258001</v>
      </c>
      <c r="F99" s="24">
        <v>856516.638160303</v>
      </c>
      <c r="G99" s="24">
        <v>939142.21088891895</v>
      </c>
      <c r="H99" s="24">
        <v>774414.57797954103</v>
      </c>
      <c r="I99" s="24">
        <v>826882.26369700395</v>
      </c>
      <c r="J99" s="24">
        <v>-2877.66896560738</v>
      </c>
      <c r="K99" s="24">
        <v>4514.6438866569697</v>
      </c>
      <c r="L99" s="9">
        <f t="shared" si="30"/>
        <v>8340.1420753775201</v>
      </c>
      <c r="M99" s="9">
        <f t="shared" si="30"/>
        <v>-48940.8936644606</v>
      </c>
      <c r="N99" s="9">
        <f t="shared" si="19"/>
        <v>4486528.1143795978</v>
      </c>
      <c r="O99" s="9">
        <f t="shared" si="19"/>
        <v>4802969.4084339198</v>
      </c>
      <c r="P99" s="21">
        <v>1188291.13348586</v>
      </c>
      <c r="Q99" s="21">
        <v>1321038.7884058501</v>
      </c>
      <c r="R99" s="21">
        <v>1221015.8679279101</v>
      </c>
      <c r="S99" s="21">
        <v>1291052.9478985199</v>
      </c>
      <c r="T99" s="21">
        <v>261958.015853344</v>
      </c>
      <c r="U99" s="21">
        <v>260897.324121368</v>
      </c>
      <c r="V99" s="21">
        <v>867041.64236815204</v>
      </c>
      <c r="W99" s="21">
        <v>1460237.4427871199</v>
      </c>
      <c r="X99" s="21">
        <v>143364.532435398</v>
      </c>
      <c r="Y99" s="21">
        <v>151188.75653384399</v>
      </c>
      <c r="Z99" s="21">
        <v>121733.67334716101</v>
      </c>
      <c r="AA99" s="21">
        <v>128788.80854946301</v>
      </c>
      <c r="AB99" s="21">
        <v>509316.37219698197</v>
      </c>
      <c r="AC99" s="9"/>
      <c r="AD99" s="21">
        <v>4445463.2378621697</v>
      </c>
      <c r="AE99" s="21">
        <v>4881896.1426057098</v>
      </c>
      <c r="AF99" s="21">
        <v>1218706.01221113</v>
      </c>
      <c r="AG99" s="21">
        <v>4478187.9723042203</v>
      </c>
      <c r="AH99" s="21">
        <v>4851910.3020983804</v>
      </c>
      <c r="AI99" s="21">
        <v>8340.1420753775201</v>
      </c>
      <c r="AJ99" s="10">
        <f t="shared" si="31"/>
        <v>4453803.3799375482</v>
      </c>
      <c r="AK99" s="10">
        <f t="shared" si="31"/>
        <v>4832955.2489412501</v>
      </c>
      <c r="AL99" s="10">
        <f t="shared" si="32"/>
        <v>774414.57797954092</v>
      </c>
      <c r="AM99" s="9">
        <f t="shared" si="20"/>
        <v>-8.3819031715393066E-9</v>
      </c>
      <c r="AN99" s="9">
        <f t="shared" si="21"/>
        <v>0</v>
      </c>
      <c r="AO99" s="9">
        <f t="shared" si="22"/>
        <v>-41868.799903269857</v>
      </c>
      <c r="AP99" s="9">
        <f t="shared" si="23"/>
        <v>0</v>
      </c>
      <c r="AQ99" s="9">
        <f t="shared" si="24"/>
        <v>4453803.3799375445</v>
      </c>
      <c r="AR99" s="9">
        <f t="shared" si="25"/>
        <v>0</v>
      </c>
      <c r="AS99" s="9">
        <f t="shared" si="26"/>
        <v>0</v>
      </c>
      <c r="AT99" s="21">
        <v>546904.69861369696</v>
      </c>
      <c r="AU99" s="9">
        <f t="shared" si="27"/>
        <v>4832955.2489412492</v>
      </c>
      <c r="AV99" s="9">
        <f t="shared" si="33"/>
        <v>826882.26369700395</v>
      </c>
      <c r="AW99" s="9">
        <f t="shared" si="28"/>
        <v>-41868.799903270788</v>
      </c>
      <c r="AX99" s="9">
        <f t="shared" si="29"/>
        <v>0</v>
      </c>
      <c r="AY99" s="21">
        <v>4453803.3799375398</v>
      </c>
      <c r="AZ99" s="9"/>
      <c r="BA99" s="9">
        <f t="shared" si="18"/>
        <v>0</v>
      </c>
      <c r="BB99" s="9">
        <v>0</v>
      </c>
      <c r="BC99" s="1">
        <v>4832955.2489412501</v>
      </c>
      <c r="BD99" s="1">
        <v>8340.1420753775201</v>
      </c>
      <c r="BE99" s="1">
        <v>-48940.8936644606</v>
      </c>
    </row>
    <row r="100" spans="1:57" ht="15" x14ac:dyDescent="0.25">
      <c r="A100" s="20">
        <v>42825</v>
      </c>
      <c r="B100" s="24">
        <v>4474830.9303728901</v>
      </c>
      <c r="C100" s="9">
        <f t="shared" si="34"/>
        <v>4831663.0156819196</v>
      </c>
      <c r="D100" s="24">
        <v>2840392.3130550398</v>
      </c>
      <c r="E100" s="24">
        <v>3112655.8428300801</v>
      </c>
      <c r="F100" s="24">
        <v>855988.43852498604</v>
      </c>
      <c r="G100" s="24">
        <v>954158.53248402395</v>
      </c>
      <c r="H100" s="24">
        <v>771653.04602537502</v>
      </c>
      <c r="I100" s="24">
        <v>829505.30594972696</v>
      </c>
      <c r="J100" s="24">
        <v>45637.510176814903</v>
      </c>
      <c r="K100" s="24">
        <v>56231.8711974455</v>
      </c>
      <c r="L100" s="9">
        <f t="shared" si="30"/>
        <v>7105.6439046403402</v>
      </c>
      <c r="M100" s="9">
        <f t="shared" si="30"/>
        <v>-48362.110099725403</v>
      </c>
      <c r="N100" s="9">
        <f t="shared" si="19"/>
        <v>4520776.9516868601</v>
      </c>
      <c r="O100" s="9">
        <f t="shared" si="19"/>
        <v>4904189.4423615448</v>
      </c>
      <c r="P100" s="21">
        <v>1200242.84202688</v>
      </c>
      <c r="Q100" s="21">
        <v>1355546.7396229701</v>
      </c>
      <c r="R100" s="21">
        <v>1246188.86334086</v>
      </c>
      <c r="S100" s="21">
        <v>1311027.50542729</v>
      </c>
      <c r="T100" s="21">
        <v>263538.75181564502</v>
      </c>
      <c r="U100" s="21">
        <v>255858.81484559501</v>
      </c>
      <c r="V100" s="21">
        <v>856987.93233006797</v>
      </c>
      <c r="W100" s="21">
        <v>1464006.81406373</v>
      </c>
      <c r="X100" s="21">
        <v>142108.34877164301</v>
      </c>
      <c r="Y100" s="21">
        <v>151823.15622815801</v>
      </c>
      <c r="Z100" s="21">
        <v>119673.799061617</v>
      </c>
      <c r="AA100" s="21">
        <v>128883.57040126</v>
      </c>
      <c r="AB100" s="21">
        <v>509870.89819211501</v>
      </c>
      <c r="AC100" s="9"/>
      <c r="AD100" s="21">
        <v>4467725.2864682497</v>
      </c>
      <c r="AE100" s="21">
        <v>4997070.7866569497</v>
      </c>
      <c r="AF100" s="21">
        <v>1207915.7539204799</v>
      </c>
      <c r="AG100" s="21">
        <v>4513671.3077822197</v>
      </c>
      <c r="AH100" s="21">
        <v>4952551.5524612702</v>
      </c>
      <c r="AI100" s="21">
        <v>7105.6439046403402</v>
      </c>
      <c r="AJ100" s="10">
        <f t="shared" si="31"/>
        <v>4474830.9303728798</v>
      </c>
      <c r="AK100" s="10">
        <f t="shared" si="31"/>
        <v>4948708.6765572252</v>
      </c>
      <c r="AL100" s="10">
        <f t="shared" si="32"/>
        <v>771653.04602537502</v>
      </c>
      <c r="AM100" s="9">
        <f t="shared" si="20"/>
        <v>1.0244548320770264E-8</v>
      </c>
      <c r="AN100" s="9">
        <f t="shared" si="21"/>
        <v>0</v>
      </c>
      <c r="AO100" s="9">
        <f t="shared" si="22"/>
        <v>117045.66087530553</v>
      </c>
      <c r="AP100" s="9">
        <f t="shared" si="23"/>
        <v>0</v>
      </c>
      <c r="AQ100" s="9">
        <f t="shared" si="24"/>
        <v>4474830.9303728761</v>
      </c>
      <c r="AR100" s="9">
        <f t="shared" si="25"/>
        <v>0</v>
      </c>
      <c r="AS100" s="9">
        <f t="shared" si="26"/>
        <v>1.3969838619232178E-8</v>
      </c>
      <c r="AT100" s="21">
        <v>548798.57932030805</v>
      </c>
      <c r="AU100" s="9">
        <f t="shared" si="27"/>
        <v>4948708.6765572298</v>
      </c>
      <c r="AV100" s="9">
        <f t="shared" si="33"/>
        <v>829505.30594972614</v>
      </c>
      <c r="AW100" s="9">
        <f t="shared" si="28"/>
        <v>117045.66087531019</v>
      </c>
      <c r="AX100" s="9">
        <f t="shared" si="29"/>
        <v>0</v>
      </c>
      <c r="AY100" s="21">
        <v>4474830.9303728901</v>
      </c>
      <c r="AZ100" s="9"/>
      <c r="BA100" s="9">
        <f t="shared" si="18"/>
        <v>0</v>
      </c>
      <c r="BB100" s="9">
        <v>0</v>
      </c>
      <c r="BC100" s="1">
        <v>4948708.6765572196</v>
      </c>
      <c r="BD100" s="1">
        <v>7105.6439046403402</v>
      </c>
      <c r="BE100" s="1">
        <v>-48362.110099725403</v>
      </c>
    </row>
    <row r="101" spans="1:57" ht="15" x14ac:dyDescent="0.25">
      <c r="A101" s="20">
        <v>42916</v>
      </c>
      <c r="B101" s="24">
        <v>4499232.3136267997</v>
      </c>
      <c r="C101" s="9">
        <f t="shared" si="34"/>
        <v>5067222.8532512402</v>
      </c>
      <c r="D101" s="24">
        <v>2873704.4892040798</v>
      </c>
      <c r="E101" s="24">
        <v>3171635.38626175</v>
      </c>
      <c r="F101" s="24">
        <v>853178.54466631205</v>
      </c>
      <c r="G101" s="24">
        <v>971509.237346226</v>
      </c>
      <c r="H101" s="24">
        <v>751185.603735012</v>
      </c>
      <c r="I101" s="24">
        <v>813253.17368383496</v>
      </c>
      <c r="J101" s="24">
        <v>32336.214704152499</v>
      </c>
      <c r="K101" s="24">
        <v>26536.124238644701</v>
      </c>
      <c r="L101" s="9">
        <f t="shared" si="30"/>
        <v>10844.132372625199</v>
      </c>
      <c r="M101" s="9">
        <f t="shared" si="30"/>
        <v>-283.86339670978498</v>
      </c>
      <c r="N101" s="9">
        <f t="shared" si="19"/>
        <v>4521248.9846821856</v>
      </c>
      <c r="O101" s="9">
        <f t="shared" si="19"/>
        <v>4982650.0581337502</v>
      </c>
      <c r="P101" s="21">
        <v>1240404.6024790001</v>
      </c>
      <c r="Q101" s="21">
        <v>1385865.21809651</v>
      </c>
      <c r="R101" s="21">
        <v>1262421.2735343899</v>
      </c>
      <c r="S101" s="21">
        <v>1338016.50227056</v>
      </c>
      <c r="T101" s="21">
        <v>265273.76357998699</v>
      </c>
      <c r="U101" s="21">
        <v>265491.76351288997</v>
      </c>
      <c r="V101" s="21">
        <v>871027.89856701903</v>
      </c>
      <c r="W101" s="21">
        <v>1471911.06354419</v>
      </c>
      <c r="X101" s="21">
        <v>141060.48318535101</v>
      </c>
      <c r="Y101" s="21">
        <v>153220.96934686499</v>
      </c>
      <c r="Z101" s="21">
        <v>115101.258087504</v>
      </c>
      <c r="AA101" s="21">
        <v>124442.25730061199</v>
      </c>
      <c r="AB101" s="21">
        <v>495023.86246215599</v>
      </c>
      <c r="AC101" s="9"/>
      <c r="AD101" s="21">
        <v>4488388.1812541699</v>
      </c>
      <c r="AE101" s="21">
        <v>5030782.6373564098</v>
      </c>
      <c r="AF101" s="21">
        <v>1266805.7133128101</v>
      </c>
      <c r="AG101" s="21">
        <v>4510404.8523095604</v>
      </c>
      <c r="AH101" s="21">
        <v>4982933.92153046</v>
      </c>
      <c r="AI101" s="21">
        <v>10844.132372625199</v>
      </c>
      <c r="AJ101" s="10">
        <f t="shared" si="31"/>
        <v>4499232.3136267951</v>
      </c>
      <c r="AK101" s="10">
        <f t="shared" si="31"/>
        <v>5030498.7739597009</v>
      </c>
      <c r="AL101" s="10">
        <f t="shared" si="32"/>
        <v>751185.60373501107</v>
      </c>
      <c r="AM101" s="9">
        <f t="shared" si="20"/>
        <v>0</v>
      </c>
      <c r="AN101" s="9">
        <f t="shared" si="21"/>
        <v>9.3132257461547852E-10</v>
      </c>
      <c r="AO101" s="9">
        <f t="shared" si="22"/>
        <v>-36724.079291539267</v>
      </c>
      <c r="AP101" s="9">
        <f t="shared" si="23"/>
        <v>0</v>
      </c>
      <c r="AQ101" s="9">
        <f t="shared" si="24"/>
        <v>4499232.3136267895</v>
      </c>
      <c r="AR101" s="9">
        <f t="shared" si="25"/>
        <v>0</v>
      </c>
      <c r="AS101" s="9">
        <f t="shared" si="26"/>
        <v>1.0244548320770264E-8</v>
      </c>
      <c r="AT101" s="21">
        <v>535589.94703635795</v>
      </c>
      <c r="AU101" s="9">
        <f t="shared" si="27"/>
        <v>5030498.7739596954</v>
      </c>
      <c r="AV101" s="9">
        <f t="shared" si="33"/>
        <v>813253.17368383496</v>
      </c>
      <c r="AW101" s="9">
        <f t="shared" si="28"/>
        <v>-36724.079291544855</v>
      </c>
      <c r="AX101" s="9">
        <f t="shared" si="29"/>
        <v>0</v>
      </c>
      <c r="AY101" s="21">
        <v>4499232.3136267997</v>
      </c>
      <c r="AZ101" s="9"/>
      <c r="BA101" s="9">
        <f t="shared" si="18"/>
        <v>0</v>
      </c>
      <c r="BB101" s="9">
        <v>0</v>
      </c>
      <c r="BC101" s="1">
        <v>5030498.7739597</v>
      </c>
      <c r="BD101" s="1">
        <v>10844.132372625199</v>
      </c>
      <c r="BE101" s="1">
        <v>-283.86339670978498</v>
      </c>
    </row>
    <row r="102" spans="1:57" ht="15" x14ac:dyDescent="0.25">
      <c r="A102" s="20">
        <v>43008</v>
      </c>
      <c r="B102" s="24">
        <v>4507506.2209559502</v>
      </c>
      <c r="C102" s="9">
        <f t="shared" si="34"/>
        <v>5154411.6734156804</v>
      </c>
      <c r="D102" s="24">
        <v>2897539.66507325</v>
      </c>
      <c r="E102" s="24">
        <v>3226165.1519746399</v>
      </c>
      <c r="F102" s="24">
        <v>853095.40339566197</v>
      </c>
      <c r="G102" s="24">
        <v>984017.18522096297</v>
      </c>
      <c r="H102" s="24">
        <v>763994.95005352702</v>
      </c>
      <c r="I102" s="24">
        <v>832416.56678571901</v>
      </c>
      <c r="J102" s="24">
        <v>-18214.8595892911</v>
      </c>
      <c r="K102" s="24">
        <v>-20964.294033786598</v>
      </c>
      <c r="L102" s="9">
        <f t="shared" si="30"/>
        <v>12855.007405492501</v>
      </c>
      <c r="M102" s="9">
        <f t="shared" si="30"/>
        <v>24477.566242758199</v>
      </c>
      <c r="N102" s="9">
        <f t="shared" si="19"/>
        <v>4509270.1663386328</v>
      </c>
      <c r="O102" s="9">
        <f t="shared" si="19"/>
        <v>5046112.1761902878</v>
      </c>
      <c r="P102" s="21">
        <v>1213108.11088852</v>
      </c>
      <c r="Q102" s="21">
        <v>1372571.80868737</v>
      </c>
      <c r="R102" s="21">
        <v>1214872.0562712101</v>
      </c>
      <c r="S102" s="21">
        <v>1287835.82427556</v>
      </c>
      <c r="T102" s="21">
        <v>276078.64722778799</v>
      </c>
      <c r="U102" s="21">
        <v>269155.03086921398</v>
      </c>
      <c r="V102" s="21">
        <v>871389.86751681601</v>
      </c>
      <c r="W102" s="21">
        <v>1480916.11945943</v>
      </c>
      <c r="X102" s="21">
        <v>147337.04096511201</v>
      </c>
      <c r="Y102" s="21">
        <v>160914.21562875799</v>
      </c>
      <c r="Z102" s="21">
        <v>110614.291055731</v>
      </c>
      <c r="AA102" s="21">
        <v>120081.802477451</v>
      </c>
      <c r="AB102" s="21">
        <v>506043.61803268403</v>
      </c>
      <c r="AC102" s="9"/>
      <c r="AD102" s="21">
        <v>4494651.2135504503</v>
      </c>
      <c r="AE102" s="21">
        <v>5106370.5943593401</v>
      </c>
      <c r="AF102" s="21">
        <v>1288602.9183539201</v>
      </c>
      <c r="AG102" s="21">
        <v>4496415.1589331403</v>
      </c>
      <c r="AH102" s="21">
        <v>5021634.6099475296</v>
      </c>
      <c r="AI102" s="21">
        <v>12855.007405492501</v>
      </c>
      <c r="AJ102" s="10">
        <f t="shared" si="31"/>
        <v>4507506.2209559428</v>
      </c>
      <c r="AK102" s="10">
        <f t="shared" si="31"/>
        <v>5130848.1606020983</v>
      </c>
      <c r="AL102" s="10">
        <f t="shared" si="32"/>
        <v>763994.95005352702</v>
      </c>
      <c r="AM102" s="9">
        <f t="shared" si="20"/>
        <v>7.4505805969238281E-9</v>
      </c>
      <c r="AN102" s="9">
        <f t="shared" si="21"/>
        <v>0</v>
      </c>
      <c r="AO102" s="9">
        <f t="shared" si="22"/>
        <v>-23563.512813582085</v>
      </c>
      <c r="AP102" s="9">
        <f t="shared" si="23"/>
        <v>0</v>
      </c>
      <c r="AQ102" s="9">
        <f t="shared" si="24"/>
        <v>4507506.2209559502</v>
      </c>
      <c r="AR102" s="9">
        <f t="shared" si="25"/>
        <v>-7.4505805969238281E-9</v>
      </c>
      <c r="AS102" s="9">
        <f t="shared" si="26"/>
        <v>0</v>
      </c>
      <c r="AT102" s="21">
        <v>551420.54867951002</v>
      </c>
      <c r="AU102" s="9">
        <f t="shared" si="27"/>
        <v>5130848.1606021039</v>
      </c>
      <c r="AV102" s="9">
        <f t="shared" si="33"/>
        <v>832416.56678571901</v>
      </c>
      <c r="AW102" s="9">
        <f t="shared" si="28"/>
        <v>-23563.512813576497</v>
      </c>
      <c r="AX102" s="9">
        <f t="shared" si="29"/>
        <v>0</v>
      </c>
      <c r="AY102" s="21">
        <v>4507506.2209559502</v>
      </c>
      <c r="AZ102" s="9"/>
      <c r="BA102" s="9">
        <f t="shared" si="18"/>
        <v>0</v>
      </c>
      <c r="BB102" s="9">
        <v>0</v>
      </c>
      <c r="BC102" s="1">
        <v>5130848.1606021002</v>
      </c>
      <c r="BD102" s="1">
        <v>12855.007405492501</v>
      </c>
      <c r="BE102" s="1">
        <v>24477.566242758199</v>
      </c>
    </row>
    <row r="103" spans="1:57" ht="15" x14ac:dyDescent="0.25">
      <c r="A103" s="20">
        <v>43100</v>
      </c>
      <c r="B103" s="24">
        <v>4525236.9969836902</v>
      </c>
      <c r="C103" s="9">
        <f t="shared" si="34"/>
        <v>5259462.1561130797</v>
      </c>
      <c r="D103" s="24">
        <v>2920419.79741563</v>
      </c>
      <c r="E103" s="24">
        <v>3288404.4406868899</v>
      </c>
      <c r="F103" s="24">
        <v>853103.88365209103</v>
      </c>
      <c r="G103" s="24">
        <v>997693.16740442906</v>
      </c>
      <c r="H103" s="24">
        <v>772700.31050288503</v>
      </c>
      <c r="I103" s="24">
        <v>855874.84332413506</v>
      </c>
      <c r="J103" s="24">
        <v>-10811.785136790901</v>
      </c>
      <c r="K103" s="24">
        <v>-18755.096995743101</v>
      </c>
      <c r="L103" s="9">
        <f t="shared" si="30"/>
        <v>6664.8987111207098</v>
      </c>
      <c r="M103" s="9">
        <f t="shared" si="30"/>
        <v>24168.0703373943</v>
      </c>
      <c r="N103" s="9">
        <f t="shared" si="19"/>
        <v>4542077.105144931</v>
      </c>
      <c r="O103" s="9">
        <f t="shared" si="19"/>
        <v>5147385.4247571044</v>
      </c>
      <c r="P103" s="21">
        <v>1253419.9411181801</v>
      </c>
      <c r="Q103" s="21">
        <v>1439540.1282987299</v>
      </c>
      <c r="R103" s="21">
        <v>1270260.0492794199</v>
      </c>
      <c r="S103" s="21">
        <v>1384221.4581387499</v>
      </c>
      <c r="T103" s="21">
        <v>281780.87676287902</v>
      </c>
      <c r="U103" s="21">
        <v>277853.545269828</v>
      </c>
      <c r="V103" s="21">
        <v>876677.58550627204</v>
      </c>
      <c r="W103" s="21">
        <v>1484107.7898766501</v>
      </c>
      <c r="X103" s="21">
        <v>135967.459676125</v>
      </c>
      <c r="Y103" s="21">
        <v>152011.94767681099</v>
      </c>
      <c r="Z103" s="21">
        <v>110495.276112166</v>
      </c>
      <c r="AA103" s="21">
        <v>121947.431051914</v>
      </c>
      <c r="AB103" s="21">
        <v>526237.57471459499</v>
      </c>
      <c r="AC103" s="9"/>
      <c r="AD103" s="21">
        <v>4518572.0982725704</v>
      </c>
      <c r="AE103" s="21">
        <v>5178536.0245797001</v>
      </c>
      <c r="AF103" s="21">
        <v>1314865.5390282699</v>
      </c>
      <c r="AG103" s="21">
        <v>4535412.2064338103</v>
      </c>
      <c r="AH103" s="21">
        <v>5123217.3544197101</v>
      </c>
      <c r="AI103" s="21">
        <v>6664.8987111207098</v>
      </c>
      <c r="AJ103" s="10">
        <f t="shared" si="31"/>
        <v>4525236.9969836911</v>
      </c>
      <c r="AK103" s="10">
        <f t="shared" si="31"/>
        <v>5202704.0949170841</v>
      </c>
      <c r="AL103" s="10">
        <f t="shared" si="32"/>
        <v>772700.31050288596</v>
      </c>
      <c r="AM103" s="9">
        <f t="shared" si="20"/>
        <v>0</v>
      </c>
      <c r="AN103" s="9">
        <f t="shared" si="21"/>
        <v>-9.3132257461547852E-10</v>
      </c>
      <c r="AO103" s="9">
        <f t="shared" si="22"/>
        <v>-56758.061195995659</v>
      </c>
      <c r="AP103" s="9">
        <f t="shared" si="23"/>
        <v>0</v>
      </c>
      <c r="AQ103" s="9">
        <f t="shared" si="24"/>
        <v>4525236.9969836967</v>
      </c>
      <c r="AR103" s="9">
        <f t="shared" si="25"/>
        <v>0</v>
      </c>
      <c r="AS103" s="9">
        <f t="shared" si="26"/>
        <v>0</v>
      </c>
      <c r="AT103" s="21">
        <v>581915.46459541097</v>
      </c>
      <c r="AU103" s="9">
        <f t="shared" si="27"/>
        <v>5202704.094917086</v>
      </c>
      <c r="AV103" s="9">
        <f t="shared" si="33"/>
        <v>855874.84332413599</v>
      </c>
      <c r="AW103" s="9">
        <f t="shared" si="28"/>
        <v>-56758.061195993796</v>
      </c>
      <c r="AX103" s="9">
        <f t="shared" si="29"/>
        <v>9.3132257461547852E-10</v>
      </c>
      <c r="AY103" s="21">
        <v>4525236.9969836902</v>
      </c>
      <c r="AZ103" s="9"/>
      <c r="BA103" s="9">
        <f t="shared" si="18"/>
        <v>0</v>
      </c>
      <c r="BB103" s="9">
        <v>0</v>
      </c>
      <c r="BC103" s="1">
        <v>5202704.0949170897</v>
      </c>
      <c r="BD103" s="1">
        <v>6664.8987111207098</v>
      </c>
      <c r="BE103" s="1">
        <v>24168.0703373943</v>
      </c>
    </row>
    <row r="104" spans="1:57" ht="15" x14ac:dyDescent="0.25">
      <c r="A104" s="20">
        <v>43190</v>
      </c>
      <c r="B104" s="24">
        <v>4549176.6101885196</v>
      </c>
      <c r="C104" s="9">
        <f t="shared" si="34"/>
        <v>5072531.8484221203</v>
      </c>
      <c r="D104" s="24">
        <v>2950796.26225584</v>
      </c>
      <c r="E104" s="24">
        <v>3363547.4652320002</v>
      </c>
      <c r="F104" s="24">
        <v>860338.93012374698</v>
      </c>
      <c r="G104" s="24">
        <v>1004621.7568514</v>
      </c>
      <c r="H104" s="24">
        <v>769375.13568892505</v>
      </c>
      <c r="I104" s="24">
        <v>854712.206636352</v>
      </c>
      <c r="J104" s="24">
        <v>10130.454342270899</v>
      </c>
      <c r="K104" s="24">
        <v>3490.0312687527198</v>
      </c>
      <c r="L104" s="9">
        <f t="shared" si="30"/>
        <v>2469.8874119659899</v>
      </c>
      <c r="M104" s="9">
        <f t="shared" si="30"/>
        <v>-21935.562907625899</v>
      </c>
      <c r="N104" s="9">
        <f t="shared" si="19"/>
        <v>4593110.669822746</v>
      </c>
      <c r="O104" s="9">
        <f t="shared" si="19"/>
        <v>5204435.8970808741</v>
      </c>
      <c r="P104" s="21">
        <v>1223233.66879356</v>
      </c>
      <c r="Q104" s="21">
        <v>1396323.1396065201</v>
      </c>
      <c r="R104" s="21">
        <v>1267167.7284277901</v>
      </c>
      <c r="S104" s="21">
        <v>1376359.2824883801</v>
      </c>
      <c r="T104" s="21">
        <v>287478.09909200401</v>
      </c>
      <c r="U104" s="21">
        <v>265260.10251431202</v>
      </c>
      <c r="V104" s="21">
        <v>885038.60807574296</v>
      </c>
      <c r="W104" s="21">
        <v>1513019.45257378</v>
      </c>
      <c r="X104" s="21">
        <v>134275.17333313299</v>
      </c>
      <c r="Y104" s="21">
        <v>150477.042919253</v>
      </c>
      <c r="Z104" s="21">
        <v>106881.949102124</v>
      </c>
      <c r="AA104" s="21">
        <v>118666.55314732299</v>
      </c>
      <c r="AB104" s="21">
        <v>528218.01325366902</v>
      </c>
      <c r="AC104" s="9"/>
      <c r="AD104" s="21">
        <v>4546706.7227765499</v>
      </c>
      <c r="AE104" s="21">
        <v>5246335.31710664</v>
      </c>
      <c r="AF104" s="21">
        <v>1268132.9621055301</v>
      </c>
      <c r="AG104" s="21">
        <v>4590640.78241078</v>
      </c>
      <c r="AH104" s="21">
        <v>5226371.4599885</v>
      </c>
      <c r="AI104" s="21">
        <v>2469.8874119659899</v>
      </c>
      <c r="AJ104" s="10">
        <f t="shared" si="31"/>
        <v>4549176.6101885159</v>
      </c>
      <c r="AK104" s="10">
        <f t="shared" si="31"/>
        <v>5224399.754199015</v>
      </c>
      <c r="AL104" s="10">
        <f t="shared" si="32"/>
        <v>769375.13568892598</v>
      </c>
      <c r="AM104" s="9">
        <f t="shared" si="20"/>
        <v>0</v>
      </c>
      <c r="AN104" s="9">
        <f t="shared" si="21"/>
        <v>-9.3132257461547852E-10</v>
      </c>
      <c r="AO104" s="9">
        <f t="shared" si="22"/>
        <v>151867.90577689465</v>
      </c>
      <c r="AP104" s="9">
        <f t="shared" si="23"/>
        <v>0</v>
      </c>
      <c r="AQ104" s="9">
        <f t="shared" si="24"/>
        <v>4549176.6101885205</v>
      </c>
      <c r="AR104" s="9">
        <f t="shared" si="25"/>
        <v>0</v>
      </c>
      <c r="AS104" s="9">
        <f t="shared" si="26"/>
        <v>0</v>
      </c>
      <c r="AT104" s="21">
        <v>585568.61056977604</v>
      </c>
      <c r="AU104" s="9">
        <f t="shared" si="27"/>
        <v>5224399.7541990196</v>
      </c>
      <c r="AV104" s="9">
        <f t="shared" si="33"/>
        <v>854712.206636352</v>
      </c>
      <c r="AW104" s="9">
        <f t="shared" si="28"/>
        <v>151867.90577689931</v>
      </c>
      <c r="AX104" s="9">
        <f t="shared" si="29"/>
        <v>0</v>
      </c>
      <c r="AY104" s="21">
        <v>4549176.6101885196</v>
      </c>
      <c r="AZ104" s="9"/>
      <c r="BA104" s="9">
        <f t="shared" si="18"/>
        <v>0</v>
      </c>
      <c r="BB104" s="9">
        <v>0</v>
      </c>
      <c r="BC104" s="1">
        <v>5224399.7541990103</v>
      </c>
      <c r="BD104" s="1">
        <v>2469.8874119659899</v>
      </c>
      <c r="BE104" s="1">
        <v>-21935.562907625899</v>
      </c>
    </row>
    <row r="105" spans="1:57" ht="15" x14ac:dyDescent="0.25">
      <c r="A105" s="20">
        <v>43281</v>
      </c>
      <c r="B105" s="24">
        <v>4537864.8225329798</v>
      </c>
      <c r="C105" s="9">
        <f t="shared" si="34"/>
        <v>5336457.7209179997</v>
      </c>
      <c r="D105" s="24">
        <v>2972731.7699843901</v>
      </c>
      <c r="E105" s="24">
        <v>3398672.34825372</v>
      </c>
      <c r="F105" s="24">
        <v>867386.93816220399</v>
      </c>
      <c r="G105" s="24">
        <v>1033987.30837508</v>
      </c>
      <c r="H105" s="24">
        <v>761281.50660280103</v>
      </c>
      <c r="I105" s="24">
        <v>846460.65498260804</v>
      </c>
      <c r="J105" s="24">
        <v>-15130.7786253755</v>
      </c>
      <c r="K105" s="24">
        <v>-16687.6759772761</v>
      </c>
      <c r="L105" s="9">
        <f t="shared" si="30"/>
        <v>-877.52360370382701</v>
      </c>
      <c r="M105" s="9">
        <f t="shared" si="30"/>
        <v>-1856.0434379391399</v>
      </c>
      <c r="N105" s="9">
        <f t="shared" si="19"/>
        <v>4585391.9125203164</v>
      </c>
      <c r="O105" s="9">
        <f t="shared" si="19"/>
        <v>5260576.5921961907</v>
      </c>
      <c r="P105" s="21">
        <v>1228317.48123021</v>
      </c>
      <c r="Q105" s="21">
        <v>1424887.23614521</v>
      </c>
      <c r="R105" s="21">
        <v>1275844.57121755</v>
      </c>
      <c r="S105" s="21">
        <v>1384068.3086735699</v>
      </c>
      <c r="T105" s="21">
        <v>287848.65454720601</v>
      </c>
      <c r="U105" s="21">
        <v>267143.21259245899</v>
      </c>
      <c r="V105" s="21">
        <v>888504.50472200406</v>
      </c>
      <c r="W105" s="21">
        <v>1529235.39812272</v>
      </c>
      <c r="X105" s="21">
        <v>134064.65720090299</v>
      </c>
      <c r="Y105" s="21">
        <v>151535.182780006</v>
      </c>
      <c r="Z105" s="21">
        <v>103369.038022874</v>
      </c>
      <c r="AA105" s="21">
        <v>114716.83220408</v>
      </c>
      <c r="AB105" s="21">
        <v>523847.81137902301</v>
      </c>
      <c r="AC105" s="9"/>
      <c r="AD105" s="21">
        <v>4538742.3461366799</v>
      </c>
      <c r="AE105" s="21">
        <v>5303251.5631057704</v>
      </c>
      <c r="AF105" s="21">
        <v>1334114.4302294999</v>
      </c>
      <c r="AG105" s="21">
        <v>4586269.4361240203</v>
      </c>
      <c r="AH105" s="21">
        <v>5262432.6356341299</v>
      </c>
      <c r="AI105" s="21">
        <v>-877.52360370382701</v>
      </c>
      <c r="AJ105" s="10">
        <f t="shared" si="31"/>
        <v>4537864.822532976</v>
      </c>
      <c r="AK105" s="10">
        <f t="shared" si="31"/>
        <v>5301395.5196678303</v>
      </c>
      <c r="AL105" s="10">
        <f t="shared" si="32"/>
        <v>761281.50660279999</v>
      </c>
      <c r="AM105" s="9">
        <f t="shared" si="20"/>
        <v>0</v>
      </c>
      <c r="AN105" s="9">
        <f t="shared" si="21"/>
        <v>1.0477378964424133E-9</v>
      </c>
      <c r="AO105" s="9">
        <f t="shared" si="22"/>
        <v>-35062.201250169426</v>
      </c>
      <c r="AP105" s="9">
        <f t="shared" si="23"/>
        <v>0</v>
      </c>
      <c r="AQ105" s="9">
        <f t="shared" si="24"/>
        <v>4537864.8225329751</v>
      </c>
      <c r="AR105" s="9">
        <f t="shared" si="25"/>
        <v>0</v>
      </c>
      <c r="AS105" s="9">
        <f t="shared" si="26"/>
        <v>0</v>
      </c>
      <c r="AT105" s="21">
        <v>580208.63999852201</v>
      </c>
      <c r="AU105" s="9">
        <f t="shared" si="27"/>
        <v>5301395.5196678322</v>
      </c>
      <c r="AV105" s="9">
        <f t="shared" si="33"/>
        <v>846460.65498260804</v>
      </c>
      <c r="AW105" s="9">
        <f t="shared" si="28"/>
        <v>-35062.201250167564</v>
      </c>
      <c r="AX105" s="9">
        <f t="shared" si="29"/>
        <v>0</v>
      </c>
      <c r="AY105" s="21">
        <v>4537864.8225329798</v>
      </c>
      <c r="AZ105" s="9"/>
      <c r="BA105" s="9">
        <f t="shared" si="18"/>
        <v>0</v>
      </c>
      <c r="BB105" s="9">
        <v>0</v>
      </c>
      <c r="BC105" s="1">
        <v>5301395.5196678303</v>
      </c>
      <c r="BD105" s="1">
        <v>-877.52360370382701</v>
      </c>
      <c r="BE105" s="1">
        <v>-1856.0434379391399</v>
      </c>
    </row>
    <row r="106" spans="1:57" ht="15" x14ac:dyDescent="0.25">
      <c r="A106" s="20">
        <v>43373</v>
      </c>
      <c r="B106" s="24">
        <v>4593672.4377623601</v>
      </c>
      <c r="C106" s="9">
        <f t="shared" si="34"/>
        <v>5462331.1755561996</v>
      </c>
      <c r="D106" s="24">
        <v>2974492.5044639702</v>
      </c>
      <c r="E106" s="24">
        <v>3450845.37936011</v>
      </c>
      <c r="F106" s="24">
        <v>861991.279783217</v>
      </c>
      <c r="G106" s="24">
        <v>1047674.2614828499</v>
      </c>
      <c r="H106" s="24">
        <v>756874.76206348801</v>
      </c>
      <c r="I106" s="24">
        <v>862297.06551582902</v>
      </c>
      <c r="J106" s="24">
        <v>53380.913572930898</v>
      </c>
      <c r="K106" s="24">
        <v>67869.639624070303</v>
      </c>
      <c r="L106" s="9">
        <f t="shared" si="30"/>
        <v>-6108.9376545716104</v>
      </c>
      <c r="M106" s="9">
        <f t="shared" si="30"/>
        <v>-8454.5165968816691</v>
      </c>
      <c r="N106" s="9">
        <f t="shared" si="19"/>
        <v>4640630.5222290382</v>
      </c>
      <c r="O106" s="9">
        <f t="shared" si="19"/>
        <v>5420231.8293859679</v>
      </c>
      <c r="P106" s="21">
        <v>1280769.7701759301</v>
      </c>
      <c r="Q106" s="21">
        <v>1522280.2128580399</v>
      </c>
      <c r="R106" s="21">
        <v>1327727.8546426001</v>
      </c>
      <c r="S106" s="21">
        <v>1510848.70058817</v>
      </c>
      <c r="T106" s="21">
        <v>288695.24912491301</v>
      </c>
      <c r="U106" s="21">
        <v>273424.31011083099</v>
      </c>
      <c r="V106" s="21">
        <v>899732.296183903</v>
      </c>
      <c r="W106" s="21">
        <v>1512640.64904432</v>
      </c>
      <c r="X106" s="21">
        <v>134385.357377198</v>
      </c>
      <c r="Y106" s="21">
        <v>154979.21725038701</v>
      </c>
      <c r="Z106" s="21">
        <v>99361.428499124901</v>
      </c>
      <c r="AA106" s="21">
        <v>112547.194044836</v>
      </c>
      <c r="AB106" s="21">
        <v>523127.97618716501</v>
      </c>
      <c r="AC106" s="9"/>
      <c r="AD106" s="21">
        <v>4599781.3754169298</v>
      </c>
      <c r="AE106" s="21">
        <v>5440117.85825272</v>
      </c>
      <c r="AF106" s="21">
        <v>1365582.7938890499</v>
      </c>
      <c r="AG106" s="21">
        <v>4646739.4598836098</v>
      </c>
      <c r="AH106" s="21">
        <v>5428686.3459828496</v>
      </c>
      <c r="AI106" s="21">
        <v>-6108.9376545716104</v>
      </c>
      <c r="AJ106" s="10">
        <f t="shared" si="31"/>
        <v>4593672.4377623685</v>
      </c>
      <c r="AK106" s="10">
        <f t="shared" si="31"/>
        <v>5431663.3416558374</v>
      </c>
      <c r="AL106" s="10">
        <f t="shared" si="32"/>
        <v>756874.7620634879</v>
      </c>
      <c r="AM106" s="9">
        <f t="shared" si="20"/>
        <v>-8.3819031715393066E-9</v>
      </c>
      <c r="AN106" s="9">
        <f t="shared" si="21"/>
        <v>0</v>
      </c>
      <c r="AO106" s="9">
        <f t="shared" si="22"/>
        <v>-30667.833900362253</v>
      </c>
      <c r="AP106" s="9">
        <f t="shared" si="23"/>
        <v>0</v>
      </c>
      <c r="AQ106" s="9">
        <f t="shared" si="24"/>
        <v>4593672.4377623647</v>
      </c>
      <c r="AR106" s="9">
        <f t="shared" si="25"/>
        <v>0</v>
      </c>
      <c r="AS106" s="9">
        <f t="shared" si="26"/>
        <v>0</v>
      </c>
      <c r="AT106" s="21">
        <v>594770.65422060597</v>
      </c>
      <c r="AU106" s="9">
        <f t="shared" si="27"/>
        <v>5431663.3416558485</v>
      </c>
      <c r="AV106" s="9">
        <f t="shared" si="33"/>
        <v>862297.06551582902</v>
      </c>
      <c r="AW106" s="9">
        <f t="shared" si="28"/>
        <v>-30667.833900351077</v>
      </c>
      <c r="AX106" s="9">
        <f t="shared" si="29"/>
        <v>0</v>
      </c>
      <c r="AY106" s="21">
        <v>4593672.4377623601</v>
      </c>
      <c r="AZ106" s="9"/>
      <c r="BA106" s="9">
        <f t="shared" si="18"/>
        <v>0</v>
      </c>
      <c r="BB106" s="9">
        <v>0</v>
      </c>
      <c r="BC106" s="1">
        <v>5431663.3416558402</v>
      </c>
      <c r="BD106" s="1">
        <v>-6108.9376545716104</v>
      </c>
      <c r="BE106" s="1">
        <v>-8454.5165968816691</v>
      </c>
    </row>
    <row r="107" spans="1:57" ht="15" x14ac:dyDescent="0.25">
      <c r="A107" s="20">
        <v>43465</v>
      </c>
      <c r="B107" s="24">
        <v>4606419.6457297197</v>
      </c>
      <c r="C107" s="9">
        <f t="shared" si="34"/>
        <v>5581440.9779223204</v>
      </c>
      <c r="D107" s="24">
        <v>2998745.3357996</v>
      </c>
      <c r="E107" s="24">
        <v>3509979.4886616501</v>
      </c>
      <c r="F107" s="24">
        <v>862749.77453948103</v>
      </c>
      <c r="G107" s="24">
        <v>1065303.6356520599</v>
      </c>
      <c r="H107" s="24">
        <v>734844.24596766697</v>
      </c>
      <c r="I107" s="24">
        <v>852274.72407374997</v>
      </c>
      <c r="J107" s="24">
        <v>-18.839317037354</v>
      </c>
      <c r="K107" s="24">
        <v>-1380.01043173019</v>
      </c>
      <c r="L107" s="9">
        <f t="shared" si="30"/>
        <v>-2873.5006730258501</v>
      </c>
      <c r="M107" s="9">
        <f t="shared" si="30"/>
        <v>32246.014036459801</v>
      </c>
      <c r="N107" s="9">
        <f t="shared" si="19"/>
        <v>4593447.016316684</v>
      </c>
      <c r="O107" s="9">
        <f t="shared" si="19"/>
        <v>5458423.8519921796</v>
      </c>
      <c r="P107" s="21">
        <v>1309716.7356773999</v>
      </c>
      <c r="Q107" s="21">
        <v>1555383.2722704001</v>
      </c>
      <c r="R107" s="21">
        <v>1296744.10626437</v>
      </c>
      <c r="S107" s="21">
        <v>1518504.0169666</v>
      </c>
      <c r="T107" s="21">
        <v>297384.878567921</v>
      </c>
      <c r="U107" s="21">
        <v>281787.22828330903</v>
      </c>
      <c r="V107" s="21">
        <v>906239.48039213999</v>
      </c>
      <c r="W107" s="21">
        <v>1513333.74855623</v>
      </c>
      <c r="X107" s="21">
        <v>131555.389132529</v>
      </c>
      <c r="Y107" s="21">
        <v>154525.00867130401</v>
      </c>
      <c r="Z107" s="21">
        <v>94107.101365380804</v>
      </c>
      <c r="AA107" s="21">
        <v>108197.40486682901</v>
      </c>
      <c r="AB107" s="21">
        <v>509181.75546975801</v>
      </c>
      <c r="AC107" s="9"/>
      <c r="AD107" s="21">
        <v>4609293.1464027399</v>
      </c>
      <c r="AE107" s="21">
        <v>5463057.0932595199</v>
      </c>
      <c r="AF107" s="21">
        <v>1395360.2444805801</v>
      </c>
      <c r="AG107" s="21">
        <v>4596320.5169897098</v>
      </c>
      <c r="AH107" s="21">
        <v>5426177.8379557198</v>
      </c>
      <c r="AI107" s="21">
        <v>-2873.5006730258501</v>
      </c>
      <c r="AJ107" s="10">
        <f t="shared" si="31"/>
        <v>4606419.6457297131</v>
      </c>
      <c r="AK107" s="10">
        <f t="shared" si="31"/>
        <v>5495303.1072959797</v>
      </c>
      <c r="AL107" s="10">
        <f t="shared" si="32"/>
        <v>734844.24596766778</v>
      </c>
      <c r="AM107" s="9">
        <f t="shared" si="20"/>
        <v>0</v>
      </c>
      <c r="AN107" s="9">
        <f t="shared" si="21"/>
        <v>0</v>
      </c>
      <c r="AO107" s="9">
        <f t="shared" si="22"/>
        <v>-86137.87062634062</v>
      </c>
      <c r="AP107" s="9">
        <f t="shared" si="23"/>
        <v>0</v>
      </c>
      <c r="AQ107" s="9">
        <f t="shared" si="24"/>
        <v>4606419.6457297141</v>
      </c>
      <c r="AR107" s="9">
        <f t="shared" si="25"/>
        <v>0</v>
      </c>
      <c r="AS107" s="9">
        <f t="shared" si="26"/>
        <v>0</v>
      </c>
      <c r="AT107" s="21">
        <v>589552.31053561706</v>
      </c>
      <c r="AU107" s="9">
        <f t="shared" si="27"/>
        <v>5495303.10729599</v>
      </c>
      <c r="AV107" s="9">
        <f t="shared" si="33"/>
        <v>852274.72407375008</v>
      </c>
      <c r="AW107" s="9">
        <f t="shared" si="28"/>
        <v>-86137.870626330376</v>
      </c>
      <c r="AX107" s="9">
        <f t="shared" si="29"/>
        <v>0</v>
      </c>
      <c r="AY107" s="21">
        <v>4606419.6457297197</v>
      </c>
      <c r="AZ107" s="9"/>
      <c r="BA107" s="9">
        <f t="shared" si="18"/>
        <v>0</v>
      </c>
      <c r="BB107" s="9">
        <v>0</v>
      </c>
      <c r="BC107" s="1">
        <v>5495303.1072959797</v>
      </c>
      <c r="BD107" s="1">
        <v>-2873.5006730258501</v>
      </c>
      <c r="BE107" s="1">
        <v>32246.014036459801</v>
      </c>
    </row>
    <row r="108" spans="1:57" ht="15" x14ac:dyDescent="0.25">
      <c r="A108" s="20">
        <v>43555</v>
      </c>
      <c r="B108" s="24">
        <v>4566185.5881750602</v>
      </c>
      <c r="C108" s="9">
        <f t="shared" si="34"/>
        <v>5321516.4816561602</v>
      </c>
      <c r="D108" s="24">
        <v>2972488.3546181601</v>
      </c>
      <c r="E108" s="24">
        <v>3509571.2424683301</v>
      </c>
      <c r="F108" s="24">
        <v>870389.09854687005</v>
      </c>
      <c r="G108" s="24">
        <v>1074150.4248333401</v>
      </c>
      <c r="H108" s="24">
        <v>747151.82921677502</v>
      </c>
      <c r="I108" s="24">
        <v>866255.12885821494</v>
      </c>
      <c r="J108" s="24">
        <v>24287.6703596058</v>
      </c>
      <c r="K108" s="24">
        <v>20667.962796059699</v>
      </c>
      <c r="L108" s="9">
        <f t="shared" si="30"/>
        <v>7213.0060433242497</v>
      </c>
      <c r="M108" s="9">
        <f t="shared" si="30"/>
        <v>-30535.978814447299</v>
      </c>
      <c r="N108" s="9">
        <f t="shared" si="19"/>
        <v>4621529.9587847339</v>
      </c>
      <c r="O108" s="9">
        <f t="shared" si="19"/>
        <v>5440108.7801414924</v>
      </c>
      <c r="P108" s="21">
        <v>1224729.1732814</v>
      </c>
      <c r="Q108" s="21">
        <v>1485314.6988975201</v>
      </c>
      <c r="R108" s="21">
        <v>1280073.5438910699</v>
      </c>
      <c r="S108" s="21">
        <v>1454320.2683552699</v>
      </c>
      <c r="T108" s="21">
        <v>294691.38511064701</v>
      </c>
      <c r="U108" s="21">
        <v>270359.743200909</v>
      </c>
      <c r="V108" s="21">
        <v>900007.10464352497</v>
      </c>
      <c r="W108" s="21">
        <v>1507430.1216630701</v>
      </c>
      <c r="X108" s="21">
        <v>131212.67736493601</v>
      </c>
      <c r="Y108" s="21">
        <v>154136.783837378</v>
      </c>
      <c r="Z108" s="21">
        <v>90987.147183479596</v>
      </c>
      <c r="AA108" s="21">
        <v>104515.68157753799</v>
      </c>
      <c r="AB108" s="21">
        <v>524952.00466835999</v>
      </c>
      <c r="AC108" s="9"/>
      <c r="AD108" s="21">
        <v>4558972.5821317397</v>
      </c>
      <c r="AE108" s="21">
        <v>5501639.1894981898</v>
      </c>
      <c r="AF108" s="21">
        <v>1330379.1204140401</v>
      </c>
      <c r="AG108" s="21">
        <v>4614316.9527414097</v>
      </c>
      <c r="AH108" s="21">
        <v>5470644.7589559397</v>
      </c>
      <c r="AI108" s="21">
        <v>7213.0060433242497</v>
      </c>
      <c r="AJ108" s="10">
        <f t="shared" si="31"/>
        <v>4566185.588175064</v>
      </c>
      <c r="AK108" s="10">
        <f t="shared" si="31"/>
        <v>5471103.2106837425</v>
      </c>
      <c r="AL108" s="10">
        <f t="shared" si="32"/>
        <v>747151.8292167756</v>
      </c>
      <c r="AM108" s="9">
        <f t="shared" si="20"/>
        <v>0</v>
      </c>
      <c r="AN108" s="9">
        <f t="shared" si="21"/>
        <v>0</v>
      </c>
      <c r="AO108" s="9">
        <f t="shared" si="22"/>
        <v>149586.72902758233</v>
      </c>
      <c r="AP108" s="9">
        <f t="shared" si="23"/>
        <v>0</v>
      </c>
      <c r="AQ108" s="9">
        <f t="shared" si="24"/>
        <v>4566185.5881750658</v>
      </c>
      <c r="AR108" s="9">
        <f t="shared" si="25"/>
        <v>0</v>
      </c>
      <c r="AS108" s="9">
        <f t="shared" si="26"/>
        <v>0</v>
      </c>
      <c r="AT108" s="21">
        <v>607602.66344330006</v>
      </c>
      <c r="AU108" s="9">
        <f t="shared" si="27"/>
        <v>5471103.2106837481</v>
      </c>
      <c r="AV108" s="9">
        <f t="shared" si="33"/>
        <v>866255.12885821611</v>
      </c>
      <c r="AW108" s="9">
        <f t="shared" si="28"/>
        <v>149586.72902758792</v>
      </c>
      <c r="AX108" s="9">
        <f t="shared" si="29"/>
        <v>1.1641532182693481E-9</v>
      </c>
      <c r="AY108" s="21">
        <v>4566185.5881750602</v>
      </c>
      <c r="AZ108" s="9"/>
      <c r="BA108" s="9">
        <f t="shared" si="18"/>
        <v>0</v>
      </c>
      <c r="BB108" s="9">
        <v>0</v>
      </c>
      <c r="BC108" s="1">
        <v>5471103.2106837397</v>
      </c>
      <c r="BD108" s="1">
        <v>7213.0060433242497</v>
      </c>
      <c r="BE108" s="1">
        <v>-30535.978814447299</v>
      </c>
    </row>
    <row r="109" spans="1:57" ht="15" x14ac:dyDescent="0.25">
      <c r="A109" s="20">
        <v>43646</v>
      </c>
      <c r="B109" s="24">
        <v>4586834.3729781099</v>
      </c>
      <c r="C109" s="9">
        <f t="shared" si="34"/>
        <v>5618630.0573624801</v>
      </c>
      <c r="D109" s="24">
        <v>3011854.3763796301</v>
      </c>
      <c r="E109" s="24">
        <v>3589640.1097939298</v>
      </c>
      <c r="F109" s="24">
        <v>875017.56126775604</v>
      </c>
      <c r="G109" s="24">
        <v>1091556.4653759799</v>
      </c>
      <c r="H109" s="24">
        <v>739629.35914946895</v>
      </c>
      <c r="I109" s="24">
        <v>865813.38803374104</v>
      </c>
      <c r="J109" s="24">
        <v>64656.8857196889</v>
      </c>
      <c r="K109" s="24">
        <v>69679.606827183001</v>
      </c>
      <c r="L109" s="9">
        <f t="shared" si="30"/>
        <v>11012.300095954901</v>
      </c>
      <c r="M109" s="9">
        <f t="shared" si="30"/>
        <v>5249.6965447003004</v>
      </c>
      <c r="N109" s="9">
        <f t="shared" si="19"/>
        <v>4702170.4826124953</v>
      </c>
      <c r="O109" s="9">
        <f t="shared" si="19"/>
        <v>5621939.2665755302</v>
      </c>
      <c r="P109" s="21">
        <v>1219921.97250242</v>
      </c>
      <c r="Q109" s="21">
        <v>1534634.9310022399</v>
      </c>
      <c r="R109" s="21">
        <v>1335258.0821368</v>
      </c>
      <c r="S109" s="21">
        <v>1553251.3049842899</v>
      </c>
      <c r="T109" s="21">
        <v>300180.47462188097</v>
      </c>
      <c r="U109" s="21">
        <v>278739.053717601</v>
      </c>
      <c r="V109" s="21">
        <v>908679.33366257895</v>
      </c>
      <c r="W109" s="21">
        <v>1524255.51437757</v>
      </c>
      <c r="X109" s="21">
        <v>127515.087116122</v>
      </c>
      <c r="Y109" s="21">
        <v>152310.95992060701</v>
      </c>
      <c r="Z109" s="21">
        <v>88623.633204551996</v>
      </c>
      <c r="AA109" s="21">
        <v>102989.248346491</v>
      </c>
      <c r="AB109" s="21">
        <v>523490.638828795</v>
      </c>
      <c r="AC109" s="9"/>
      <c r="AD109" s="21">
        <v>4575822.0728821596</v>
      </c>
      <c r="AE109" s="21">
        <v>5598073.1960487701</v>
      </c>
      <c r="AF109" s="21">
        <v>1404657.51434062</v>
      </c>
      <c r="AG109" s="21">
        <v>4691158.1825165404</v>
      </c>
      <c r="AH109" s="21">
        <v>5616689.5700308299</v>
      </c>
      <c r="AI109" s="21">
        <v>11012.300095954901</v>
      </c>
      <c r="AJ109" s="10">
        <f t="shared" si="31"/>
        <v>4586834.3729781155</v>
      </c>
      <c r="AK109" s="10">
        <f t="shared" si="31"/>
        <v>5603322.8925934797</v>
      </c>
      <c r="AL109" s="10">
        <f t="shared" si="32"/>
        <v>739629.35914946906</v>
      </c>
      <c r="AM109" s="9">
        <f t="shared" si="20"/>
        <v>0</v>
      </c>
      <c r="AN109" s="9">
        <f t="shared" si="21"/>
        <v>0</v>
      </c>
      <c r="AO109" s="9">
        <f t="shared" si="22"/>
        <v>-15307.164769000374</v>
      </c>
      <c r="AP109" s="9">
        <f t="shared" si="23"/>
        <v>0</v>
      </c>
      <c r="AQ109" s="9">
        <f t="shared" si="24"/>
        <v>4586834.3729781192</v>
      </c>
      <c r="AR109" s="9">
        <f t="shared" si="25"/>
        <v>0</v>
      </c>
      <c r="AS109" s="9">
        <f t="shared" si="26"/>
        <v>-9.3132257461547852E-9</v>
      </c>
      <c r="AT109" s="21">
        <v>610513.17976664298</v>
      </c>
      <c r="AU109" s="9">
        <f t="shared" si="27"/>
        <v>5603322.8925934825</v>
      </c>
      <c r="AV109" s="9">
        <f t="shared" si="33"/>
        <v>865813.38803374092</v>
      </c>
      <c r="AW109" s="9">
        <f t="shared" si="28"/>
        <v>-15307.16476899758</v>
      </c>
      <c r="AX109" s="9">
        <f t="shared" si="29"/>
        <v>0</v>
      </c>
      <c r="AY109" s="21">
        <v>4586834.3729781099</v>
      </c>
      <c r="AZ109" s="9"/>
      <c r="BA109" s="9">
        <f t="shared" si="18"/>
        <v>0</v>
      </c>
      <c r="BB109" s="9">
        <v>0</v>
      </c>
      <c r="BC109" s="1">
        <v>5603322.8925934797</v>
      </c>
      <c r="BD109" s="1">
        <v>11012.300095954901</v>
      </c>
      <c r="BE109" s="1">
        <v>5249.6965447003004</v>
      </c>
    </row>
    <row r="110" spans="1:57" ht="15" x14ac:dyDescent="0.25">
      <c r="A110" s="20">
        <v>43738</v>
      </c>
      <c r="B110" s="24">
        <v>4591655.5252240803</v>
      </c>
      <c r="C110" s="9">
        <f t="shared" si="34"/>
        <v>5719198.2281954801</v>
      </c>
      <c r="D110" s="24">
        <v>3021950.2409609901</v>
      </c>
      <c r="E110" s="24">
        <v>3632208.2970496798</v>
      </c>
      <c r="F110" s="24">
        <v>884299.87858378596</v>
      </c>
      <c r="G110" s="24">
        <v>1114162.8478832999</v>
      </c>
      <c r="H110" s="24">
        <v>755499.49699940498</v>
      </c>
      <c r="I110" s="24">
        <v>886816.08820698899</v>
      </c>
      <c r="J110" s="24">
        <v>18989.372000335101</v>
      </c>
      <c r="K110" s="24">
        <v>15093.9825552117</v>
      </c>
      <c r="L110" s="9">
        <f t="shared" si="30"/>
        <v>3780.0315664298801</v>
      </c>
      <c r="M110" s="9">
        <f t="shared" si="30"/>
        <v>5963.7499260678896</v>
      </c>
      <c r="N110" s="9">
        <f t="shared" si="19"/>
        <v>4684519.0201109499</v>
      </c>
      <c r="O110" s="9">
        <f t="shared" si="19"/>
        <v>5654244.9656212376</v>
      </c>
      <c r="P110" s="21">
        <v>1216668.57616203</v>
      </c>
      <c r="Q110" s="21">
        <v>1538769.216823</v>
      </c>
      <c r="R110" s="21">
        <v>1309532.0710489</v>
      </c>
      <c r="S110" s="21">
        <v>1510961.6603592299</v>
      </c>
      <c r="T110" s="21">
        <v>305357.14209572802</v>
      </c>
      <c r="U110" s="21">
        <v>279678.00659649703</v>
      </c>
      <c r="V110" s="21">
        <v>908654.86523823999</v>
      </c>
      <c r="W110" s="21">
        <v>1528260.2270305301</v>
      </c>
      <c r="X110" s="21">
        <v>122516.23874489</v>
      </c>
      <c r="Y110" s="21">
        <v>145402.37698109701</v>
      </c>
      <c r="Z110" s="21">
        <v>88505.467477446698</v>
      </c>
      <c r="AA110" s="21">
        <v>103217.97616887699</v>
      </c>
      <c r="AB110" s="21">
        <v>544477.790777068</v>
      </c>
      <c r="AC110" s="9"/>
      <c r="AD110" s="21">
        <v>4587875.4936576504</v>
      </c>
      <c r="AE110" s="21">
        <v>5676088.7721589496</v>
      </c>
      <c r="AF110" s="21">
        <v>1429799.55704887</v>
      </c>
      <c r="AG110" s="21">
        <v>4680738.98854452</v>
      </c>
      <c r="AH110" s="21">
        <v>5648281.2156951698</v>
      </c>
      <c r="AI110" s="21">
        <v>3780.0315664298801</v>
      </c>
      <c r="AJ110" s="10">
        <f t="shared" si="31"/>
        <v>4591655.5252240803</v>
      </c>
      <c r="AK110" s="10">
        <f t="shared" si="31"/>
        <v>5682052.5220850073</v>
      </c>
      <c r="AL110" s="10">
        <f t="shared" si="32"/>
        <v>755499.49699940463</v>
      </c>
      <c r="AM110" s="9">
        <f t="shared" si="20"/>
        <v>0</v>
      </c>
      <c r="AN110" s="9">
        <f t="shared" si="21"/>
        <v>0</v>
      </c>
      <c r="AO110" s="9">
        <f t="shared" si="22"/>
        <v>-37145.706110472791</v>
      </c>
      <c r="AP110" s="9">
        <f t="shared" si="23"/>
        <v>0</v>
      </c>
      <c r="AQ110" s="9">
        <f t="shared" si="24"/>
        <v>4591655.5252240747</v>
      </c>
      <c r="AR110" s="9">
        <f t="shared" si="25"/>
        <v>0</v>
      </c>
      <c r="AS110" s="9">
        <f t="shared" si="26"/>
        <v>0</v>
      </c>
      <c r="AT110" s="21">
        <v>638195.73505701497</v>
      </c>
      <c r="AU110" s="9">
        <f t="shared" si="27"/>
        <v>5682052.5220850185</v>
      </c>
      <c r="AV110" s="9">
        <f t="shared" si="33"/>
        <v>886816.08820698899</v>
      </c>
      <c r="AW110" s="9">
        <f t="shared" si="28"/>
        <v>-37145.706110461615</v>
      </c>
      <c r="AX110" s="9">
        <f t="shared" si="29"/>
        <v>0</v>
      </c>
      <c r="AY110" s="21">
        <v>4591655.5252240803</v>
      </c>
      <c r="AZ110" s="9"/>
      <c r="BA110" s="9">
        <f t="shared" si="18"/>
        <v>0</v>
      </c>
      <c r="BB110" s="9">
        <v>0</v>
      </c>
      <c r="BC110" s="1">
        <v>5682052.5220850101</v>
      </c>
      <c r="BD110" s="1">
        <v>3780.0315664298801</v>
      </c>
      <c r="BE110" s="1">
        <v>5963.7499260678896</v>
      </c>
    </row>
    <row r="111" spans="1:57" ht="15" x14ac:dyDescent="0.25">
      <c r="A111" s="20">
        <v>43830</v>
      </c>
      <c r="B111" s="24">
        <v>4589992.7958714096</v>
      </c>
      <c r="C111" s="9">
        <f t="shared" si="34"/>
        <v>5841481.4306009999</v>
      </c>
      <c r="D111" s="24">
        <v>3042972.0949939201</v>
      </c>
      <c r="E111" s="24">
        <v>3690004.3252387801</v>
      </c>
      <c r="F111" s="24">
        <v>886311.44635141594</v>
      </c>
      <c r="G111" s="24">
        <v>1125810.0410767801</v>
      </c>
      <c r="H111" s="24">
        <v>727398.57531223295</v>
      </c>
      <c r="I111" s="24">
        <v>861765.87298826803</v>
      </c>
      <c r="J111" s="24">
        <v>-12972.079621259199</v>
      </c>
      <c r="K111" s="24">
        <v>-26282.809170007102</v>
      </c>
      <c r="L111" s="9">
        <f t="shared" si="30"/>
        <v>3807.7564572943402</v>
      </c>
      <c r="M111" s="9">
        <f t="shared" si="30"/>
        <v>19322.532344012499</v>
      </c>
      <c r="N111" s="9">
        <f t="shared" si="19"/>
        <v>4647517.7934936043</v>
      </c>
      <c r="O111" s="9">
        <f t="shared" si="19"/>
        <v>5670619.9624778321</v>
      </c>
      <c r="P111" s="21">
        <v>1213679.8397425599</v>
      </c>
      <c r="Q111" s="21">
        <v>1561985.01277998</v>
      </c>
      <c r="R111" s="21">
        <v>1271204.83736476</v>
      </c>
      <c r="S111" s="21">
        <v>1488257.40280452</v>
      </c>
      <c r="T111" s="21">
        <v>304807.75004653202</v>
      </c>
      <c r="U111" s="21">
        <v>286672.26265033399</v>
      </c>
      <c r="V111" s="21">
        <v>908432.04871671903</v>
      </c>
      <c r="W111" s="21">
        <v>1543060.03358034</v>
      </c>
      <c r="X111" s="21">
        <v>117947.371891259</v>
      </c>
      <c r="Y111" s="21">
        <v>141472.48547111001</v>
      </c>
      <c r="Z111" s="21">
        <v>82701.942847430793</v>
      </c>
      <c r="AA111" s="21">
        <v>97769.232505793596</v>
      </c>
      <c r="AB111" s="21">
        <v>526749.26057354303</v>
      </c>
      <c r="AC111" s="9"/>
      <c r="AD111" s="21">
        <v>4586185.0394141199</v>
      </c>
      <c r="AE111" s="21">
        <v>5725025.0401092796</v>
      </c>
      <c r="AF111" s="21">
        <v>1460370.35765025</v>
      </c>
      <c r="AG111" s="21">
        <v>4643710.03703631</v>
      </c>
      <c r="AH111" s="21">
        <v>5651297.4301338196</v>
      </c>
      <c r="AI111" s="21">
        <v>3807.7564572943402</v>
      </c>
      <c r="AJ111" s="10">
        <f t="shared" si="31"/>
        <v>4589992.795871404</v>
      </c>
      <c r="AK111" s="10">
        <f t="shared" si="31"/>
        <v>5744347.5724532921</v>
      </c>
      <c r="AL111" s="10">
        <f t="shared" si="32"/>
        <v>727398.57531223283</v>
      </c>
      <c r="AM111" s="9">
        <f t="shared" si="20"/>
        <v>0</v>
      </c>
      <c r="AN111" s="9">
        <f t="shared" si="21"/>
        <v>0</v>
      </c>
      <c r="AO111" s="9">
        <f t="shared" si="22"/>
        <v>-97133.858147707768</v>
      </c>
      <c r="AP111" s="9">
        <f t="shared" si="23"/>
        <v>0</v>
      </c>
      <c r="AQ111" s="9">
        <f t="shared" si="24"/>
        <v>4589992.7958714031</v>
      </c>
      <c r="AR111" s="9">
        <f t="shared" si="25"/>
        <v>0</v>
      </c>
      <c r="AS111" s="9">
        <f t="shared" si="26"/>
        <v>0</v>
      </c>
      <c r="AT111" s="21">
        <v>622524.15501136403</v>
      </c>
      <c r="AU111" s="9">
        <f t="shared" si="27"/>
        <v>5744347.5724532939</v>
      </c>
      <c r="AV111" s="9">
        <f t="shared" si="33"/>
        <v>861765.87298826757</v>
      </c>
      <c r="AW111" s="9">
        <f t="shared" si="28"/>
        <v>-97133.858147705905</v>
      </c>
      <c r="AX111" s="9">
        <f t="shared" si="29"/>
        <v>0</v>
      </c>
      <c r="AY111" s="21">
        <v>4589992.7958714096</v>
      </c>
      <c r="AZ111" s="9"/>
      <c r="BA111" s="9">
        <f t="shared" si="18"/>
        <v>0</v>
      </c>
      <c r="BB111" s="9">
        <v>0</v>
      </c>
      <c r="BC111" s="1">
        <v>5744347.5724532902</v>
      </c>
      <c r="BD111" s="1">
        <v>3807.7564572943402</v>
      </c>
      <c r="BE111" s="1">
        <v>19322.532344012499</v>
      </c>
    </row>
    <row r="112" spans="1:57" ht="15" x14ac:dyDescent="0.25">
      <c r="A112" s="20">
        <v>43921</v>
      </c>
      <c r="B112" s="24">
        <v>4600821.9479134204</v>
      </c>
      <c r="C112" s="9">
        <f t="shared" si="34"/>
        <v>5671160.3294878798</v>
      </c>
      <c r="D112" s="24">
        <v>3056830.1689780201</v>
      </c>
      <c r="E112" s="24">
        <v>3740935.94277154</v>
      </c>
      <c r="F112" s="24">
        <v>888229.42774716299</v>
      </c>
      <c r="G112" s="24">
        <v>1144081.5626836901</v>
      </c>
      <c r="H112" s="24">
        <v>705671.53130324697</v>
      </c>
      <c r="I112" s="24">
        <v>841200.24831652595</v>
      </c>
      <c r="J112" s="24">
        <v>-57997.500616018202</v>
      </c>
      <c r="K112" s="24">
        <v>-79360.827276867101</v>
      </c>
      <c r="L112" s="9">
        <f t="shared" si="30"/>
        <v>11905.1410366809</v>
      </c>
      <c r="M112" s="9">
        <f t="shared" si="30"/>
        <v>-31726.608574411799</v>
      </c>
      <c r="N112" s="9">
        <f t="shared" si="19"/>
        <v>4604638.7684490914</v>
      </c>
      <c r="O112" s="9">
        <f t="shared" si="19"/>
        <v>5615130.3179204781</v>
      </c>
      <c r="P112" s="21">
        <v>1208491.3620410301</v>
      </c>
      <c r="Q112" s="21">
        <v>1631693.58668558</v>
      </c>
      <c r="R112" s="21">
        <v>1212308.1825767001</v>
      </c>
      <c r="S112" s="21">
        <v>1420057.97997978</v>
      </c>
      <c r="T112" s="21">
        <v>303041.89821612701</v>
      </c>
      <c r="U112" s="21">
        <v>281385.370616903</v>
      </c>
      <c r="V112" s="21">
        <v>908416.94576792605</v>
      </c>
      <c r="W112" s="21">
        <v>1563985.9543770601</v>
      </c>
      <c r="X112" s="21">
        <v>112401.78409522001</v>
      </c>
      <c r="Y112" s="21">
        <v>134782.68158707299</v>
      </c>
      <c r="Z112" s="21">
        <v>79212.626597987197</v>
      </c>
      <c r="AA112" s="21">
        <v>93554.119281073203</v>
      </c>
      <c r="AB112" s="21">
        <v>514057.12061003997</v>
      </c>
      <c r="AC112" s="9"/>
      <c r="AD112" s="21">
        <v>4588916.8068767302</v>
      </c>
      <c r="AE112" s="21">
        <v>5858492.5332006896</v>
      </c>
      <c r="AF112" s="21">
        <v>1417790.0823719699</v>
      </c>
      <c r="AG112" s="21">
        <v>4592733.6274124105</v>
      </c>
      <c r="AH112" s="21">
        <v>5646856.9264948899</v>
      </c>
      <c r="AI112" s="21">
        <v>11905.1410366809</v>
      </c>
      <c r="AJ112" s="10">
        <f t="shared" si="31"/>
        <v>4600821.9479134213</v>
      </c>
      <c r="AK112" s="10">
        <f t="shared" si="31"/>
        <v>5826765.9246262778</v>
      </c>
      <c r="AL112" s="10">
        <f t="shared" si="32"/>
        <v>705671.5313032472</v>
      </c>
      <c r="AM112" s="9">
        <f t="shared" si="20"/>
        <v>0</v>
      </c>
      <c r="AN112" s="9">
        <f t="shared" si="21"/>
        <v>0</v>
      </c>
      <c r="AO112" s="9">
        <f t="shared" si="22"/>
        <v>155605.595138398</v>
      </c>
      <c r="AP112" s="9">
        <f t="shared" si="23"/>
        <v>0</v>
      </c>
      <c r="AQ112" s="9">
        <f t="shared" si="24"/>
        <v>4600821.9479134222</v>
      </c>
      <c r="AR112" s="9">
        <f t="shared" si="25"/>
        <v>0</v>
      </c>
      <c r="AS112" s="9">
        <f t="shared" si="26"/>
        <v>0</v>
      </c>
      <c r="AT112" s="21">
        <v>612863.44744837994</v>
      </c>
      <c r="AU112" s="9">
        <f t="shared" si="27"/>
        <v>5826765.9246262787</v>
      </c>
      <c r="AV112" s="9">
        <f t="shared" si="33"/>
        <v>841200.24831652618</v>
      </c>
      <c r="AW112" s="9">
        <f t="shared" si="28"/>
        <v>155605.59513839893</v>
      </c>
      <c r="AX112" s="9">
        <f t="shared" si="29"/>
        <v>0</v>
      </c>
      <c r="AY112" s="21">
        <v>4600821.9479134204</v>
      </c>
      <c r="AZ112" s="9"/>
      <c r="BA112" s="9">
        <f t="shared" si="18"/>
        <v>0</v>
      </c>
      <c r="BB112" s="9">
        <v>0</v>
      </c>
      <c r="BC112" s="1">
        <v>5826765.9246262796</v>
      </c>
      <c r="BD112" s="1">
        <v>11905.1410366809</v>
      </c>
      <c r="BE112" s="1">
        <v>-31726.608574411799</v>
      </c>
    </row>
    <row r="113" spans="1:58" ht="15" x14ac:dyDescent="0.25">
      <c r="A113" s="20">
        <v>44012</v>
      </c>
      <c r="B113" s="24">
        <v>3823746.0055885902</v>
      </c>
      <c r="C113" s="9">
        <f t="shared" si="34"/>
        <v>4894014.5709265601</v>
      </c>
      <c r="D113" s="24">
        <v>2427759.0176783199</v>
      </c>
      <c r="E113" s="24">
        <v>2985273.5037048999</v>
      </c>
      <c r="F113" s="24">
        <v>884327.69536372996</v>
      </c>
      <c r="G113" s="24">
        <v>1123609.5612109399</v>
      </c>
      <c r="H113" s="24">
        <v>550009.42559651204</v>
      </c>
      <c r="I113" s="24">
        <v>653197.49863360298</v>
      </c>
      <c r="J113" s="24">
        <v>91135.952840419006</v>
      </c>
      <c r="K113" s="24">
        <v>114181.308885694</v>
      </c>
      <c r="L113" s="9">
        <f t="shared" si="30"/>
        <v>14762.5239470243</v>
      </c>
      <c r="M113" s="9">
        <f t="shared" si="30"/>
        <v>-51523.880138581597</v>
      </c>
      <c r="N113" s="9">
        <f t="shared" si="19"/>
        <v>3967994.6154260044</v>
      </c>
      <c r="O113" s="9">
        <f t="shared" si="19"/>
        <v>4824737.9922965486</v>
      </c>
      <c r="P113" s="21">
        <v>847457.011300146</v>
      </c>
      <c r="Q113" s="21">
        <v>1195580.2054592499</v>
      </c>
      <c r="R113" s="21">
        <v>991705.62113755802</v>
      </c>
      <c r="S113" s="21">
        <v>1162231.9253616701</v>
      </c>
      <c r="T113" s="21">
        <v>211763.54839830499</v>
      </c>
      <c r="U113" s="21">
        <v>157582.53919736799</v>
      </c>
      <c r="V113" s="21">
        <v>758785.27127621998</v>
      </c>
      <c r="W113" s="21">
        <v>1299627.6588064299</v>
      </c>
      <c r="X113" s="21">
        <v>113757.96330719</v>
      </c>
      <c r="Y113" s="21">
        <v>136282.43068222</v>
      </c>
      <c r="Z113" s="21">
        <v>59318.312108357102</v>
      </c>
      <c r="AA113" s="21">
        <v>69510.625752388907</v>
      </c>
      <c r="AB113" s="21">
        <v>376933.15018096502</v>
      </c>
      <c r="AC113" s="9"/>
      <c r="AD113" s="21">
        <v>3808983.4816415701</v>
      </c>
      <c r="AE113" s="21">
        <v>4909610.1525327098</v>
      </c>
      <c r="AF113" s="21">
        <v>1223503.64273164</v>
      </c>
      <c r="AG113" s="21">
        <v>3953232.0914789801</v>
      </c>
      <c r="AH113" s="21">
        <v>4876261.8724351302</v>
      </c>
      <c r="AI113" s="21">
        <v>14762.5239470243</v>
      </c>
      <c r="AJ113" s="10">
        <f t="shared" si="31"/>
        <v>3823746.0055885925</v>
      </c>
      <c r="AK113" s="10">
        <f t="shared" si="31"/>
        <v>4858086.2723941281</v>
      </c>
      <c r="AL113" s="10">
        <f t="shared" si="32"/>
        <v>550009.42559651216</v>
      </c>
      <c r="AM113" s="9">
        <f t="shared" si="20"/>
        <v>0</v>
      </c>
      <c r="AN113" s="9">
        <f t="shared" si="21"/>
        <v>0</v>
      </c>
      <c r="AO113" s="9">
        <f t="shared" si="22"/>
        <v>-35928.298532431945</v>
      </c>
      <c r="AP113" s="9">
        <f t="shared" si="23"/>
        <v>0</v>
      </c>
      <c r="AQ113" s="9">
        <f t="shared" si="24"/>
        <v>3823746.0055885934</v>
      </c>
      <c r="AR113" s="9">
        <f t="shared" si="25"/>
        <v>0</v>
      </c>
      <c r="AS113" s="9">
        <f t="shared" si="26"/>
        <v>0</v>
      </c>
      <c r="AT113" s="21">
        <v>447404.44219899399</v>
      </c>
      <c r="AU113" s="9">
        <f t="shared" si="27"/>
        <v>4858086.2723941328</v>
      </c>
      <c r="AV113" s="9">
        <f t="shared" si="33"/>
        <v>653197.49863360287</v>
      </c>
      <c r="AW113" s="9">
        <f t="shared" si="28"/>
        <v>-35928.298532427289</v>
      </c>
      <c r="AX113" s="9">
        <f t="shared" si="29"/>
        <v>0</v>
      </c>
      <c r="AY113" s="21">
        <v>3823746.0055885902</v>
      </c>
      <c r="AZ113" s="9"/>
      <c r="BA113" s="9">
        <f t="shared" ref="BA113:BA118" si="35">B113-AY113</f>
        <v>0</v>
      </c>
      <c r="BB113" s="9">
        <v>0</v>
      </c>
      <c r="BC113" s="1">
        <v>4858086.27239413</v>
      </c>
      <c r="BD113" s="1">
        <v>14762.5239470243</v>
      </c>
      <c r="BE113" s="1">
        <v>-51523.880138581597</v>
      </c>
    </row>
    <row r="114" spans="1:58" ht="15" x14ac:dyDescent="0.25">
      <c r="A114" s="20">
        <v>44104</v>
      </c>
      <c r="B114" s="24">
        <v>4348747.8185005104</v>
      </c>
      <c r="C114" s="9">
        <f t="shared" si="34"/>
        <v>5676242.0336843999</v>
      </c>
      <c r="D114" s="24">
        <v>2862911.4505140702</v>
      </c>
      <c r="E114" s="24">
        <v>3534817.5559122302</v>
      </c>
      <c r="F114" s="24">
        <v>886068.39781104901</v>
      </c>
      <c r="G114" s="24">
        <v>1150301.01379216</v>
      </c>
      <c r="H114" s="24">
        <v>624932.04596150399</v>
      </c>
      <c r="I114" s="24">
        <v>770738.79797342897</v>
      </c>
      <c r="J114" s="24">
        <v>-144644.54499021999</v>
      </c>
      <c r="K114" s="24">
        <v>-173956.78343310201</v>
      </c>
      <c r="L114" s="9">
        <f t="shared" si="30"/>
        <v>16318.893109994</v>
      </c>
      <c r="M114" s="9">
        <f t="shared" si="30"/>
        <v>-41317.783744704902</v>
      </c>
      <c r="N114" s="9">
        <f t="shared" si="19"/>
        <v>4245586.2424063943</v>
      </c>
      <c r="O114" s="9">
        <f t="shared" si="19"/>
        <v>5240582.8005000055</v>
      </c>
      <c r="P114" s="21">
        <v>1087508.53058497</v>
      </c>
      <c r="Q114" s="21">
        <v>1600372.5444944501</v>
      </c>
      <c r="R114" s="21">
        <v>984346.95449085499</v>
      </c>
      <c r="S114" s="21">
        <v>1208886.49971666</v>
      </c>
      <c r="T114" s="21">
        <v>297785.44475668197</v>
      </c>
      <c r="U114" s="21">
        <v>246940.47440864201</v>
      </c>
      <c r="V114" s="21">
        <v>878849.09705799096</v>
      </c>
      <c r="W114" s="21">
        <v>1439336.43429075</v>
      </c>
      <c r="X114" s="21">
        <v>117233.015173928</v>
      </c>
      <c r="Y114" s="21">
        <v>143182.75125269699</v>
      </c>
      <c r="Z114" s="21">
        <v>65645.218250538499</v>
      </c>
      <c r="AA114" s="21">
        <v>78808.875863461799</v>
      </c>
      <c r="AB114" s="21">
        <v>442053.81253703701</v>
      </c>
      <c r="AC114" s="9"/>
      <c r="AD114" s="21">
        <v>4332428.9253905201</v>
      </c>
      <c r="AE114" s="21">
        <v>5673386.6290224995</v>
      </c>
      <c r="AF114" s="21">
        <v>1419060.5084211</v>
      </c>
      <c r="AG114" s="21">
        <v>4229267.3492964003</v>
      </c>
      <c r="AH114" s="21">
        <v>5281900.5842447104</v>
      </c>
      <c r="AI114" s="21">
        <v>16318.893109994</v>
      </c>
      <c r="AJ114" s="10">
        <f t="shared" si="31"/>
        <v>4348747.8185005095</v>
      </c>
      <c r="AK114" s="10">
        <f t="shared" si="31"/>
        <v>5632068.8452777956</v>
      </c>
      <c r="AL114" s="10">
        <f t="shared" si="32"/>
        <v>624932.04596150352</v>
      </c>
      <c r="AM114" s="9">
        <f t="shared" si="20"/>
        <v>0</v>
      </c>
      <c r="AN114" s="9">
        <f t="shared" si="21"/>
        <v>0</v>
      </c>
      <c r="AO114" s="9">
        <f t="shared" si="22"/>
        <v>-44173.188406604342</v>
      </c>
      <c r="AP114" s="9">
        <f t="shared" si="23"/>
        <v>0</v>
      </c>
      <c r="AQ114" s="9">
        <f t="shared" si="24"/>
        <v>4348747.8185005104</v>
      </c>
      <c r="AR114" s="9">
        <f t="shared" si="25"/>
        <v>0</v>
      </c>
      <c r="AS114" s="9">
        <f t="shared" si="26"/>
        <v>0</v>
      </c>
      <c r="AT114" s="21">
        <v>548747.17085726897</v>
      </c>
      <c r="AU114" s="9">
        <f t="shared" si="27"/>
        <v>5632068.8452778012</v>
      </c>
      <c r="AV114" s="9">
        <f t="shared" si="33"/>
        <v>770738.79797342769</v>
      </c>
      <c r="AW114" s="9">
        <f t="shared" si="28"/>
        <v>-44173.188406598754</v>
      </c>
      <c r="AX114" s="9">
        <f t="shared" si="29"/>
        <v>-1.280568540096283E-9</v>
      </c>
      <c r="AY114" s="21">
        <v>4348747.8185005104</v>
      </c>
      <c r="AZ114" s="9"/>
      <c r="BA114" s="9">
        <f t="shared" si="35"/>
        <v>0</v>
      </c>
      <c r="BB114" s="9">
        <v>0</v>
      </c>
      <c r="BC114" s="1">
        <v>5632068.8452778002</v>
      </c>
      <c r="BD114" s="1">
        <v>16318.893109994</v>
      </c>
      <c r="BE114" s="1">
        <v>-41317.783744704902</v>
      </c>
    </row>
    <row r="115" spans="1:58" ht="15" x14ac:dyDescent="0.25">
      <c r="A115" s="20">
        <v>44196</v>
      </c>
      <c r="B115" s="24">
        <v>4467990.5689401403</v>
      </c>
      <c r="C115" s="9">
        <f t="shared" si="34"/>
        <v>6030477.4970522802</v>
      </c>
      <c r="D115" s="24">
        <v>2962816.6354987398</v>
      </c>
      <c r="E115" s="24">
        <v>3663297.32986166</v>
      </c>
      <c r="F115" s="24">
        <v>890040.26428802498</v>
      </c>
      <c r="G115" s="24">
        <v>1164426.4357850901</v>
      </c>
      <c r="H115" s="24">
        <v>654675.94490267197</v>
      </c>
      <c r="I115" s="24">
        <v>810219.35180679103</v>
      </c>
      <c r="J115" s="24">
        <v>-111844.16363427701</v>
      </c>
      <c r="K115" s="24">
        <v>-143871.68770059</v>
      </c>
      <c r="L115" s="9">
        <f t="shared" si="30"/>
        <v>18592.150791699099</v>
      </c>
      <c r="M115" s="9">
        <f t="shared" si="30"/>
        <v>124566.889030897</v>
      </c>
      <c r="N115" s="9">
        <f t="shared" si="19"/>
        <v>4414280.8318468593</v>
      </c>
      <c r="O115" s="9">
        <f t="shared" si="19"/>
        <v>5618638.3187838467</v>
      </c>
      <c r="P115" s="21">
        <v>1148109.4635615901</v>
      </c>
      <c r="Q115" s="21">
        <v>1703216.28349072</v>
      </c>
      <c r="R115" s="21">
        <v>1094399.72646831</v>
      </c>
      <c r="S115" s="21">
        <v>1366881.21342127</v>
      </c>
      <c r="T115" s="21">
        <v>296144.008229914</v>
      </c>
      <c r="U115" s="21">
        <v>257137.609653188</v>
      </c>
      <c r="V115" s="21">
        <v>901273.05892159999</v>
      </c>
      <c r="W115" s="21">
        <v>1508261.9586940401</v>
      </c>
      <c r="X115" s="21">
        <v>121328.303747332</v>
      </c>
      <c r="Y115" s="21">
        <v>150504.07188041901</v>
      </c>
      <c r="Z115" s="21">
        <v>67972.963971892401</v>
      </c>
      <c r="AA115" s="21">
        <v>82305.968067196198</v>
      </c>
      <c r="AB115" s="21">
        <v>465374.67718344799</v>
      </c>
      <c r="AC115" s="9"/>
      <c r="AD115" s="21">
        <v>4449398.4181484403</v>
      </c>
      <c r="AE115" s="21">
        <v>5830406.4998223903</v>
      </c>
      <c r="AF115" s="21">
        <v>1507619.3742630701</v>
      </c>
      <c r="AG115" s="21">
        <v>4395688.6810551602</v>
      </c>
      <c r="AH115" s="21">
        <v>5494071.4297529496</v>
      </c>
      <c r="AI115" s="21">
        <v>18592.150791699099</v>
      </c>
      <c r="AJ115" s="10">
        <f t="shared" si="31"/>
        <v>4467990.5689401394</v>
      </c>
      <c r="AK115" s="10">
        <f t="shared" si="31"/>
        <v>5954973.3888532966</v>
      </c>
      <c r="AL115" s="10">
        <f t="shared" si="32"/>
        <v>654675.94490267243</v>
      </c>
      <c r="AM115" s="9">
        <f t="shared" si="20"/>
        <v>0</v>
      </c>
      <c r="AN115" s="9">
        <f t="shared" si="21"/>
        <v>0</v>
      </c>
      <c r="AO115" s="9">
        <f t="shared" si="22"/>
        <v>-75504.108198983595</v>
      </c>
      <c r="AP115" s="9">
        <f t="shared" si="23"/>
        <v>0</v>
      </c>
      <c r="AQ115" s="9">
        <f t="shared" si="24"/>
        <v>4467990.5689401394</v>
      </c>
      <c r="AR115" s="9">
        <f t="shared" si="25"/>
        <v>0</v>
      </c>
      <c r="AS115" s="9">
        <f t="shared" si="26"/>
        <v>0</v>
      </c>
      <c r="AT115" s="21">
        <v>577409.31185917498</v>
      </c>
      <c r="AU115" s="9">
        <f t="shared" si="27"/>
        <v>5954973.3888532966</v>
      </c>
      <c r="AV115" s="9">
        <f t="shared" si="33"/>
        <v>810219.35180679022</v>
      </c>
      <c r="AW115" s="9">
        <f t="shared" si="28"/>
        <v>-75504.108198983595</v>
      </c>
      <c r="AX115" s="9">
        <f t="shared" si="29"/>
        <v>0</v>
      </c>
      <c r="AY115" s="21">
        <v>4467990.5689401403</v>
      </c>
      <c r="AZ115" s="9"/>
      <c r="BA115" s="9">
        <f t="shared" si="35"/>
        <v>0</v>
      </c>
      <c r="BB115" s="9">
        <v>0</v>
      </c>
      <c r="BC115" s="1">
        <v>5954973.3888532901</v>
      </c>
      <c r="BD115" s="1">
        <v>18592.150791699099</v>
      </c>
      <c r="BE115" s="1">
        <v>124566.889030897</v>
      </c>
    </row>
    <row r="116" spans="1:58" ht="15" x14ac:dyDescent="0.25">
      <c r="A116" s="20">
        <v>44286</v>
      </c>
      <c r="B116" s="24">
        <v>4496640.9563254798</v>
      </c>
      <c r="C116" s="9">
        <f t="shared" si="34"/>
        <v>5862996.7172814403</v>
      </c>
      <c r="D116" s="24">
        <v>2977684.6780169602</v>
      </c>
      <c r="E116" s="24">
        <v>3742109.496787</v>
      </c>
      <c r="F116" s="24">
        <v>884835.25714071502</v>
      </c>
      <c r="G116" s="24">
        <v>1173467.03498278</v>
      </c>
      <c r="H116" s="24">
        <v>636858.65265794401</v>
      </c>
      <c r="I116" s="24">
        <v>793714.33074828598</v>
      </c>
      <c r="J116" s="24">
        <v>-14265.6109955835</v>
      </c>
      <c r="K116" s="24">
        <v>-33857.950028306303</v>
      </c>
      <c r="L116" s="9">
        <f t="shared" si="30"/>
        <v>16696.630947154001</v>
      </c>
      <c r="M116" s="9">
        <f t="shared" si="30"/>
        <v>-12752.208214893901</v>
      </c>
      <c r="N116" s="9">
        <f t="shared" si="19"/>
        <v>4501809.6077671843</v>
      </c>
      <c r="O116" s="9">
        <f t="shared" si="19"/>
        <v>5662680.7042748658</v>
      </c>
      <c r="P116" s="21">
        <v>1161359.9842129401</v>
      </c>
      <c r="Q116" s="21">
        <v>1840779.78025471</v>
      </c>
      <c r="R116" s="21">
        <v>1166528.6356546499</v>
      </c>
      <c r="S116" s="21">
        <v>1460748.28920318</v>
      </c>
      <c r="T116" s="21">
        <v>315947.50540882401</v>
      </c>
      <c r="U116" s="21">
        <v>256063.111375345</v>
      </c>
      <c r="V116" s="21">
        <v>898058.46280546102</v>
      </c>
      <c r="W116" s="21">
        <v>1507615.5984273299</v>
      </c>
      <c r="X116" s="21">
        <v>120290.823045125</v>
      </c>
      <c r="Y116" s="21">
        <v>152038.65646374601</v>
      </c>
      <c r="Z116" s="21">
        <v>70204.854978403906</v>
      </c>
      <c r="AA116" s="21">
        <v>84931.679343840806</v>
      </c>
      <c r="AB116" s="21">
        <v>446362.974634415</v>
      </c>
      <c r="AC116" s="9"/>
      <c r="AD116" s="21">
        <v>4479944.3253783304</v>
      </c>
      <c r="AE116" s="21">
        <v>6055464.4035412902</v>
      </c>
      <c r="AF116" s="21">
        <v>1465749.1793203601</v>
      </c>
      <c r="AG116" s="21">
        <v>4485112.9768200302</v>
      </c>
      <c r="AH116" s="21">
        <v>5675432.9124897597</v>
      </c>
      <c r="AI116" s="21">
        <v>16696.630947154001</v>
      </c>
      <c r="AJ116" s="10">
        <f t="shared" si="31"/>
        <v>4496640.9563254742</v>
      </c>
      <c r="AK116" s="10">
        <f t="shared" si="31"/>
        <v>6042712.1953263953</v>
      </c>
      <c r="AL116" s="10">
        <f t="shared" si="32"/>
        <v>636858.65265794389</v>
      </c>
      <c r="AM116" s="9">
        <f t="shared" si="20"/>
        <v>0</v>
      </c>
      <c r="AN116" s="9">
        <f t="shared" si="21"/>
        <v>0</v>
      </c>
      <c r="AO116" s="9">
        <f t="shared" si="22"/>
        <v>179715.47804495506</v>
      </c>
      <c r="AP116" s="9">
        <f t="shared" si="23"/>
        <v>0</v>
      </c>
      <c r="AQ116" s="9">
        <f t="shared" si="24"/>
        <v>4496640.9563254798</v>
      </c>
      <c r="AR116" s="9">
        <f t="shared" si="25"/>
        <v>0</v>
      </c>
      <c r="AS116" s="9">
        <f t="shared" si="26"/>
        <v>0</v>
      </c>
      <c r="AT116" s="21">
        <v>556743.99494069896</v>
      </c>
      <c r="AU116" s="9">
        <f t="shared" si="27"/>
        <v>6042712.1953263972</v>
      </c>
      <c r="AV116" s="9">
        <f t="shared" si="33"/>
        <v>793714.33074828575</v>
      </c>
      <c r="AW116" s="9">
        <f t="shared" si="28"/>
        <v>179715.47804495692</v>
      </c>
      <c r="AX116" s="9">
        <f t="shared" si="29"/>
        <v>0</v>
      </c>
      <c r="AY116" s="21">
        <v>4496640.9563254798</v>
      </c>
      <c r="AZ116" s="9"/>
      <c r="BA116" s="9">
        <f t="shared" si="35"/>
        <v>0</v>
      </c>
      <c r="BB116" s="9">
        <v>0</v>
      </c>
      <c r="BC116" s="1">
        <v>6042712.1953263897</v>
      </c>
      <c r="BD116" s="1">
        <v>16696.630947154001</v>
      </c>
      <c r="BE116" s="1">
        <v>-12752.208214893901</v>
      </c>
    </row>
    <row r="117" spans="1:58" ht="15" x14ac:dyDescent="0.25">
      <c r="A117" s="20">
        <v>44377</v>
      </c>
      <c r="B117" s="24">
        <v>4555001.1180931404</v>
      </c>
      <c r="C117" s="9">
        <f t="shared" si="34"/>
        <v>6339996.0386937996</v>
      </c>
      <c r="D117" s="24">
        <v>3027946.33987848</v>
      </c>
      <c r="E117" s="24">
        <v>3855567.0460655298</v>
      </c>
      <c r="F117" s="24">
        <v>889514.92383053806</v>
      </c>
      <c r="G117" s="24">
        <v>1177119.2581537699</v>
      </c>
      <c r="H117" s="24">
        <v>635636.25521197205</v>
      </c>
      <c r="I117" s="24">
        <v>807281.34453258396</v>
      </c>
      <c r="J117" s="24">
        <v>-38505.922310522103</v>
      </c>
      <c r="K117" s="24">
        <v>-34341.686543608397</v>
      </c>
      <c r="L117" s="9">
        <f t="shared" si="30"/>
        <v>13320.1123587396</v>
      </c>
      <c r="M117" s="9">
        <f t="shared" si="30"/>
        <v>-24885.964366542201</v>
      </c>
      <c r="N117" s="9">
        <f t="shared" si="19"/>
        <v>4527911.7089692093</v>
      </c>
      <c r="O117" s="9">
        <f t="shared" si="19"/>
        <v>5780739.9978417382</v>
      </c>
      <c r="P117" s="21">
        <v>1197127.96448213</v>
      </c>
      <c r="Q117" s="21">
        <v>2011714.30519616</v>
      </c>
      <c r="R117" s="21">
        <v>1170038.5553581901</v>
      </c>
      <c r="S117" s="21">
        <v>1509949.3495521999</v>
      </c>
      <c r="T117" s="21">
        <v>328325.06074095599</v>
      </c>
      <c r="U117" s="21">
        <v>259610.45872034799</v>
      </c>
      <c r="V117" s="21">
        <v>908691.29633154895</v>
      </c>
      <c r="W117" s="21">
        <v>1531319.52408563</v>
      </c>
      <c r="X117" s="21">
        <v>117039.409064455</v>
      </c>
      <c r="Y117" s="21">
        <v>150653.190381016</v>
      </c>
      <c r="Z117" s="21">
        <v>69985.666884257502</v>
      </c>
      <c r="AA117" s="21">
        <v>87478.104532866404</v>
      </c>
      <c r="AB117" s="21">
        <v>448611.17926325899</v>
      </c>
      <c r="AC117" s="9"/>
      <c r="AD117" s="21">
        <v>4541681.0057343999</v>
      </c>
      <c r="AE117" s="21">
        <v>6307390.9178522397</v>
      </c>
      <c r="AF117" s="21">
        <v>1584999.0096734499</v>
      </c>
      <c r="AG117" s="21">
        <v>4514591.5966104697</v>
      </c>
      <c r="AH117" s="21">
        <v>5805625.9622082803</v>
      </c>
      <c r="AI117" s="21">
        <v>13320.1123587396</v>
      </c>
      <c r="AJ117" s="10">
        <f t="shared" si="31"/>
        <v>4555001.1180931497</v>
      </c>
      <c r="AK117" s="10">
        <f t="shared" si="31"/>
        <v>6282504.9534856984</v>
      </c>
      <c r="AL117" s="10">
        <f t="shared" si="32"/>
        <v>635636.25521197147</v>
      </c>
      <c r="AM117" s="9">
        <f t="shared" si="20"/>
        <v>-9.3132257461547852E-9</v>
      </c>
      <c r="AN117" s="9">
        <f t="shared" si="21"/>
        <v>0</v>
      </c>
      <c r="AO117" s="9">
        <f t="shared" si="22"/>
        <v>-57491.085208101198</v>
      </c>
      <c r="AP117" s="9">
        <f t="shared" si="23"/>
        <v>0</v>
      </c>
      <c r="AQ117" s="9">
        <f t="shared" si="24"/>
        <v>4555001.1180931479</v>
      </c>
      <c r="AR117" s="9">
        <f t="shared" si="25"/>
        <v>0</v>
      </c>
      <c r="AS117" s="9">
        <f t="shared" si="26"/>
        <v>-7.4505805969238281E-9</v>
      </c>
      <c r="AT117" s="21">
        <v>569150.04961870098</v>
      </c>
      <c r="AU117" s="9">
        <f t="shared" si="27"/>
        <v>6282504.9534856938</v>
      </c>
      <c r="AV117" s="9">
        <f t="shared" si="33"/>
        <v>807281.34453258337</v>
      </c>
      <c r="AW117" s="9">
        <f t="shared" si="28"/>
        <v>-57491.085208105855</v>
      </c>
      <c r="AX117" s="9">
        <f t="shared" si="29"/>
        <v>0</v>
      </c>
      <c r="AY117" s="21">
        <v>4555001.1180931404</v>
      </c>
      <c r="AZ117" s="9"/>
      <c r="BA117" s="9">
        <f t="shared" si="35"/>
        <v>0</v>
      </c>
      <c r="BB117" s="9">
        <v>0</v>
      </c>
      <c r="BC117" s="1">
        <v>6282504.9534857003</v>
      </c>
      <c r="BD117" s="1">
        <v>13320.1123587396</v>
      </c>
      <c r="BE117" s="1">
        <v>-24885.964366542201</v>
      </c>
      <c r="BF117" s="9">
        <f>BC117-C117</f>
        <v>-57491.085208099335</v>
      </c>
    </row>
    <row r="118" spans="1:58" ht="15" x14ac:dyDescent="0.25">
      <c r="A118" s="20">
        <v>44469</v>
      </c>
      <c r="B118" s="24">
        <v>4469583.3598263897</v>
      </c>
      <c r="C118" s="9">
        <f t="shared" si="34"/>
        <v>6226610.2310111197</v>
      </c>
      <c r="D118" s="24">
        <v>2939864.5121600302</v>
      </c>
      <c r="E118" s="24">
        <v>3789620.10566724</v>
      </c>
      <c r="F118" s="24">
        <v>894941.80357019103</v>
      </c>
      <c r="G118" s="24">
        <v>1209383.74775094</v>
      </c>
      <c r="H118" s="24">
        <v>634742.04709467199</v>
      </c>
      <c r="I118" s="24">
        <v>822810.961745932</v>
      </c>
      <c r="J118" s="24">
        <v>7719.0932030726899</v>
      </c>
      <c r="K118" s="24">
        <v>36053.715668914898</v>
      </c>
      <c r="L118" s="9">
        <f t="shared" si="30"/>
        <v>7432.0431805560402</v>
      </c>
      <c r="M118" s="9">
        <f t="shared" si="30"/>
        <v>-41101.797007606401</v>
      </c>
      <c r="N118" s="9">
        <f t="shared" si="19"/>
        <v>4484699.4992085258</v>
      </c>
      <c r="O118" s="9">
        <f t="shared" si="19"/>
        <v>5816766.7338254238</v>
      </c>
      <c r="P118" s="21">
        <v>1115180.56337446</v>
      </c>
      <c r="Q118" s="21">
        <v>1892684.2515551399</v>
      </c>
      <c r="R118" s="21">
        <v>1130296.70275659</v>
      </c>
      <c r="S118" s="21">
        <v>1518518.8056289901</v>
      </c>
      <c r="T118" s="21">
        <v>299589.011056018</v>
      </c>
      <c r="U118" s="21">
        <v>247798.81879532</v>
      </c>
      <c r="V118" s="21">
        <v>874083.76342243701</v>
      </c>
      <c r="W118" s="21">
        <v>1518392.9188862599</v>
      </c>
      <c r="X118" s="21">
        <v>112373.105721428</v>
      </c>
      <c r="Y118" s="21">
        <v>147880.01307329701</v>
      </c>
      <c r="Z118" s="21">
        <v>70509.712161632997</v>
      </c>
      <c r="AA118" s="21">
        <v>89357.404069793003</v>
      </c>
      <c r="AB118" s="21">
        <v>451859.22921161097</v>
      </c>
      <c r="AC118" s="9"/>
      <c r="AD118" s="21">
        <v>4462151.3166458299</v>
      </c>
      <c r="AE118" s="21">
        <v>6232033.9767591804</v>
      </c>
      <c r="AF118" s="21">
        <v>1556652.5577527799</v>
      </c>
      <c r="AG118" s="21">
        <v>4477267.4560279697</v>
      </c>
      <c r="AH118" s="21">
        <v>5857868.5308330301</v>
      </c>
      <c r="AI118" s="21">
        <v>7432.0431805560402</v>
      </c>
      <c r="AJ118" s="10">
        <f t="shared" si="31"/>
        <v>4469583.3598263953</v>
      </c>
      <c r="AK118" s="10">
        <f t="shared" si="31"/>
        <v>6190932.1797515741</v>
      </c>
      <c r="AL118" s="10">
        <f t="shared" si="32"/>
        <v>634742.04709467199</v>
      </c>
      <c r="AM118" s="9">
        <f t="shared" si="20"/>
        <v>0</v>
      </c>
      <c r="AN118" s="9">
        <f t="shared" si="21"/>
        <v>0</v>
      </c>
      <c r="AO118" s="9">
        <f t="shared" si="22"/>
        <v>-35678.051259545609</v>
      </c>
      <c r="AP118" s="9">
        <f t="shared" si="23"/>
        <v>0</v>
      </c>
      <c r="AQ118" s="9">
        <f t="shared" si="24"/>
        <v>4469583.3598263916</v>
      </c>
      <c r="AR118" s="9">
        <f t="shared" si="25"/>
        <v>0</v>
      </c>
      <c r="AS118" s="9">
        <f t="shared" si="26"/>
        <v>0</v>
      </c>
      <c r="AT118" s="21">
        <v>585573.54460284102</v>
      </c>
      <c r="AU118" s="9">
        <f t="shared" si="27"/>
        <v>6190932.1797515703</v>
      </c>
      <c r="AV118" s="9">
        <f t="shared" si="33"/>
        <v>822810.96174593107</v>
      </c>
      <c r="AW118" s="9">
        <f t="shared" si="28"/>
        <v>-35678.051259549335</v>
      </c>
      <c r="AX118" s="9">
        <f t="shared" si="29"/>
        <v>-9.3132257461547852E-10</v>
      </c>
      <c r="AY118" s="21">
        <v>4469583.3598263897</v>
      </c>
      <c r="AZ118" s="9"/>
      <c r="BA118" s="9">
        <f t="shared" si="35"/>
        <v>0</v>
      </c>
      <c r="BB118" s="9">
        <v>0</v>
      </c>
      <c r="BC118" s="1">
        <v>6190932.1797515703</v>
      </c>
      <c r="BD118" s="1">
        <v>7432.0431805560402</v>
      </c>
      <c r="BE118" s="1">
        <v>-41101.797007606401</v>
      </c>
    </row>
    <row r="119" spans="1:58" ht="15" x14ac:dyDescent="0.25">
      <c r="A119" s="20">
        <v>44561</v>
      </c>
      <c r="B119" s="24">
        <v>4530950.2445384301</v>
      </c>
      <c r="C119" s="9">
        <f t="shared" si="34"/>
        <v>6405540.5028836001</v>
      </c>
      <c r="D119" s="24">
        <v>3024815.8097458798</v>
      </c>
      <c r="E119" s="24">
        <v>3965619.4466686598</v>
      </c>
      <c r="F119" s="24">
        <v>896952.69699356495</v>
      </c>
      <c r="G119" s="24">
        <v>1245958.8870200799</v>
      </c>
      <c r="H119" s="24">
        <v>644265.72420610802</v>
      </c>
      <c r="I119" s="24">
        <v>850387.719457431</v>
      </c>
      <c r="J119" s="24">
        <v>-20811.745864983299</v>
      </c>
      <c r="K119" s="24">
        <v>-2307.1256433344402</v>
      </c>
      <c r="L119" s="9">
        <f t="shared" si="30"/>
        <v>3921.33906063624</v>
      </c>
      <c r="M119" s="9">
        <f t="shared" si="30"/>
        <v>-9087.6935233017393</v>
      </c>
      <c r="N119" s="9">
        <f t="shared" si="19"/>
        <v>4549143.8241412062</v>
      </c>
      <c r="O119" s="9">
        <f t="shared" si="19"/>
        <v>6050571.2339795278</v>
      </c>
      <c r="P119" s="21">
        <v>1207983.0219084499</v>
      </c>
      <c r="Q119" s="21">
        <v>1981362.58844506</v>
      </c>
      <c r="R119" s="21">
        <v>1226176.60151121</v>
      </c>
      <c r="S119" s="21">
        <v>1712939.6611181099</v>
      </c>
      <c r="T119" s="21">
        <v>299021.07369989902</v>
      </c>
      <c r="U119" s="21">
        <v>263780.08515099803</v>
      </c>
      <c r="V119" s="21">
        <v>918811.29914308304</v>
      </c>
      <c r="W119" s="21">
        <v>1543203.3517519</v>
      </c>
      <c r="X119" s="21">
        <v>111280.202865499</v>
      </c>
      <c r="Y119" s="21">
        <v>149342.32740569799</v>
      </c>
      <c r="Z119" s="21">
        <v>72104.882179826905</v>
      </c>
      <c r="AA119" s="21">
        <v>92225.332737581295</v>
      </c>
      <c r="AB119" s="21">
        <v>460880.63916078198</v>
      </c>
      <c r="AC119" s="9"/>
      <c r="AD119" s="21">
        <v>4527028.9054778004</v>
      </c>
      <c r="AE119" s="21">
        <v>6328081.8548297901</v>
      </c>
      <c r="AF119" s="21">
        <v>1601385.1257209</v>
      </c>
      <c r="AG119" s="21">
        <v>4545222.48508057</v>
      </c>
      <c r="AH119" s="21">
        <v>6059658.9275028296</v>
      </c>
      <c r="AI119" s="21">
        <v>3921.33906063624</v>
      </c>
      <c r="AJ119" s="10">
        <f t="shared" si="31"/>
        <v>4530950.244538446</v>
      </c>
      <c r="AK119" s="10">
        <f t="shared" si="31"/>
        <v>6318994.1613064781</v>
      </c>
      <c r="AL119" s="10">
        <f t="shared" si="32"/>
        <v>644265.7242061079</v>
      </c>
      <c r="AM119" s="9">
        <f t="shared" si="20"/>
        <v>-1.5832483768463135E-8</v>
      </c>
      <c r="AN119" s="9">
        <f t="shared" si="21"/>
        <v>0</v>
      </c>
      <c r="AO119" s="9">
        <f t="shared" si="22"/>
        <v>-86546.341577121988</v>
      </c>
      <c r="AP119" s="9">
        <f t="shared" si="23"/>
        <v>0</v>
      </c>
      <c r="AQ119" s="9">
        <f t="shared" si="24"/>
        <v>4530950.244538445</v>
      </c>
      <c r="AR119" s="9">
        <f t="shared" si="25"/>
        <v>0</v>
      </c>
      <c r="AS119" s="9">
        <f t="shared" si="26"/>
        <v>-1.4901161193847656E-8</v>
      </c>
      <c r="AT119" s="21">
        <v>608820.05931415199</v>
      </c>
      <c r="AU119" s="9">
        <f t="shared" si="27"/>
        <v>6318994.1613064846</v>
      </c>
      <c r="AV119" s="9">
        <f t="shared" si="33"/>
        <v>850387.71945743123</v>
      </c>
      <c r="AW119" s="9">
        <f t="shared" si="28"/>
        <v>-86546.341577115469</v>
      </c>
      <c r="AX119" s="9">
        <f t="shared" si="29"/>
        <v>0</v>
      </c>
      <c r="AY119" s="21">
        <v>4530950.2445384301</v>
      </c>
      <c r="AZ119" s="9"/>
      <c r="BA119" s="9">
        <f t="shared" ref="BA119:BA124" si="36">B119-AY119</f>
        <v>0</v>
      </c>
      <c r="BB119" s="9">
        <v>0</v>
      </c>
      <c r="BC119" s="1">
        <v>6318994.1613064902</v>
      </c>
      <c r="BD119" s="1">
        <v>3921.33906063624</v>
      </c>
      <c r="BE119" s="1">
        <v>-9087.6935233017393</v>
      </c>
    </row>
    <row r="120" spans="1:58" ht="15" x14ac:dyDescent="0.25">
      <c r="A120" s="20">
        <v>44651</v>
      </c>
      <c r="B120" s="24">
        <v>4600367.8771160003</v>
      </c>
      <c r="C120" s="9">
        <f t="shared" si="34"/>
        <v>6275701.1027428797</v>
      </c>
      <c r="D120" s="24">
        <v>3060780.8654473601</v>
      </c>
      <c r="E120" s="24">
        <v>4074649.2878788598</v>
      </c>
      <c r="F120" s="24">
        <v>905316.44928001496</v>
      </c>
      <c r="G120" s="24">
        <v>1253672.40075138</v>
      </c>
      <c r="H120" s="24">
        <v>662764.43856646796</v>
      </c>
      <c r="I120" s="24">
        <v>899070.90941030101</v>
      </c>
      <c r="J120" s="24">
        <v>14363.198901191399</v>
      </c>
      <c r="K120" s="24">
        <v>11446.005923176001</v>
      </c>
      <c r="L120" s="9">
        <f t="shared" si="30"/>
        <v>5884.6995916729802</v>
      </c>
      <c r="M120" s="9">
        <f t="shared" si="30"/>
        <v>-93053.136643448801</v>
      </c>
      <c r="N120" s="9">
        <f t="shared" si="19"/>
        <v>4649109.6517867129</v>
      </c>
      <c r="O120" s="9">
        <f t="shared" si="19"/>
        <v>6145785.4673202708</v>
      </c>
      <c r="P120" s="21">
        <v>1252860.4702077101</v>
      </c>
      <c r="Q120" s="21">
        <v>2162296.3702356801</v>
      </c>
      <c r="R120" s="21">
        <v>1301602.2448784199</v>
      </c>
      <c r="S120" s="21">
        <v>1867348.7382911199</v>
      </c>
      <c r="T120" s="21">
        <v>309939.036483959</v>
      </c>
      <c r="U120" s="21">
        <v>259184.76441747899</v>
      </c>
      <c r="V120" s="21">
        <v>931861.23029127403</v>
      </c>
      <c r="W120" s="21">
        <v>1559795.8342546499</v>
      </c>
      <c r="X120" s="21">
        <v>114166.754869324</v>
      </c>
      <c r="Y120" s="21">
        <v>157206.64966299801</v>
      </c>
      <c r="Z120" s="21">
        <v>74606.358109258101</v>
      </c>
      <c r="AA120" s="21">
        <v>97025.086198822901</v>
      </c>
      <c r="AB120" s="21">
        <v>473991.32558788598</v>
      </c>
      <c r="AC120" s="9"/>
      <c r="AD120" s="21">
        <v>4594483.1775243301</v>
      </c>
      <c r="AE120" s="21">
        <v>6533786.2359082801</v>
      </c>
      <c r="AF120" s="21">
        <v>1568925.2756857199</v>
      </c>
      <c r="AG120" s="21">
        <v>4643224.95219504</v>
      </c>
      <c r="AH120" s="21">
        <v>6238838.6039637197</v>
      </c>
      <c r="AI120" s="21">
        <v>5884.6995916729802</v>
      </c>
      <c r="AJ120" s="10">
        <f t="shared" si="31"/>
        <v>4600367.8771160031</v>
      </c>
      <c r="AK120" s="10">
        <f t="shared" si="31"/>
        <v>6440733.0992648304</v>
      </c>
      <c r="AL120" s="10">
        <f t="shared" si="32"/>
        <v>662764.43856646807</v>
      </c>
      <c r="AM120" s="9">
        <f t="shared" si="20"/>
        <v>0</v>
      </c>
      <c r="AN120" s="9">
        <f t="shared" si="21"/>
        <v>0</v>
      </c>
      <c r="AO120" s="9">
        <f t="shared" si="22"/>
        <v>165031.9965219507</v>
      </c>
      <c r="AP120" s="9">
        <f t="shared" si="23"/>
        <v>0</v>
      </c>
      <c r="AQ120" s="9">
        <f t="shared" si="24"/>
        <v>4600367.8771159975</v>
      </c>
      <c r="AR120" s="9">
        <f t="shared" si="25"/>
        <v>0</v>
      </c>
      <c r="AS120" s="9">
        <f t="shared" si="26"/>
        <v>0</v>
      </c>
      <c r="AT120" s="21">
        <v>644839.17354848003</v>
      </c>
      <c r="AU120" s="9">
        <f t="shared" si="27"/>
        <v>6440733.0992648266</v>
      </c>
      <c r="AV120" s="9">
        <f t="shared" si="33"/>
        <v>899070.9094103009</v>
      </c>
      <c r="AW120" s="9">
        <f t="shared" si="28"/>
        <v>165031.99652194697</v>
      </c>
      <c r="AX120" s="9">
        <f t="shared" si="29"/>
        <v>0</v>
      </c>
      <c r="AY120" s="21">
        <v>4600367.8771160003</v>
      </c>
      <c r="AZ120" s="9"/>
      <c r="BA120" s="9">
        <f t="shared" si="36"/>
        <v>0</v>
      </c>
      <c r="BB120" s="9">
        <v>0</v>
      </c>
      <c r="BC120" s="1">
        <v>6440733.0992648304</v>
      </c>
      <c r="BD120" s="1">
        <v>5884.6995916729802</v>
      </c>
      <c r="BE120" s="1">
        <v>-93053.136643448801</v>
      </c>
    </row>
    <row r="121" spans="1:58" ht="15" x14ac:dyDescent="0.25">
      <c r="A121" s="20">
        <v>44742</v>
      </c>
      <c r="B121" s="24">
        <v>4561873.7432397297</v>
      </c>
      <c r="C121" s="9">
        <f t="shared" si="34"/>
        <v>6665908.4352778401</v>
      </c>
      <c r="D121" s="24">
        <v>3062877.5690605799</v>
      </c>
      <c r="E121" s="24">
        <v>4140640.2985412199</v>
      </c>
      <c r="F121" s="24">
        <v>897409.59115702205</v>
      </c>
      <c r="G121" s="24">
        <v>1252756.4685549701</v>
      </c>
      <c r="H121" s="24">
        <v>665244.35234091</v>
      </c>
      <c r="I121" s="24">
        <v>929852.00915628695</v>
      </c>
      <c r="J121" s="24">
        <v>35683.036086100903</v>
      </c>
      <c r="K121" s="24">
        <v>71387.290366164394</v>
      </c>
      <c r="L121" s="9">
        <f t="shared" si="30"/>
        <v>10702.7806331459</v>
      </c>
      <c r="M121" s="9">
        <f t="shared" si="30"/>
        <v>57499.006988201298</v>
      </c>
      <c r="N121" s="9">
        <f t="shared" si="19"/>
        <v>4671917.3292777557</v>
      </c>
      <c r="O121" s="9">
        <f t="shared" si="19"/>
        <v>6452135.0736068413</v>
      </c>
      <c r="P121" s="21">
        <v>1255485.95782625</v>
      </c>
      <c r="Q121" s="21">
        <v>2261305.6186247999</v>
      </c>
      <c r="R121" s="21">
        <v>1365529.54386428</v>
      </c>
      <c r="S121" s="21">
        <v>2093326.1208587701</v>
      </c>
      <c r="T121" s="21">
        <v>308995.19390064297</v>
      </c>
      <c r="U121" s="21">
        <v>259269.647305249</v>
      </c>
      <c r="V121" s="21">
        <v>926635.639088789</v>
      </c>
      <c r="W121" s="21">
        <v>1567977.0887659001</v>
      </c>
      <c r="X121" s="21">
        <v>114321.96980299101</v>
      </c>
      <c r="Y121" s="21">
        <v>161907.517208668</v>
      </c>
      <c r="Z121" s="21">
        <v>75896.633811644599</v>
      </c>
      <c r="AA121" s="21">
        <v>102419.065555373</v>
      </c>
      <c r="AB121" s="21">
        <v>475025.748726274</v>
      </c>
      <c r="AC121" s="9"/>
      <c r="AD121" s="21">
        <v>4551170.96260658</v>
      </c>
      <c r="AE121" s="21">
        <v>6562615.56438467</v>
      </c>
      <c r="AF121" s="21">
        <v>1666477.10881946</v>
      </c>
      <c r="AG121" s="21">
        <v>4661214.5486446097</v>
      </c>
      <c r="AH121" s="21">
        <v>6394636.06661864</v>
      </c>
      <c r="AI121" s="21">
        <v>10702.7806331459</v>
      </c>
      <c r="AJ121" s="10">
        <f t="shared" si="31"/>
        <v>4561873.7432397259</v>
      </c>
      <c r="AK121" s="10">
        <f t="shared" si="31"/>
        <v>6620114.5713728704</v>
      </c>
      <c r="AL121" s="10">
        <f t="shared" si="32"/>
        <v>665244.35234090965</v>
      </c>
      <c r="AM121" s="9">
        <f t="shared" si="20"/>
        <v>0</v>
      </c>
      <c r="AN121" s="9">
        <f t="shared" si="21"/>
        <v>0</v>
      </c>
      <c r="AO121" s="9">
        <f t="shared" si="22"/>
        <v>-45793.863904969767</v>
      </c>
      <c r="AP121" s="9">
        <f t="shared" si="23"/>
        <v>0</v>
      </c>
      <c r="AQ121" s="9">
        <f t="shared" si="24"/>
        <v>4561873.7432397287</v>
      </c>
      <c r="AR121" s="9">
        <f t="shared" si="25"/>
        <v>0</v>
      </c>
      <c r="AS121" s="9">
        <f t="shared" si="26"/>
        <v>0</v>
      </c>
      <c r="AT121" s="21">
        <v>665525.42639224499</v>
      </c>
      <c r="AU121" s="9">
        <f t="shared" si="27"/>
        <v>6620114.5713728722</v>
      </c>
      <c r="AV121" s="9">
        <f t="shared" si="33"/>
        <v>929852.00915628602</v>
      </c>
      <c r="AW121" s="9">
        <f t="shared" si="28"/>
        <v>-45793.863904967904</v>
      </c>
      <c r="AX121" s="9">
        <f t="shared" si="29"/>
        <v>-9.3132257461547852E-10</v>
      </c>
      <c r="AY121" s="21">
        <v>4561873.7432397297</v>
      </c>
      <c r="AZ121" s="9"/>
      <c r="BA121" s="9">
        <f t="shared" si="36"/>
        <v>0</v>
      </c>
      <c r="BB121" s="9">
        <v>0</v>
      </c>
      <c r="BC121" s="1">
        <v>6620114.5713728797</v>
      </c>
      <c r="BD121" s="1">
        <v>10702.7806331459</v>
      </c>
      <c r="BE121" s="1">
        <v>57499.006988201298</v>
      </c>
    </row>
    <row r="122" spans="1:58" ht="15" x14ac:dyDescent="0.25">
      <c r="A122" s="20">
        <v>44834</v>
      </c>
      <c r="B122" s="24">
        <v>4642799.5599291399</v>
      </c>
      <c r="C122" s="9">
        <f t="shared" si="34"/>
        <v>6796212.3390214797</v>
      </c>
      <c r="D122" s="24">
        <v>3060810.0858451799</v>
      </c>
      <c r="E122" s="24">
        <v>4267479.0400096197</v>
      </c>
      <c r="F122" s="24">
        <v>901825.79144751898</v>
      </c>
      <c r="G122" s="24">
        <v>1281800.95478512</v>
      </c>
      <c r="H122" s="24">
        <v>667981.06982289301</v>
      </c>
      <c r="I122" s="24">
        <v>955909.17042212805</v>
      </c>
      <c r="J122" s="24">
        <v>86941.175625124801</v>
      </c>
      <c r="K122" s="24">
        <v>152012.33414955501</v>
      </c>
      <c r="L122" s="9">
        <f t="shared" si="30"/>
        <v>12788.6495619211</v>
      </c>
      <c r="M122" s="9">
        <f t="shared" si="30"/>
        <v>-35070.016065802403</v>
      </c>
      <c r="N122" s="9">
        <f t="shared" ref="N122:O124" si="37">AG122+L122</f>
        <v>4730346.7723026415</v>
      </c>
      <c r="O122" s="9">
        <f t="shared" si="37"/>
        <v>6622131.4833006272</v>
      </c>
      <c r="P122" s="21">
        <v>1280147.3608650099</v>
      </c>
      <c r="Q122" s="21">
        <v>2296457.1860492299</v>
      </c>
      <c r="R122" s="21">
        <v>1367694.5732384999</v>
      </c>
      <c r="S122" s="21">
        <v>2170898.6999384598</v>
      </c>
      <c r="T122" s="21">
        <v>315886.17876007501</v>
      </c>
      <c r="U122" s="21">
        <v>260827.12115079199</v>
      </c>
      <c r="V122" s="21">
        <v>913339.93583632901</v>
      </c>
      <c r="W122" s="21">
        <v>1570756.8500979799</v>
      </c>
      <c r="X122" s="21">
        <v>117886.23418170599</v>
      </c>
      <c r="Y122" s="21">
        <v>169116.048797016</v>
      </c>
      <c r="Z122" s="21">
        <v>77634.419072174001</v>
      </c>
      <c r="AA122" s="21">
        <v>106661.506138998</v>
      </c>
      <c r="AB122" s="21">
        <v>472460.41656901297</v>
      </c>
      <c r="AC122" s="9"/>
      <c r="AD122" s="21">
        <v>4630010.9103672197</v>
      </c>
      <c r="AE122" s="21">
        <v>6782759.9854771998</v>
      </c>
      <c r="AF122" s="21">
        <v>1699053.0847553699</v>
      </c>
      <c r="AG122" s="21">
        <v>4717558.1227407204</v>
      </c>
      <c r="AH122" s="21">
        <v>6657201.4993664296</v>
      </c>
      <c r="AI122" s="21">
        <v>12788.6495619211</v>
      </c>
      <c r="AJ122" s="10">
        <f t="shared" ref="AJ122:AK124" si="38">N122+P122-R122</f>
        <v>4642799.5599291511</v>
      </c>
      <c r="AK122" s="10">
        <f t="shared" si="38"/>
        <v>6747689.9694113974</v>
      </c>
      <c r="AL122" s="10">
        <f t="shared" si="32"/>
        <v>667981.06982289301</v>
      </c>
      <c r="AM122" s="9">
        <f t="shared" si="20"/>
        <v>-1.1175870895385742E-8</v>
      </c>
      <c r="AN122" s="9">
        <f t="shared" si="21"/>
        <v>0</v>
      </c>
      <c r="AO122" s="9">
        <f t="shared" si="22"/>
        <v>-48522.369610082358</v>
      </c>
      <c r="AP122" s="9">
        <f t="shared" si="23"/>
        <v>0</v>
      </c>
      <c r="AQ122" s="9">
        <f t="shared" si="24"/>
        <v>4642799.5599291474</v>
      </c>
      <c r="AR122" s="9">
        <f t="shared" si="25"/>
        <v>0</v>
      </c>
      <c r="AS122" s="9">
        <f t="shared" si="26"/>
        <v>-7.4505805969238281E-9</v>
      </c>
      <c r="AT122" s="21">
        <v>680131.61548611498</v>
      </c>
      <c r="AU122" s="9">
        <f t="shared" si="27"/>
        <v>6747689.9694113918</v>
      </c>
      <c r="AV122" s="9">
        <f t="shared" si="33"/>
        <v>955909.17042212898</v>
      </c>
      <c r="AW122" s="9">
        <f t="shared" si="28"/>
        <v>-48522.369610087946</v>
      </c>
      <c r="AX122" s="9">
        <f t="shared" si="29"/>
        <v>9.3132257461547852E-10</v>
      </c>
      <c r="AY122" s="21">
        <v>4642799.5599291399</v>
      </c>
      <c r="AZ122" s="9"/>
      <c r="BA122" s="9">
        <f t="shared" si="36"/>
        <v>0</v>
      </c>
      <c r="BB122" s="9">
        <v>0</v>
      </c>
      <c r="BC122" s="1">
        <v>6747689.9694113899</v>
      </c>
      <c r="BD122" s="1">
        <v>12788.6495619211</v>
      </c>
      <c r="BE122" s="1">
        <v>-35070.016065802403</v>
      </c>
    </row>
    <row r="123" spans="1:58" ht="15" x14ac:dyDescent="0.25">
      <c r="A123" s="20">
        <v>44926</v>
      </c>
      <c r="B123" s="24">
        <v>4592004.3763735201</v>
      </c>
      <c r="C123" s="9">
        <f t="shared" si="34"/>
        <v>6776379.9206002001</v>
      </c>
      <c r="D123" s="24">
        <v>3081872.4969975399</v>
      </c>
      <c r="E123" s="24">
        <v>4355385.3974333601</v>
      </c>
      <c r="F123" s="24">
        <v>895626.21982219804</v>
      </c>
      <c r="G123" s="24">
        <v>1288411.2712497299</v>
      </c>
      <c r="H123" s="24">
        <v>677848.71813562198</v>
      </c>
      <c r="I123" s="24">
        <v>982943.81574104796</v>
      </c>
      <c r="J123" s="24">
        <v>40180.133449549503</v>
      </c>
      <c r="K123" s="24">
        <v>74933.234241075697</v>
      </c>
      <c r="L123" s="9">
        <f t="shared" si="30"/>
        <v>14499.7168416735</v>
      </c>
      <c r="M123" s="9">
        <f t="shared" si="30"/>
        <v>57907.915812721498</v>
      </c>
      <c r="N123" s="9">
        <f t="shared" si="37"/>
        <v>4710027.2852465836</v>
      </c>
      <c r="O123" s="9">
        <f t="shared" si="37"/>
        <v>6759581.6344779311</v>
      </c>
      <c r="P123" s="21">
        <v>1239116.87887827</v>
      </c>
      <c r="Q123" s="21">
        <v>2172392.0219444302</v>
      </c>
      <c r="R123" s="21">
        <v>1357139.7877513401</v>
      </c>
      <c r="S123" s="21">
        <v>2226309.9241087502</v>
      </c>
      <c r="T123" s="21">
        <v>318978.94303685997</v>
      </c>
      <c r="U123" s="21">
        <v>262704.30142497702</v>
      </c>
      <c r="V123" s="21">
        <v>911067.24618037301</v>
      </c>
      <c r="W123" s="21">
        <v>1589122.0063553301</v>
      </c>
      <c r="X123" s="21">
        <v>119092.831909129</v>
      </c>
      <c r="Y123" s="21">
        <v>171449.875499596</v>
      </c>
      <c r="Z123" s="21">
        <v>77782.0857008764</v>
      </c>
      <c r="AA123" s="21">
        <v>108727.787420519</v>
      </c>
      <c r="AB123" s="21">
        <v>480973.80052561598</v>
      </c>
      <c r="AC123" s="9"/>
      <c r="AD123" s="21">
        <v>4577504.6595318401</v>
      </c>
      <c r="AE123" s="21">
        <v>6647755.8165008901</v>
      </c>
      <c r="AF123" s="21">
        <v>1694094.98015005</v>
      </c>
      <c r="AG123" s="21">
        <v>4695527.5684049102</v>
      </c>
      <c r="AH123" s="21">
        <v>6701673.7186652096</v>
      </c>
      <c r="AI123" s="21">
        <v>14499.7168416735</v>
      </c>
      <c r="AJ123" s="10">
        <f t="shared" si="38"/>
        <v>4592004.3763735136</v>
      </c>
      <c r="AK123" s="10">
        <f t="shared" si="38"/>
        <v>6705663.7323136115</v>
      </c>
      <c r="AL123" s="10">
        <f t="shared" si="32"/>
        <v>677848.7181356214</v>
      </c>
      <c r="AM123" s="9">
        <f t="shared" si="20"/>
        <v>0</v>
      </c>
      <c r="AN123" s="9">
        <f t="shared" si="21"/>
        <v>0</v>
      </c>
      <c r="AO123" s="9">
        <f t="shared" si="22"/>
        <v>-70716.188286588527</v>
      </c>
      <c r="AP123" s="9">
        <f t="shared" si="23"/>
        <v>0</v>
      </c>
      <c r="AQ123" s="9">
        <f t="shared" si="24"/>
        <v>4592004.3763735127</v>
      </c>
      <c r="AR123" s="9">
        <f t="shared" si="25"/>
        <v>0</v>
      </c>
      <c r="AS123" s="9">
        <f t="shared" si="26"/>
        <v>7.4505805969238281E-9</v>
      </c>
      <c r="AT123" s="21">
        <v>702766.15282093396</v>
      </c>
      <c r="AU123" s="9">
        <f t="shared" si="27"/>
        <v>6705663.7323136162</v>
      </c>
      <c r="AV123" s="9">
        <f t="shared" si="33"/>
        <v>982943.81574104889</v>
      </c>
      <c r="AW123" s="9">
        <f t="shared" si="28"/>
        <v>-70716.188286583871</v>
      </c>
      <c r="AX123" s="9">
        <f t="shared" si="29"/>
        <v>9.3132257461547852E-10</v>
      </c>
      <c r="AY123" s="21">
        <v>4592004.3763735201</v>
      </c>
      <c r="AZ123" s="9"/>
      <c r="BA123" s="9">
        <f t="shared" si="36"/>
        <v>0</v>
      </c>
      <c r="BB123" s="9">
        <v>0</v>
      </c>
      <c r="BC123" s="1">
        <v>6705663.7323136097</v>
      </c>
      <c r="BD123" s="1">
        <v>14499.7168416735</v>
      </c>
      <c r="BE123" s="1">
        <v>57907.915812721498</v>
      </c>
    </row>
    <row r="124" spans="1:58" x14ac:dyDescent="0.2">
      <c r="A124" s="20">
        <v>45016</v>
      </c>
      <c r="B124" s="1">
        <v>4608470.6450855602</v>
      </c>
      <c r="C124" s="9">
        <f t="shared" si="34"/>
        <v>6637680.6453425996</v>
      </c>
      <c r="D124" s="1">
        <v>3094097.43372009</v>
      </c>
      <c r="E124" s="1">
        <v>4423386.6358099999</v>
      </c>
      <c r="F124" s="1">
        <v>906743.85089645698</v>
      </c>
      <c r="G124" s="1">
        <v>1309698.6585254101</v>
      </c>
      <c r="H124" s="1">
        <v>687604.80809985904</v>
      </c>
      <c r="I124" s="1">
        <v>1009810.65808297</v>
      </c>
      <c r="J124" s="1">
        <v>34985.734809580797</v>
      </c>
      <c r="K124" s="1">
        <v>42869.877828511802</v>
      </c>
      <c r="L124" s="9">
        <f t="shared" si="30"/>
        <v>11688.5306408079</v>
      </c>
      <c r="M124" s="9">
        <f t="shared" si="30"/>
        <v>-16108.414119524899</v>
      </c>
      <c r="N124" s="9">
        <f t="shared" si="37"/>
        <v>4735120.358166798</v>
      </c>
      <c r="O124" s="9">
        <f t="shared" si="37"/>
        <v>6769657.4161273548</v>
      </c>
      <c r="P124" s="1">
        <v>1290370.6064927699</v>
      </c>
      <c r="Q124" s="1">
        <v>2311970.2623093799</v>
      </c>
      <c r="R124" s="1">
        <v>1417020.3195740001</v>
      </c>
      <c r="S124" s="1">
        <v>2268926.4574046</v>
      </c>
      <c r="T124" s="1">
        <v>318444.995170507</v>
      </c>
      <c r="U124" s="1">
        <v>269130.81379640597</v>
      </c>
      <c r="V124" s="1">
        <v>920389.67616759101</v>
      </c>
      <c r="W124" s="1">
        <v>1586131.9485855901</v>
      </c>
      <c r="X124" s="1">
        <v>127468.62332406901</v>
      </c>
      <c r="Y124" s="1">
        <v>187031.58779679801</v>
      </c>
      <c r="Z124" s="1">
        <v>78437.120616758897</v>
      </c>
      <c r="AA124" s="1">
        <v>109459.060492937</v>
      </c>
      <c r="AB124" s="1">
        <v>481699.06415903103</v>
      </c>
      <c r="AD124" s="1">
        <v>4596782.1144447597</v>
      </c>
      <c r="AE124" s="1">
        <v>6828809.6351516703</v>
      </c>
      <c r="AF124" s="1">
        <v>1659420.1613356499</v>
      </c>
      <c r="AG124" s="1">
        <v>4723431.8275259901</v>
      </c>
      <c r="AH124" s="1">
        <v>6785765.8302468797</v>
      </c>
      <c r="AI124" s="1">
        <v>11688.5306408079</v>
      </c>
      <c r="AJ124" s="10">
        <f t="shared" si="38"/>
        <v>4608470.6450855676</v>
      </c>
      <c r="AK124" s="10">
        <f t="shared" si="38"/>
        <v>6812701.2210321333</v>
      </c>
      <c r="AL124" s="10">
        <f t="shared" si="32"/>
        <v>687604.80809985893</v>
      </c>
      <c r="AM124" s="9">
        <f t="shared" si="20"/>
        <v>-7.4505805969238281E-9</v>
      </c>
      <c r="AN124" s="9">
        <f t="shared" si="21"/>
        <v>0</v>
      </c>
      <c r="AO124" s="9">
        <f t="shared" si="22"/>
        <v>175020.57568953373</v>
      </c>
      <c r="AP124" s="9">
        <f t="shared" si="23"/>
        <v>0</v>
      </c>
      <c r="AQ124" s="9">
        <f t="shared" si="24"/>
        <v>4608470.6450855648</v>
      </c>
      <c r="AR124" s="9">
        <f t="shared" si="25"/>
        <v>0</v>
      </c>
      <c r="AS124" s="9">
        <f t="shared" si="26"/>
        <v>0</v>
      </c>
      <c r="AT124" s="1">
        <v>713320.00979323604</v>
      </c>
      <c r="AU124" s="9">
        <f t="shared" si="27"/>
        <v>6812701.2210321482</v>
      </c>
      <c r="AV124" s="9">
        <f t="shared" si="33"/>
        <v>1009810.6580829711</v>
      </c>
      <c r="AW124" s="9">
        <f t="shared" si="28"/>
        <v>175020.57568954863</v>
      </c>
      <c r="AX124" s="9">
        <f t="shared" si="29"/>
        <v>1.1641532182693481E-9</v>
      </c>
      <c r="AY124" s="1">
        <v>4608470.6450855602</v>
      </c>
      <c r="BA124" s="9">
        <f t="shared" si="36"/>
        <v>0</v>
      </c>
      <c r="BB124" s="9">
        <v>0</v>
      </c>
      <c r="BC124" s="1">
        <v>6812701.2210321398</v>
      </c>
      <c r="BD124" s="1">
        <v>11688.5306408079</v>
      </c>
      <c r="BE124" s="1">
        <v>-16108.414119524899</v>
      </c>
    </row>
    <row r="125" spans="1:58" x14ac:dyDescent="0.2">
      <c r="A125" s="19"/>
      <c r="C125" s="12"/>
    </row>
    <row r="126" spans="1:58" x14ac:dyDescent="0.2">
      <c r="C126" s="12"/>
    </row>
    <row r="127" spans="1:58" x14ac:dyDescent="0.2">
      <c r="C127" s="12"/>
    </row>
    <row r="128" spans="1:58" x14ac:dyDescent="0.2">
      <c r="C128" s="12"/>
    </row>
    <row r="129" spans="3:3" x14ac:dyDescent="0.2">
      <c r="C129" s="12"/>
    </row>
    <row r="130" spans="3:3" x14ac:dyDescent="0.2">
      <c r="C130" s="12"/>
    </row>
    <row r="131" spans="3:3" x14ac:dyDescent="0.2">
      <c r="C131" s="12"/>
    </row>
    <row r="132" spans="3:3" x14ac:dyDescent="0.2">
      <c r="C132" s="12"/>
    </row>
    <row r="133" spans="3:3" x14ac:dyDescent="0.2">
      <c r="C133" s="12"/>
    </row>
    <row r="134" spans="3:3" x14ac:dyDescent="0.2">
      <c r="C134" s="12"/>
    </row>
    <row r="135" spans="3:3" x14ac:dyDescent="0.2">
      <c r="C135" s="12"/>
    </row>
    <row r="136" spans="3:3" x14ac:dyDescent="0.2">
      <c r="C136" s="12"/>
    </row>
    <row r="137" spans="3:3" x14ac:dyDescent="0.2">
      <c r="C137" s="12"/>
    </row>
    <row r="138" spans="3:3" x14ac:dyDescent="0.2">
      <c r="C138" s="12"/>
    </row>
    <row r="139" spans="3:3" x14ac:dyDescent="0.2">
      <c r="C139" s="12"/>
    </row>
    <row r="140" spans="3:3" x14ac:dyDescent="0.2">
      <c r="C140" s="12"/>
    </row>
    <row r="141" spans="3:3" x14ac:dyDescent="0.2">
      <c r="C141" s="12"/>
    </row>
    <row r="142" spans="3:3" x14ac:dyDescent="0.2">
      <c r="C142" s="12"/>
    </row>
    <row r="143" spans="3:3" x14ac:dyDescent="0.2">
      <c r="C143" s="12"/>
    </row>
    <row r="144" spans="3:3" x14ac:dyDescent="0.2">
      <c r="C144" s="12"/>
    </row>
    <row r="145" spans="3:3" x14ac:dyDescent="0.2">
      <c r="C145" s="12"/>
    </row>
    <row r="146" spans="3:3" x14ac:dyDescent="0.2">
      <c r="C146" s="12"/>
    </row>
    <row r="147" spans="3:3" x14ac:dyDescent="0.2">
      <c r="C147" s="12"/>
    </row>
    <row r="148" spans="3:3" x14ac:dyDescent="0.2">
      <c r="C148" s="12"/>
    </row>
    <row r="149" spans="3:3" x14ac:dyDescent="0.2">
      <c r="C149" s="12"/>
    </row>
    <row r="150" spans="3:3" x14ac:dyDescent="0.2">
      <c r="C150" s="12"/>
    </row>
    <row r="151" spans="3:3" x14ac:dyDescent="0.2">
      <c r="C151" s="12"/>
    </row>
    <row r="152" spans="3:3" x14ac:dyDescent="0.2">
      <c r="C152" s="12"/>
    </row>
    <row r="153" spans="3:3" x14ac:dyDescent="0.2">
      <c r="C153" s="12"/>
    </row>
    <row r="154" spans="3:3" x14ac:dyDescent="0.2">
      <c r="C154" s="12"/>
    </row>
    <row r="155" spans="3:3" x14ac:dyDescent="0.2">
      <c r="C155" s="12"/>
    </row>
    <row r="156" spans="3:3" x14ac:dyDescent="0.2">
      <c r="C156" s="12"/>
    </row>
    <row r="157" spans="3:3" x14ac:dyDescent="0.2">
      <c r="C157" s="12"/>
    </row>
    <row r="158" spans="3:3" x14ac:dyDescent="0.2">
      <c r="C158" s="12"/>
    </row>
    <row r="159" spans="3:3" x14ac:dyDescent="0.2">
      <c r="C159" s="12"/>
    </row>
    <row r="160" spans="3:3" x14ac:dyDescent="0.2">
      <c r="C160" s="12"/>
    </row>
    <row r="161" spans="3:3" x14ac:dyDescent="0.2">
      <c r="C161" s="12"/>
    </row>
    <row r="162" spans="3:3" x14ac:dyDescent="0.2">
      <c r="C162" s="12"/>
    </row>
    <row r="163" spans="3:3" x14ac:dyDescent="0.2">
      <c r="C163" s="12"/>
    </row>
    <row r="164" spans="3:3" x14ac:dyDescent="0.2">
      <c r="C164" s="12"/>
    </row>
    <row r="165" spans="3:3" x14ac:dyDescent="0.2">
      <c r="C165" s="12"/>
    </row>
    <row r="166" spans="3:3" x14ac:dyDescent="0.2">
      <c r="C166" s="12"/>
    </row>
    <row r="167" spans="3:3" x14ac:dyDescent="0.2">
      <c r="C167" s="12"/>
    </row>
    <row r="168" spans="3:3" x14ac:dyDescent="0.2">
      <c r="C168" s="12"/>
    </row>
    <row r="169" spans="3:3" x14ac:dyDescent="0.2">
      <c r="C169" s="12"/>
    </row>
    <row r="170" spans="3:3" x14ac:dyDescent="0.2">
      <c r="C170" s="12"/>
    </row>
    <row r="171" spans="3:3" x14ac:dyDescent="0.2">
      <c r="C171" s="12"/>
    </row>
    <row r="172" spans="3:3" x14ac:dyDescent="0.2">
      <c r="C172" s="12"/>
    </row>
    <row r="173" spans="3:3" x14ac:dyDescent="0.2">
      <c r="C173" s="12"/>
    </row>
    <row r="174" spans="3:3" x14ac:dyDescent="0.2">
      <c r="C174" s="12"/>
    </row>
    <row r="175" spans="3:3" x14ac:dyDescent="0.2">
      <c r="C175" s="12"/>
    </row>
    <row r="176" spans="3:3" x14ac:dyDescent="0.2">
      <c r="C176" s="12"/>
    </row>
    <row r="177" spans="3:3" x14ac:dyDescent="0.2">
      <c r="C177" s="12"/>
    </row>
    <row r="178" spans="3:3" x14ac:dyDescent="0.2">
      <c r="C178" s="12"/>
    </row>
    <row r="179" spans="3:3" x14ac:dyDescent="0.2">
      <c r="C179" s="12"/>
    </row>
    <row r="180" spans="3:3" x14ac:dyDescent="0.2">
      <c r="C180" s="12"/>
    </row>
    <row r="181" spans="3:3" x14ac:dyDescent="0.2">
      <c r="C181" s="12"/>
    </row>
    <row r="182" spans="3:3" x14ac:dyDescent="0.2">
      <c r="C182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F736-6A9C-41D9-B8C5-CB7A3CA19599}">
  <dimension ref="A1:AG217"/>
  <sheetViews>
    <sheetView zoomScale="85" zoomScaleNormal="85" workbookViewId="0">
      <pane xSplit="1" ySplit="3" topLeftCell="L173" activePane="bottomRight" state="frozen"/>
      <selection pane="topRight" activeCell="B1" sqref="B1"/>
      <selection pane="bottomLeft" activeCell="A4" sqref="A4"/>
      <selection pane="bottomRight" activeCell="AK201" sqref="AK201"/>
    </sheetView>
  </sheetViews>
  <sheetFormatPr defaultRowHeight="12" x14ac:dyDescent="0.2"/>
  <cols>
    <col min="1" max="1" width="15" customWidth="1"/>
    <col min="2" max="3" width="11.140625" bestFit="1" customWidth="1"/>
    <col min="4" max="4" width="10.85546875" bestFit="1" customWidth="1"/>
    <col min="5" max="5" width="11.140625" bestFit="1" customWidth="1"/>
    <col min="6" max="6" width="10.140625" bestFit="1" customWidth="1"/>
    <col min="7" max="7" width="10.85546875" bestFit="1" customWidth="1"/>
    <col min="8" max="9" width="10.140625" bestFit="1" customWidth="1"/>
    <col min="10" max="10" width="10.28515625" bestFit="1" customWidth="1"/>
    <col min="11" max="11" width="10.85546875" bestFit="1" customWidth="1"/>
    <col min="12" max="12" width="10.140625" bestFit="1" customWidth="1"/>
    <col min="13" max="13" width="10" bestFit="1" customWidth="1"/>
    <col min="14" max="15" width="11.140625" bestFit="1" customWidth="1"/>
    <col min="16" max="16" width="10.140625" bestFit="1" customWidth="1"/>
    <col min="17" max="19" width="10.85546875" bestFit="1" customWidth="1"/>
    <col min="20" max="21" width="9.85546875" bestFit="1" customWidth="1"/>
    <col min="22" max="23" width="10.140625" bestFit="1" customWidth="1"/>
    <col min="24" max="27" width="9.85546875" bestFit="1" customWidth="1"/>
    <col min="28" max="28" width="10.140625" bestFit="1" customWidth="1"/>
    <col min="30" max="31" width="11.140625" bestFit="1" customWidth="1"/>
    <col min="32" max="32" width="9.140625" bestFit="1" customWidth="1"/>
    <col min="255" max="255" width="15" customWidth="1"/>
    <col min="256" max="257" width="11.140625" bestFit="1" customWidth="1"/>
    <col min="258" max="258" width="10.85546875" bestFit="1" customWidth="1"/>
    <col min="259" max="259" width="11.140625" bestFit="1" customWidth="1"/>
    <col min="260" max="260" width="10.140625" bestFit="1" customWidth="1"/>
    <col min="261" max="261" width="10.85546875" bestFit="1" customWidth="1"/>
    <col min="262" max="263" width="10.140625" bestFit="1" customWidth="1"/>
    <col min="264" max="264" width="10.28515625" bestFit="1" customWidth="1"/>
    <col min="265" max="265" width="10.85546875" bestFit="1" customWidth="1"/>
    <col min="266" max="266" width="10.140625" bestFit="1" customWidth="1"/>
    <col min="267" max="267" width="10" bestFit="1" customWidth="1"/>
    <col min="268" max="269" width="11.140625" bestFit="1" customWidth="1"/>
    <col min="270" max="270" width="10.140625" bestFit="1" customWidth="1"/>
    <col min="271" max="273" width="10.85546875" bestFit="1" customWidth="1"/>
    <col min="274" max="275" width="9.85546875" bestFit="1" customWidth="1"/>
    <col min="276" max="277" width="10.140625" bestFit="1" customWidth="1"/>
    <col min="278" max="281" width="9.85546875" bestFit="1" customWidth="1"/>
    <col min="282" max="282" width="10.140625" bestFit="1" customWidth="1"/>
    <col min="283" max="283" width="9.140625" bestFit="1" customWidth="1"/>
    <col min="284" max="284" width="10.140625" bestFit="1" customWidth="1"/>
    <col min="286" max="287" width="11.140625" bestFit="1" customWidth="1"/>
    <col min="288" max="288" width="9.140625" bestFit="1" customWidth="1"/>
    <col min="511" max="511" width="15" customWidth="1"/>
    <col min="512" max="513" width="11.140625" bestFit="1" customWidth="1"/>
    <col min="514" max="514" width="10.85546875" bestFit="1" customWidth="1"/>
    <col min="515" max="515" width="11.140625" bestFit="1" customWidth="1"/>
    <col min="516" max="516" width="10.140625" bestFit="1" customWidth="1"/>
    <col min="517" max="517" width="10.85546875" bestFit="1" customWidth="1"/>
    <col min="518" max="519" width="10.140625" bestFit="1" customWidth="1"/>
    <col min="520" max="520" width="10.28515625" bestFit="1" customWidth="1"/>
    <col min="521" max="521" width="10.85546875" bestFit="1" customWidth="1"/>
    <col min="522" max="522" width="10.140625" bestFit="1" customWidth="1"/>
    <col min="523" max="523" width="10" bestFit="1" customWidth="1"/>
    <col min="524" max="525" width="11.140625" bestFit="1" customWidth="1"/>
    <col min="526" max="526" width="10.140625" bestFit="1" customWidth="1"/>
    <col min="527" max="529" width="10.85546875" bestFit="1" customWidth="1"/>
    <col min="530" max="531" width="9.85546875" bestFit="1" customWidth="1"/>
    <col min="532" max="533" width="10.140625" bestFit="1" customWidth="1"/>
    <col min="534" max="537" width="9.85546875" bestFit="1" customWidth="1"/>
    <col min="538" max="538" width="10.140625" bestFit="1" customWidth="1"/>
    <col min="539" max="539" width="9.140625" bestFit="1" customWidth="1"/>
    <col min="540" max="540" width="10.140625" bestFit="1" customWidth="1"/>
    <col min="542" max="543" width="11.140625" bestFit="1" customWidth="1"/>
    <col min="544" max="544" width="9.140625" bestFit="1" customWidth="1"/>
    <col min="767" max="767" width="15" customWidth="1"/>
    <col min="768" max="769" width="11.140625" bestFit="1" customWidth="1"/>
    <col min="770" max="770" width="10.85546875" bestFit="1" customWidth="1"/>
    <col min="771" max="771" width="11.140625" bestFit="1" customWidth="1"/>
    <col min="772" max="772" width="10.140625" bestFit="1" customWidth="1"/>
    <col min="773" max="773" width="10.85546875" bestFit="1" customWidth="1"/>
    <col min="774" max="775" width="10.140625" bestFit="1" customWidth="1"/>
    <col min="776" max="776" width="10.28515625" bestFit="1" customWidth="1"/>
    <col min="777" max="777" width="10.85546875" bestFit="1" customWidth="1"/>
    <col min="778" max="778" width="10.140625" bestFit="1" customWidth="1"/>
    <col min="779" max="779" width="10" bestFit="1" customWidth="1"/>
    <col min="780" max="781" width="11.140625" bestFit="1" customWidth="1"/>
    <col min="782" max="782" width="10.140625" bestFit="1" customWidth="1"/>
    <col min="783" max="785" width="10.85546875" bestFit="1" customWidth="1"/>
    <col min="786" max="787" width="9.85546875" bestFit="1" customWidth="1"/>
    <col min="788" max="789" width="10.140625" bestFit="1" customWidth="1"/>
    <col min="790" max="793" width="9.85546875" bestFit="1" customWidth="1"/>
    <col min="794" max="794" width="10.140625" bestFit="1" customWidth="1"/>
    <col min="795" max="795" width="9.140625" bestFit="1" customWidth="1"/>
    <col min="796" max="796" width="10.140625" bestFit="1" customWidth="1"/>
    <col min="798" max="799" width="11.140625" bestFit="1" customWidth="1"/>
    <col min="800" max="800" width="9.140625" bestFit="1" customWidth="1"/>
    <col min="1023" max="1023" width="15" customWidth="1"/>
    <col min="1024" max="1025" width="11.140625" bestFit="1" customWidth="1"/>
    <col min="1026" max="1026" width="10.85546875" bestFit="1" customWidth="1"/>
    <col min="1027" max="1027" width="11.140625" bestFit="1" customWidth="1"/>
    <col min="1028" max="1028" width="10.140625" bestFit="1" customWidth="1"/>
    <col min="1029" max="1029" width="10.85546875" bestFit="1" customWidth="1"/>
    <col min="1030" max="1031" width="10.140625" bestFit="1" customWidth="1"/>
    <col min="1032" max="1032" width="10.28515625" bestFit="1" customWidth="1"/>
    <col min="1033" max="1033" width="10.85546875" bestFit="1" customWidth="1"/>
    <col min="1034" max="1034" width="10.140625" bestFit="1" customWidth="1"/>
    <col min="1035" max="1035" width="10" bestFit="1" customWidth="1"/>
    <col min="1036" max="1037" width="11.140625" bestFit="1" customWidth="1"/>
    <col min="1038" max="1038" width="10.140625" bestFit="1" customWidth="1"/>
    <col min="1039" max="1041" width="10.85546875" bestFit="1" customWidth="1"/>
    <col min="1042" max="1043" width="9.85546875" bestFit="1" customWidth="1"/>
    <col min="1044" max="1045" width="10.140625" bestFit="1" customWidth="1"/>
    <col min="1046" max="1049" width="9.85546875" bestFit="1" customWidth="1"/>
    <col min="1050" max="1050" width="10.140625" bestFit="1" customWidth="1"/>
    <col min="1051" max="1051" width="9.140625" bestFit="1" customWidth="1"/>
    <col min="1052" max="1052" width="10.140625" bestFit="1" customWidth="1"/>
    <col min="1054" max="1055" width="11.140625" bestFit="1" customWidth="1"/>
    <col min="1056" max="1056" width="9.140625" bestFit="1" customWidth="1"/>
    <col min="1279" max="1279" width="15" customWidth="1"/>
    <col min="1280" max="1281" width="11.140625" bestFit="1" customWidth="1"/>
    <col min="1282" max="1282" width="10.85546875" bestFit="1" customWidth="1"/>
    <col min="1283" max="1283" width="11.140625" bestFit="1" customWidth="1"/>
    <col min="1284" max="1284" width="10.140625" bestFit="1" customWidth="1"/>
    <col min="1285" max="1285" width="10.85546875" bestFit="1" customWidth="1"/>
    <col min="1286" max="1287" width="10.140625" bestFit="1" customWidth="1"/>
    <col min="1288" max="1288" width="10.28515625" bestFit="1" customWidth="1"/>
    <col min="1289" max="1289" width="10.85546875" bestFit="1" customWidth="1"/>
    <col min="1290" max="1290" width="10.140625" bestFit="1" customWidth="1"/>
    <col min="1291" max="1291" width="10" bestFit="1" customWidth="1"/>
    <col min="1292" max="1293" width="11.140625" bestFit="1" customWidth="1"/>
    <col min="1294" max="1294" width="10.140625" bestFit="1" customWidth="1"/>
    <col min="1295" max="1297" width="10.85546875" bestFit="1" customWidth="1"/>
    <col min="1298" max="1299" width="9.85546875" bestFit="1" customWidth="1"/>
    <col min="1300" max="1301" width="10.140625" bestFit="1" customWidth="1"/>
    <col min="1302" max="1305" width="9.85546875" bestFit="1" customWidth="1"/>
    <col min="1306" max="1306" width="10.140625" bestFit="1" customWidth="1"/>
    <col min="1307" max="1307" width="9.140625" bestFit="1" customWidth="1"/>
    <col min="1308" max="1308" width="10.140625" bestFit="1" customWidth="1"/>
    <col min="1310" max="1311" width="11.140625" bestFit="1" customWidth="1"/>
    <col min="1312" max="1312" width="9.140625" bestFit="1" customWidth="1"/>
    <col min="1535" max="1535" width="15" customWidth="1"/>
    <col min="1536" max="1537" width="11.140625" bestFit="1" customWidth="1"/>
    <col min="1538" max="1538" width="10.85546875" bestFit="1" customWidth="1"/>
    <col min="1539" max="1539" width="11.140625" bestFit="1" customWidth="1"/>
    <col min="1540" max="1540" width="10.140625" bestFit="1" customWidth="1"/>
    <col min="1541" max="1541" width="10.85546875" bestFit="1" customWidth="1"/>
    <col min="1542" max="1543" width="10.140625" bestFit="1" customWidth="1"/>
    <col min="1544" max="1544" width="10.28515625" bestFit="1" customWidth="1"/>
    <col min="1545" max="1545" width="10.85546875" bestFit="1" customWidth="1"/>
    <col min="1546" max="1546" width="10.140625" bestFit="1" customWidth="1"/>
    <col min="1547" max="1547" width="10" bestFit="1" customWidth="1"/>
    <col min="1548" max="1549" width="11.140625" bestFit="1" customWidth="1"/>
    <col min="1550" max="1550" width="10.140625" bestFit="1" customWidth="1"/>
    <col min="1551" max="1553" width="10.85546875" bestFit="1" customWidth="1"/>
    <col min="1554" max="1555" width="9.85546875" bestFit="1" customWidth="1"/>
    <col min="1556" max="1557" width="10.140625" bestFit="1" customWidth="1"/>
    <col min="1558" max="1561" width="9.85546875" bestFit="1" customWidth="1"/>
    <col min="1562" max="1562" width="10.140625" bestFit="1" customWidth="1"/>
    <col min="1563" max="1563" width="9.140625" bestFit="1" customWidth="1"/>
    <col min="1564" max="1564" width="10.140625" bestFit="1" customWidth="1"/>
    <col min="1566" max="1567" width="11.140625" bestFit="1" customWidth="1"/>
    <col min="1568" max="1568" width="9.140625" bestFit="1" customWidth="1"/>
    <col min="1791" max="1791" width="15" customWidth="1"/>
    <col min="1792" max="1793" width="11.140625" bestFit="1" customWidth="1"/>
    <col min="1794" max="1794" width="10.85546875" bestFit="1" customWidth="1"/>
    <col min="1795" max="1795" width="11.140625" bestFit="1" customWidth="1"/>
    <col min="1796" max="1796" width="10.140625" bestFit="1" customWidth="1"/>
    <col min="1797" max="1797" width="10.85546875" bestFit="1" customWidth="1"/>
    <col min="1798" max="1799" width="10.140625" bestFit="1" customWidth="1"/>
    <col min="1800" max="1800" width="10.28515625" bestFit="1" customWidth="1"/>
    <col min="1801" max="1801" width="10.85546875" bestFit="1" customWidth="1"/>
    <col min="1802" max="1802" width="10.140625" bestFit="1" customWidth="1"/>
    <col min="1803" max="1803" width="10" bestFit="1" customWidth="1"/>
    <col min="1804" max="1805" width="11.140625" bestFit="1" customWidth="1"/>
    <col min="1806" max="1806" width="10.140625" bestFit="1" customWidth="1"/>
    <col min="1807" max="1809" width="10.85546875" bestFit="1" customWidth="1"/>
    <col min="1810" max="1811" width="9.85546875" bestFit="1" customWidth="1"/>
    <col min="1812" max="1813" width="10.140625" bestFit="1" customWidth="1"/>
    <col min="1814" max="1817" width="9.85546875" bestFit="1" customWidth="1"/>
    <col min="1818" max="1818" width="10.140625" bestFit="1" customWidth="1"/>
    <col min="1819" max="1819" width="9.140625" bestFit="1" customWidth="1"/>
    <col min="1820" max="1820" width="10.140625" bestFit="1" customWidth="1"/>
    <col min="1822" max="1823" width="11.140625" bestFit="1" customWidth="1"/>
    <col min="1824" max="1824" width="9.140625" bestFit="1" customWidth="1"/>
    <col min="2047" max="2047" width="15" customWidth="1"/>
    <col min="2048" max="2049" width="11.140625" bestFit="1" customWidth="1"/>
    <col min="2050" max="2050" width="10.85546875" bestFit="1" customWidth="1"/>
    <col min="2051" max="2051" width="11.140625" bestFit="1" customWidth="1"/>
    <col min="2052" max="2052" width="10.140625" bestFit="1" customWidth="1"/>
    <col min="2053" max="2053" width="10.85546875" bestFit="1" customWidth="1"/>
    <col min="2054" max="2055" width="10.140625" bestFit="1" customWidth="1"/>
    <col min="2056" max="2056" width="10.28515625" bestFit="1" customWidth="1"/>
    <col min="2057" max="2057" width="10.85546875" bestFit="1" customWidth="1"/>
    <col min="2058" max="2058" width="10.140625" bestFit="1" customWidth="1"/>
    <col min="2059" max="2059" width="10" bestFit="1" customWidth="1"/>
    <col min="2060" max="2061" width="11.140625" bestFit="1" customWidth="1"/>
    <col min="2062" max="2062" width="10.140625" bestFit="1" customWidth="1"/>
    <col min="2063" max="2065" width="10.85546875" bestFit="1" customWidth="1"/>
    <col min="2066" max="2067" width="9.85546875" bestFit="1" customWidth="1"/>
    <col min="2068" max="2069" width="10.140625" bestFit="1" customWidth="1"/>
    <col min="2070" max="2073" width="9.85546875" bestFit="1" customWidth="1"/>
    <col min="2074" max="2074" width="10.140625" bestFit="1" customWidth="1"/>
    <col min="2075" max="2075" width="9.140625" bestFit="1" customWidth="1"/>
    <col min="2076" max="2076" width="10.140625" bestFit="1" customWidth="1"/>
    <col min="2078" max="2079" width="11.140625" bestFit="1" customWidth="1"/>
    <col min="2080" max="2080" width="9.140625" bestFit="1" customWidth="1"/>
    <col min="2303" max="2303" width="15" customWidth="1"/>
    <col min="2304" max="2305" width="11.140625" bestFit="1" customWidth="1"/>
    <col min="2306" max="2306" width="10.85546875" bestFit="1" customWidth="1"/>
    <col min="2307" max="2307" width="11.140625" bestFit="1" customWidth="1"/>
    <col min="2308" max="2308" width="10.140625" bestFit="1" customWidth="1"/>
    <col min="2309" max="2309" width="10.85546875" bestFit="1" customWidth="1"/>
    <col min="2310" max="2311" width="10.140625" bestFit="1" customWidth="1"/>
    <col min="2312" max="2312" width="10.28515625" bestFit="1" customWidth="1"/>
    <col min="2313" max="2313" width="10.85546875" bestFit="1" customWidth="1"/>
    <col min="2314" max="2314" width="10.140625" bestFit="1" customWidth="1"/>
    <col min="2315" max="2315" width="10" bestFit="1" customWidth="1"/>
    <col min="2316" max="2317" width="11.140625" bestFit="1" customWidth="1"/>
    <col min="2318" max="2318" width="10.140625" bestFit="1" customWidth="1"/>
    <col min="2319" max="2321" width="10.85546875" bestFit="1" customWidth="1"/>
    <col min="2322" max="2323" width="9.85546875" bestFit="1" customWidth="1"/>
    <col min="2324" max="2325" width="10.140625" bestFit="1" customWidth="1"/>
    <col min="2326" max="2329" width="9.85546875" bestFit="1" customWidth="1"/>
    <col min="2330" max="2330" width="10.140625" bestFit="1" customWidth="1"/>
    <col min="2331" max="2331" width="9.140625" bestFit="1" customWidth="1"/>
    <col min="2332" max="2332" width="10.140625" bestFit="1" customWidth="1"/>
    <col min="2334" max="2335" width="11.140625" bestFit="1" customWidth="1"/>
    <col min="2336" max="2336" width="9.140625" bestFit="1" customWidth="1"/>
    <col min="2559" max="2559" width="15" customWidth="1"/>
    <col min="2560" max="2561" width="11.140625" bestFit="1" customWidth="1"/>
    <col min="2562" max="2562" width="10.85546875" bestFit="1" customWidth="1"/>
    <col min="2563" max="2563" width="11.140625" bestFit="1" customWidth="1"/>
    <col min="2564" max="2564" width="10.140625" bestFit="1" customWidth="1"/>
    <col min="2565" max="2565" width="10.85546875" bestFit="1" customWidth="1"/>
    <col min="2566" max="2567" width="10.140625" bestFit="1" customWidth="1"/>
    <col min="2568" max="2568" width="10.28515625" bestFit="1" customWidth="1"/>
    <col min="2569" max="2569" width="10.85546875" bestFit="1" customWidth="1"/>
    <col min="2570" max="2570" width="10.140625" bestFit="1" customWidth="1"/>
    <col min="2571" max="2571" width="10" bestFit="1" customWidth="1"/>
    <col min="2572" max="2573" width="11.140625" bestFit="1" customWidth="1"/>
    <col min="2574" max="2574" width="10.140625" bestFit="1" customWidth="1"/>
    <col min="2575" max="2577" width="10.85546875" bestFit="1" customWidth="1"/>
    <col min="2578" max="2579" width="9.85546875" bestFit="1" customWidth="1"/>
    <col min="2580" max="2581" width="10.140625" bestFit="1" customWidth="1"/>
    <col min="2582" max="2585" width="9.85546875" bestFit="1" customWidth="1"/>
    <col min="2586" max="2586" width="10.140625" bestFit="1" customWidth="1"/>
    <col min="2587" max="2587" width="9.140625" bestFit="1" customWidth="1"/>
    <col min="2588" max="2588" width="10.140625" bestFit="1" customWidth="1"/>
    <col min="2590" max="2591" width="11.140625" bestFit="1" customWidth="1"/>
    <col min="2592" max="2592" width="9.140625" bestFit="1" customWidth="1"/>
    <col min="2815" max="2815" width="15" customWidth="1"/>
    <col min="2816" max="2817" width="11.140625" bestFit="1" customWidth="1"/>
    <col min="2818" max="2818" width="10.85546875" bestFit="1" customWidth="1"/>
    <col min="2819" max="2819" width="11.140625" bestFit="1" customWidth="1"/>
    <col min="2820" max="2820" width="10.140625" bestFit="1" customWidth="1"/>
    <col min="2821" max="2821" width="10.85546875" bestFit="1" customWidth="1"/>
    <col min="2822" max="2823" width="10.140625" bestFit="1" customWidth="1"/>
    <col min="2824" max="2824" width="10.28515625" bestFit="1" customWidth="1"/>
    <col min="2825" max="2825" width="10.85546875" bestFit="1" customWidth="1"/>
    <col min="2826" max="2826" width="10.140625" bestFit="1" customWidth="1"/>
    <col min="2827" max="2827" width="10" bestFit="1" customWidth="1"/>
    <col min="2828" max="2829" width="11.140625" bestFit="1" customWidth="1"/>
    <col min="2830" max="2830" width="10.140625" bestFit="1" customWidth="1"/>
    <col min="2831" max="2833" width="10.85546875" bestFit="1" customWidth="1"/>
    <col min="2834" max="2835" width="9.85546875" bestFit="1" customWidth="1"/>
    <col min="2836" max="2837" width="10.140625" bestFit="1" customWidth="1"/>
    <col min="2838" max="2841" width="9.85546875" bestFit="1" customWidth="1"/>
    <col min="2842" max="2842" width="10.140625" bestFit="1" customWidth="1"/>
    <col min="2843" max="2843" width="9.140625" bestFit="1" customWidth="1"/>
    <col min="2844" max="2844" width="10.140625" bestFit="1" customWidth="1"/>
    <col min="2846" max="2847" width="11.140625" bestFit="1" customWidth="1"/>
    <col min="2848" max="2848" width="9.140625" bestFit="1" customWidth="1"/>
    <col min="3071" max="3071" width="15" customWidth="1"/>
    <col min="3072" max="3073" width="11.140625" bestFit="1" customWidth="1"/>
    <col min="3074" max="3074" width="10.85546875" bestFit="1" customWidth="1"/>
    <col min="3075" max="3075" width="11.140625" bestFit="1" customWidth="1"/>
    <col min="3076" max="3076" width="10.140625" bestFit="1" customWidth="1"/>
    <col min="3077" max="3077" width="10.85546875" bestFit="1" customWidth="1"/>
    <col min="3078" max="3079" width="10.140625" bestFit="1" customWidth="1"/>
    <col min="3080" max="3080" width="10.28515625" bestFit="1" customWidth="1"/>
    <col min="3081" max="3081" width="10.85546875" bestFit="1" customWidth="1"/>
    <col min="3082" max="3082" width="10.140625" bestFit="1" customWidth="1"/>
    <col min="3083" max="3083" width="10" bestFit="1" customWidth="1"/>
    <col min="3084" max="3085" width="11.140625" bestFit="1" customWidth="1"/>
    <col min="3086" max="3086" width="10.140625" bestFit="1" customWidth="1"/>
    <col min="3087" max="3089" width="10.85546875" bestFit="1" customWidth="1"/>
    <col min="3090" max="3091" width="9.85546875" bestFit="1" customWidth="1"/>
    <col min="3092" max="3093" width="10.140625" bestFit="1" customWidth="1"/>
    <col min="3094" max="3097" width="9.85546875" bestFit="1" customWidth="1"/>
    <col min="3098" max="3098" width="10.140625" bestFit="1" customWidth="1"/>
    <col min="3099" max="3099" width="9.140625" bestFit="1" customWidth="1"/>
    <col min="3100" max="3100" width="10.140625" bestFit="1" customWidth="1"/>
    <col min="3102" max="3103" width="11.140625" bestFit="1" customWidth="1"/>
    <col min="3104" max="3104" width="9.140625" bestFit="1" customWidth="1"/>
    <col min="3327" max="3327" width="15" customWidth="1"/>
    <col min="3328" max="3329" width="11.140625" bestFit="1" customWidth="1"/>
    <col min="3330" max="3330" width="10.85546875" bestFit="1" customWidth="1"/>
    <col min="3331" max="3331" width="11.140625" bestFit="1" customWidth="1"/>
    <col min="3332" max="3332" width="10.140625" bestFit="1" customWidth="1"/>
    <col min="3333" max="3333" width="10.85546875" bestFit="1" customWidth="1"/>
    <col min="3334" max="3335" width="10.140625" bestFit="1" customWidth="1"/>
    <col min="3336" max="3336" width="10.28515625" bestFit="1" customWidth="1"/>
    <col min="3337" max="3337" width="10.85546875" bestFit="1" customWidth="1"/>
    <col min="3338" max="3338" width="10.140625" bestFit="1" customWidth="1"/>
    <col min="3339" max="3339" width="10" bestFit="1" customWidth="1"/>
    <col min="3340" max="3341" width="11.140625" bestFit="1" customWidth="1"/>
    <col min="3342" max="3342" width="10.140625" bestFit="1" customWidth="1"/>
    <col min="3343" max="3345" width="10.85546875" bestFit="1" customWidth="1"/>
    <col min="3346" max="3347" width="9.85546875" bestFit="1" customWidth="1"/>
    <col min="3348" max="3349" width="10.140625" bestFit="1" customWidth="1"/>
    <col min="3350" max="3353" width="9.85546875" bestFit="1" customWidth="1"/>
    <col min="3354" max="3354" width="10.140625" bestFit="1" customWidth="1"/>
    <col min="3355" max="3355" width="9.140625" bestFit="1" customWidth="1"/>
    <col min="3356" max="3356" width="10.140625" bestFit="1" customWidth="1"/>
    <col min="3358" max="3359" width="11.140625" bestFit="1" customWidth="1"/>
    <col min="3360" max="3360" width="9.140625" bestFit="1" customWidth="1"/>
    <col min="3583" max="3583" width="15" customWidth="1"/>
    <col min="3584" max="3585" width="11.140625" bestFit="1" customWidth="1"/>
    <col min="3586" max="3586" width="10.85546875" bestFit="1" customWidth="1"/>
    <col min="3587" max="3587" width="11.140625" bestFit="1" customWidth="1"/>
    <col min="3588" max="3588" width="10.140625" bestFit="1" customWidth="1"/>
    <col min="3589" max="3589" width="10.85546875" bestFit="1" customWidth="1"/>
    <col min="3590" max="3591" width="10.140625" bestFit="1" customWidth="1"/>
    <col min="3592" max="3592" width="10.28515625" bestFit="1" customWidth="1"/>
    <col min="3593" max="3593" width="10.85546875" bestFit="1" customWidth="1"/>
    <col min="3594" max="3594" width="10.140625" bestFit="1" customWidth="1"/>
    <col min="3595" max="3595" width="10" bestFit="1" customWidth="1"/>
    <col min="3596" max="3597" width="11.140625" bestFit="1" customWidth="1"/>
    <col min="3598" max="3598" width="10.140625" bestFit="1" customWidth="1"/>
    <col min="3599" max="3601" width="10.85546875" bestFit="1" customWidth="1"/>
    <col min="3602" max="3603" width="9.85546875" bestFit="1" customWidth="1"/>
    <col min="3604" max="3605" width="10.140625" bestFit="1" customWidth="1"/>
    <col min="3606" max="3609" width="9.85546875" bestFit="1" customWidth="1"/>
    <col min="3610" max="3610" width="10.140625" bestFit="1" customWidth="1"/>
    <col min="3611" max="3611" width="9.140625" bestFit="1" customWidth="1"/>
    <col min="3612" max="3612" width="10.140625" bestFit="1" customWidth="1"/>
    <col min="3614" max="3615" width="11.140625" bestFit="1" customWidth="1"/>
    <col min="3616" max="3616" width="9.140625" bestFit="1" customWidth="1"/>
    <col min="3839" max="3839" width="15" customWidth="1"/>
    <col min="3840" max="3841" width="11.140625" bestFit="1" customWidth="1"/>
    <col min="3842" max="3842" width="10.85546875" bestFit="1" customWidth="1"/>
    <col min="3843" max="3843" width="11.140625" bestFit="1" customWidth="1"/>
    <col min="3844" max="3844" width="10.140625" bestFit="1" customWidth="1"/>
    <col min="3845" max="3845" width="10.85546875" bestFit="1" customWidth="1"/>
    <col min="3846" max="3847" width="10.140625" bestFit="1" customWidth="1"/>
    <col min="3848" max="3848" width="10.28515625" bestFit="1" customWidth="1"/>
    <col min="3849" max="3849" width="10.85546875" bestFit="1" customWidth="1"/>
    <col min="3850" max="3850" width="10.140625" bestFit="1" customWidth="1"/>
    <col min="3851" max="3851" width="10" bestFit="1" customWidth="1"/>
    <col min="3852" max="3853" width="11.140625" bestFit="1" customWidth="1"/>
    <col min="3854" max="3854" width="10.140625" bestFit="1" customWidth="1"/>
    <col min="3855" max="3857" width="10.85546875" bestFit="1" customWidth="1"/>
    <col min="3858" max="3859" width="9.85546875" bestFit="1" customWidth="1"/>
    <col min="3860" max="3861" width="10.140625" bestFit="1" customWidth="1"/>
    <col min="3862" max="3865" width="9.85546875" bestFit="1" customWidth="1"/>
    <col min="3866" max="3866" width="10.140625" bestFit="1" customWidth="1"/>
    <col min="3867" max="3867" width="9.140625" bestFit="1" customWidth="1"/>
    <col min="3868" max="3868" width="10.140625" bestFit="1" customWidth="1"/>
    <col min="3870" max="3871" width="11.140625" bestFit="1" customWidth="1"/>
    <col min="3872" max="3872" width="9.140625" bestFit="1" customWidth="1"/>
    <col min="4095" max="4095" width="15" customWidth="1"/>
    <col min="4096" max="4097" width="11.140625" bestFit="1" customWidth="1"/>
    <col min="4098" max="4098" width="10.85546875" bestFit="1" customWidth="1"/>
    <col min="4099" max="4099" width="11.140625" bestFit="1" customWidth="1"/>
    <col min="4100" max="4100" width="10.140625" bestFit="1" customWidth="1"/>
    <col min="4101" max="4101" width="10.85546875" bestFit="1" customWidth="1"/>
    <col min="4102" max="4103" width="10.140625" bestFit="1" customWidth="1"/>
    <col min="4104" max="4104" width="10.28515625" bestFit="1" customWidth="1"/>
    <col min="4105" max="4105" width="10.85546875" bestFit="1" customWidth="1"/>
    <col min="4106" max="4106" width="10.140625" bestFit="1" customWidth="1"/>
    <col min="4107" max="4107" width="10" bestFit="1" customWidth="1"/>
    <col min="4108" max="4109" width="11.140625" bestFit="1" customWidth="1"/>
    <col min="4110" max="4110" width="10.140625" bestFit="1" customWidth="1"/>
    <col min="4111" max="4113" width="10.85546875" bestFit="1" customWidth="1"/>
    <col min="4114" max="4115" width="9.85546875" bestFit="1" customWidth="1"/>
    <col min="4116" max="4117" width="10.140625" bestFit="1" customWidth="1"/>
    <col min="4118" max="4121" width="9.85546875" bestFit="1" customWidth="1"/>
    <col min="4122" max="4122" width="10.140625" bestFit="1" customWidth="1"/>
    <col min="4123" max="4123" width="9.140625" bestFit="1" customWidth="1"/>
    <col min="4124" max="4124" width="10.140625" bestFit="1" customWidth="1"/>
    <col min="4126" max="4127" width="11.140625" bestFit="1" customWidth="1"/>
    <col min="4128" max="4128" width="9.140625" bestFit="1" customWidth="1"/>
    <col min="4351" max="4351" width="15" customWidth="1"/>
    <col min="4352" max="4353" width="11.140625" bestFit="1" customWidth="1"/>
    <col min="4354" max="4354" width="10.85546875" bestFit="1" customWidth="1"/>
    <col min="4355" max="4355" width="11.140625" bestFit="1" customWidth="1"/>
    <col min="4356" max="4356" width="10.140625" bestFit="1" customWidth="1"/>
    <col min="4357" max="4357" width="10.85546875" bestFit="1" customWidth="1"/>
    <col min="4358" max="4359" width="10.140625" bestFit="1" customWidth="1"/>
    <col min="4360" max="4360" width="10.28515625" bestFit="1" customWidth="1"/>
    <col min="4361" max="4361" width="10.85546875" bestFit="1" customWidth="1"/>
    <col min="4362" max="4362" width="10.140625" bestFit="1" customWidth="1"/>
    <col min="4363" max="4363" width="10" bestFit="1" customWidth="1"/>
    <col min="4364" max="4365" width="11.140625" bestFit="1" customWidth="1"/>
    <col min="4366" max="4366" width="10.140625" bestFit="1" customWidth="1"/>
    <col min="4367" max="4369" width="10.85546875" bestFit="1" customWidth="1"/>
    <col min="4370" max="4371" width="9.85546875" bestFit="1" customWidth="1"/>
    <col min="4372" max="4373" width="10.140625" bestFit="1" customWidth="1"/>
    <col min="4374" max="4377" width="9.85546875" bestFit="1" customWidth="1"/>
    <col min="4378" max="4378" width="10.140625" bestFit="1" customWidth="1"/>
    <col min="4379" max="4379" width="9.140625" bestFit="1" customWidth="1"/>
    <col min="4380" max="4380" width="10.140625" bestFit="1" customWidth="1"/>
    <col min="4382" max="4383" width="11.140625" bestFit="1" customWidth="1"/>
    <col min="4384" max="4384" width="9.140625" bestFit="1" customWidth="1"/>
    <col min="4607" max="4607" width="15" customWidth="1"/>
    <col min="4608" max="4609" width="11.140625" bestFit="1" customWidth="1"/>
    <col min="4610" max="4610" width="10.85546875" bestFit="1" customWidth="1"/>
    <col min="4611" max="4611" width="11.140625" bestFit="1" customWidth="1"/>
    <col min="4612" max="4612" width="10.140625" bestFit="1" customWidth="1"/>
    <col min="4613" max="4613" width="10.85546875" bestFit="1" customWidth="1"/>
    <col min="4614" max="4615" width="10.140625" bestFit="1" customWidth="1"/>
    <col min="4616" max="4616" width="10.28515625" bestFit="1" customWidth="1"/>
    <col min="4617" max="4617" width="10.85546875" bestFit="1" customWidth="1"/>
    <col min="4618" max="4618" width="10.140625" bestFit="1" customWidth="1"/>
    <col min="4619" max="4619" width="10" bestFit="1" customWidth="1"/>
    <col min="4620" max="4621" width="11.140625" bestFit="1" customWidth="1"/>
    <col min="4622" max="4622" width="10.140625" bestFit="1" customWidth="1"/>
    <col min="4623" max="4625" width="10.85546875" bestFit="1" customWidth="1"/>
    <col min="4626" max="4627" width="9.85546875" bestFit="1" customWidth="1"/>
    <col min="4628" max="4629" width="10.140625" bestFit="1" customWidth="1"/>
    <col min="4630" max="4633" width="9.85546875" bestFit="1" customWidth="1"/>
    <col min="4634" max="4634" width="10.140625" bestFit="1" customWidth="1"/>
    <col min="4635" max="4635" width="9.140625" bestFit="1" customWidth="1"/>
    <col min="4636" max="4636" width="10.140625" bestFit="1" customWidth="1"/>
    <col min="4638" max="4639" width="11.140625" bestFit="1" customWidth="1"/>
    <col min="4640" max="4640" width="9.140625" bestFit="1" customWidth="1"/>
    <col min="4863" max="4863" width="15" customWidth="1"/>
    <col min="4864" max="4865" width="11.140625" bestFit="1" customWidth="1"/>
    <col min="4866" max="4866" width="10.85546875" bestFit="1" customWidth="1"/>
    <col min="4867" max="4867" width="11.140625" bestFit="1" customWidth="1"/>
    <col min="4868" max="4868" width="10.140625" bestFit="1" customWidth="1"/>
    <col min="4869" max="4869" width="10.85546875" bestFit="1" customWidth="1"/>
    <col min="4870" max="4871" width="10.140625" bestFit="1" customWidth="1"/>
    <col min="4872" max="4872" width="10.28515625" bestFit="1" customWidth="1"/>
    <col min="4873" max="4873" width="10.85546875" bestFit="1" customWidth="1"/>
    <col min="4874" max="4874" width="10.140625" bestFit="1" customWidth="1"/>
    <col min="4875" max="4875" width="10" bestFit="1" customWidth="1"/>
    <col min="4876" max="4877" width="11.140625" bestFit="1" customWidth="1"/>
    <col min="4878" max="4878" width="10.140625" bestFit="1" customWidth="1"/>
    <col min="4879" max="4881" width="10.85546875" bestFit="1" customWidth="1"/>
    <col min="4882" max="4883" width="9.85546875" bestFit="1" customWidth="1"/>
    <col min="4884" max="4885" width="10.140625" bestFit="1" customWidth="1"/>
    <col min="4886" max="4889" width="9.85546875" bestFit="1" customWidth="1"/>
    <col min="4890" max="4890" width="10.140625" bestFit="1" customWidth="1"/>
    <col min="4891" max="4891" width="9.140625" bestFit="1" customWidth="1"/>
    <col min="4892" max="4892" width="10.140625" bestFit="1" customWidth="1"/>
    <col min="4894" max="4895" width="11.140625" bestFit="1" customWidth="1"/>
    <col min="4896" max="4896" width="9.140625" bestFit="1" customWidth="1"/>
    <col min="5119" max="5119" width="15" customWidth="1"/>
    <col min="5120" max="5121" width="11.140625" bestFit="1" customWidth="1"/>
    <col min="5122" max="5122" width="10.85546875" bestFit="1" customWidth="1"/>
    <col min="5123" max="5123" width="11.140625" bestFit="1" customWidth="1"/>
    <col min="5124" max="5124" width="10.140625" bestFit="1" customWidth="1"/>
    <col min="5125" max="5125" width="10.85546875" bestFit="1" customWidth="1"/>
    <col min="5126" max="5127" width="10.140625" bestFit="1" customWidth="1"/>
    <col min="5128" max="5128" width="10.28515625" bestFit="1" customWidth="1"/>
    <col min="5129" max="5129" width="10.85546875" bestFit="1" customWidth="1"/>
    <col min="5130" max="5130" width="10.140625" bestFit="1" customWidth="1"/>
    <col min="5131" max="5131" width="10" bestFit="1" customWidth="1"/>
    <col min="5132" max="5133" width="11.140625" bestFit="1" customWidth="1"/>
    <col min="5134" max="5134" width="10.140625" bestFit="1" customWidth="1"/>
    <col min="5135" max="5137" width="10.85546875" bestFit="1" customWidth="1"/>
    <col min="5138" max="5139" width="9.85546875" bestFit="1" customWidth="1"/>
    <col min="5140" max="5141" width="10.140625" bestFit="1" customWidth="1"/>
    <col min="5142" max="5145" width="9.85546875" bestFit="1" customWidth="1"/>
    <col min="5146" max="5146" width="10.140625" bestFit="1" customWidth="1"/>
    <col min="5147" max="5147" width="9.140625" bestFit="1" customWidth="1"/>
    <col min="5148" max="5148" width="10.140625" bestFit="1" customWidth="1"/>
    <col min="5150" max="5151" width="11.140625" bestFit="1" customWidth="1"/>
    <col min="5152" max="5152" width="9.140625" bestFit="1" customWidth="1"/>
    <col min="5375" max="5375" width="15" customWidth="1"/>
    <col min="5376" max="5377" width="11.140625" bestFit="1" customWidth="1"/>
    <col min="5378" max="5378" width="10.85546875" bestFit="1" customWidth="1"/>
    <col min="5379" max="5379" width="11.140625" bestFit="1" customWidth="1"/>
    <col min="5380" max="5380" width="10.140625" bestFit="1" customWidth="1"/>
    <col min="5381" max="5381" width="10.85546875" bestFit="1" customWidth="1"/>
    <col min="5382" max="5383" width="10.140625" bestFit="1" customWidth="1"/>
    <col min="5384" max="5384" width="10.28515625" bestFit="1" customWidth="1"/>
    <col min="5385" max="5385" width="10.85546875" bestFit="1" customWidth="1"/>
    <col min="5386" max="5386" width="10.140625" bestFit="1" customWidth="1"/>
    <col min="5387" max="5387" width="10" bestFit="1" customWidth="1"/>
    <col min="5388" max="5389" width="11.140625" bestFit="1" customWidth="1"/>
    <col min="5390" max="5390" width="10.140625" bestFit="1" customWidth="1"/>
    <col min="5391" max="5393" width="10.85546875" bestFit="1" customWidth="1"/>
    <col min="5394" max="5395" width="9.85546875" bestFit="1" customWidth="1"/>
    <col min="5396" max="5397" width="10.140625" bestFit="1" customWidth="1"/>
    <col min="5398" max="5401" width="9.85546875" bestFit="1" customWidth="1"/>
    <col min="5402" max="5402" width="10.140625" bestFit="1" customWidth="1"/>
    <col min="5403" max="5403" width="9.140625" bestFit="1" customWidth="1"/>
    <col min="5404" max="5404" width="10.140625" bestFit="1" customWidth="1"/>
    <col min="5406" max="5407" width="11.140625" bestFit="1" customWidth="1"/>
    <col min="5408" max="5408" width="9.140625" bestFit="1" customWidth="1"/>
    <col min="5631" max="5631" width="15" customWidth="1"/>
    <col min="5632" max="5633" width="11.140625" bestFit="1" customWidth="1"/>
    <col min="5634" max="5634" width="10.85546875" bestFit="1" customWidth="1"/>
    <col min="5635" max="5635" width="11.140625" bestFit="1" customWidth="1"/>
    <col min="5636" max="5636" width="10.140625" bestFit="1" customWidth="1"/>
    <col min="5637" max="5637" width="10.85546875" bestFit="1" customWidth="1"/>
    <col min="5638" max="5639" width="10.140625" bestFit="1" customWidth="1"/>
    <col min="5640" max="5640" width="10.28515625" bestFit="1" customWidth="1"/>
    <col min="5641" max="5641" width="10.85546875" bestFit="1" customWidth="1"/>
    <col min="5642" max="5642" width="10.140625" bestFit="1" customWidth="1"/>
    <col min="5643" max="5643" width="10" bestFit="1" customWidth="1"/>
    <col min="5644" max="5645" width="11.140625" bestFit="1" customWidth="1"/>
    <col min="5646" max="5646" width="10.140625" bestFit="1" customWidth="1"/>
    <col min="5647" max="5649" width="10.85546875" bestFit="1" customWidth="1"/>
    <col min="5650" max="5651" width="9.85546875" bestFit="1" customWidth="1"/>
    <col min="5652" max="5653" width="10.140625" bestFit="1" customWidth="1"/>
    <col min="5654" max="5657" width="9.85546875" bestFit="1" customWidth="1"/>
    <col min="5658" max="5658" width="10.140625" bestFit="1" customWidth="1"/>
    <col min="5659" max="5659" width="9.140625" bestFit="1" customWidth="1"/>
    <col min="5660" max="5660" width="10.140625" bestFit="1" customWidth="1"/>
    <col min="5662" max="5663" width="11.140625" bestFit="1" customWidth="1"/>
    <col min="5664" max="5664" width="9.140625" bestFit="1" customWidth="1"/>
    <col min="5887" max="5887" width="15" customWidth="1"/>
    <col min="5888" max="5889" width="11.140625" bestFit="1" customWidth="1"/>
    <col min="5890" max="5890" width="10.85546875" bestFit="1" customWidth="1"/>
    <col min="5891" max="5891" width="11.140625" bestFit="1" customWidth="1"/>
    <col min="5892" max="5892" width="10.140625" bestFit="1" customWidth="1"/>
    <col min="5893" max="5893" width="10.85546875" bestFit="1" customWidth="1"/>
    <col min="5894" max="5895" width="10.140625" bestFit="1" customWidth="1"/>
    <col min="5896" max="5896" width="10.28515625" bestFit="1" customWidth="1"/>
    <col min="5897" max="5897" width="10.85546875" bestFit="1" customWidth="1"/>
    <col min="5898" max="5898" width="10.140625" bestFit="1" customWidth="1"/>
    <col min="5899" max="5899" width="10" bestFit="1" customWidth="1"/>
    <col min="5900" max="5901" width="11.140625" bestFit="1" customWidth="1"/>
    <col min="5902" max="5902" width="10.140625" bestFit="1" customWidth="1"/>
    <col min="5903" max="5905" width="10.85546875" bestFit="1" customWidth="1"/>
    <col min="5906" max="5907" width="9.85546875" bestFit="1" customWidth="1"/>
    <col min="5908" max="5909" width="10.140625" bestFit="1" customWidth="1"/>
    <col min="5910" max="5913" width="9.85546875" bestFit="1" customWidth="1"/>
    <col min="5914" max="5914" width="10.140625" bestFit="1" customWidth="1"/>
    <col min="5915" max="5915" width="9.140625" bestFit="1" customWidth="1"/>
    <col min="5916" max="5916" width="10.140625" bestFit="1" customWidth="1"/>
    <col min="5918" max="5919" width="11.140625" bestFit="1" customWidth="1"/>
    <col min="5920" max="5920" width="9.140625" bestFit="1" customWidth="1"/>
    <col min="6143" max="6143" width="15" customWidth="1"/>
    <col min="6144" max="6145" width="11.140625" bestFit="1" customWidth="1"/>
    <col min="6146" max="6146" width="10.85546875" bestFit="1" customWidth="1"/>
    <col min="6147" max="6147" width="11.140625" bestFit="1" customWidth="1"/>
    <col min="6148" max="6148" width="10.140625" bestFit="1" customWidth="1"/>
    <col min="6149" max="6149" width="10.85546875" bestFit="1" customWidth="1"/>
    <col min="6150" max="6151" width="10.140625" bestFit="1" customWidth="1"/>
    <col min="6152" max="6152" width="10.28515625" bestFit="1" customWidth="1"/>
    <col min="6153" max="6153" width="10.85546875" bestFit="1" customWidth="1"/>
    <col min="6154" max="6154" width="10.140625" bestFit="1" customWidth="1"/>
    <col min="6155" max="6155" width="10" bestFit="1" customWidth="1"/>
    <col min="6156" max="6157" width="11.140625" bestFit="1" customWidth="1"/>
    <col min="6158" max="6158" width="10.140625" bestFit="1" customWidth="1"/>
    <col min="6159" max="6161" width="10.85546875" bestFit="1" customWidth="1"/>
    <col min="6162" max="6163" width="9.85546875" bestFit="1" customWidth="1"/>
    <col min="6164" max="6165" width="10.140625" bestFit="1" customWidth="1"/>
    <col min="6166" max="6169" width="9.85546875" bestFit="1" customWidth="1"/>
    <col min="6170" max="6170" width="10.140625" bestFit="1" customWidth="1"/>
    <col min="6171" max="6171" width="9.140625" bestFit="1" customWidth="1"/>
    <col min="6172" max="6172" width="10.140625" bestFit="1" customWidth="1"/>
    <col min="6174" max="6175" width="11.140625" bestFit="1" customWidth="1"/>
    <col min="6176" max="6176" width="9.140625" bestFit="1" customWidth="1"/>
    <col min="6399" max="6399" width="15" customWidth="1"/>
    <col min="6400" max="6401" width="11.140625" bestFit="1" customWidth="1"/>
    <col min="6402" max="6402" width="10.85546875" bestFit="1" customWidth="1"/>
    <col min="6403" max="6403" width="11.140625" bestFit="1" customWidth="1"/>
    <col min="6404" max="6404" width="10.140625" bestFit="1" customWidth="1"/>
    <col min="6405" max="6405" width="10.85546875" bestFit="1" customWidth="1"/>
    <col min="6406" max="6407" width="10.140625" bestFit="1" customWidth="1"/>
    <col min="6408" max="6408" width="10.28515625" bestFit="1" customWidth="1"/>
    <col min="6409" max="6409" width="10.85546875" bestFit="1" customWidth="1"/>
    <col min="6410" max="6410" width="10.140625" bestFit="1" customWidth="1"/>
    <col min="6411" max="6411" width="10" bestFit="1" customWidth="1"/>
    <col min="6412" max="6413" width="11.140625" bestFit="1" customWidth="1"/>
    <col min="6414" max="6414" width="10.140625" bestFit="1" customWidth="1"/>
    <col min="6415" max="6417" width="10.85546875" bestFit="1" customWidth="1"/>
    <col min="6418" max="6419" width="9.85546875" bestFit="1" customWidth="1"/>
    <col min="6420" max="6421" width="10.140625" bestFit="1" customWidth="1"/>
    <col min="6422" max="6425" width="9.85546875" bestFit="1" customWidth="1"/>
    <col min="6426" max="6426" width="10.140625" bestFit="1" customWidth="1"/>
    <col min="6427" max="6427" width="9.140625" bestFit="1" customWidth="1"/>
    <col min="6428" max="6428" width="10.140625" bestFit="1" customWidth="1"/>
    <col min="6430" max="6431" width="11.140625" bestFit="1" customWidth="1"/>
    <col min="6432" max="6432" width="9.140625" bestFit="1" customWidth="1"/>
    <col min="6655" max="6655" width="15" customWidth="1"/>
    <col min="6656" max="6657" width="11.140625" bestFit="1" customWidth="1"/>
    <col min="6658" max="6658" width="10.85546875" bestFit="1" customWidth="1"/>
    <col min="6659" max="6659" width="11.140625" bestFit="1" customWidth="1"/>
    <col min="6660" max="6660" width="10.140625" bestFit="1" customWidth="1"/>
    <col min="6661" max="6661" width="10.85546875" bestFit="1" customWidth="1"/>
    <col min="6662" max="6663" width="10.140625" bestFit="1" customWidth="1"/>
    <col min="6664" max="6664" width="10.28515625" bestFit="1" customWidth="1"/>
    <col min="6665" max="6665" width="10.85546875" bestFit="1" customWidth="1"/>
    <col min="6666" max="6666" width="10.140625" bestFit="1" customWidth="1"/>
    <col min="6667" max="6667" width="10" bestFit="1" customWidth="1"/>
    <col min="6668" max="6669" width="11.140625" bestFit="1" customWidth="1"/>
    <col min="6670" max="6670" width="10.140625" bestFit="1" customWidth="1"/>
    <col min="6671" max="6673" width="10.85546875" bestFit="1" customWidth="1"/>
    <col min="6674" max="6675" width="9.85546875" bestFit="1" customWidth="1"/>
    <col min="6676" max="6677" width="10.140625" bestFit="1" customWidth="1"/>
    <col min="6678" max="6681" width="9.85546875" bestFit="1" customWidth="1"/>
    <col min="6682" max="6682" width="10.140625" bestFit="1" customWidth="1"/>
    <col min="6683" max="6683" width="9.140625" bestFit="1" customWidth="1"/>
    <col min="6684" max="6684" width="10.140625" bestFit="1" customWidth="1"/>
    <col min="6686" max="6687" width="11.140625" bestFit="1" customWidth="1"/>
    <col min="6688" max="6688" width="9.140625" bestFit="1" customWidth="1"/>
    <col min="6911" max="6911" width="15" customWidth="1"/>
    <col min="6912" max="6913" width="11.140625" bestFit="1" customWidth="1"/>
    <col min="6914" max="6914" width="10.85546875" bestFit="1" customWidth="1"/>
    <col min="6915" max="6915" width="11.140625" bestFit="1" customWidth="1"/>
    <col min="6916" max="6916" width="10.140625" bestFit="1" customWidth="1"/>
    <col min="6917" max="6917" width="10.85546875" bestFit="1" customWidth="1"/>
    <col min="6918" max="6919" width="10.140625" bestFit="1" customWidth="1"/>
    <col min="6920" max="6920" width="10.28515625" bestFit="1" customWidth="1"/>
    <col min="6921" max="6921" width="10.85546875" bestFit="1" customWidth="1"/>
    <col min="6922" max="6922" width="10.140625" bestFit="1" customWidth="1"/>
    <col min="6923" max="6923" width="10" bestFit="1" customWidth="1"/>
    <col min="6924" max="6925" width="11.140625" bestFit="1" customWidth="1"/>
    <col min="6926" max="6926" width="10.140625" bestFit="1" customWidth="1"/>
    <col min="6927" max="6929" width="10.85546875" bestFit="1" customWidth="1"/>
    <col min="6930" max="6931" width="9.85546875" bestFit="1" customWidth="1"/>
    <col min="6932" max="6933" width="10.140625" bestFit="1" customWidth="1"/>
    <col min="6934" max="6937" width="9.85546875" bestFit="1" customWidth="1"/>
    <col min="6938" max="6938" width="10.140625" bestFit="1" customWidth="1"/>
    <col min="6939" max="6939" width="9.140625" bestFit="1" customWidth="1"/>
    <col min="6940" max="6940" width="10.140625" bestFit="1" customWidth="1"/>
    <col min="6942" max="6943" width="11.140625" bestFit="1" customWidth="1"/>
    <col min="6944" max="6944" width="9.140625" bestFit="1" customWidth="1"/>
    <col min="7167" max="7167" width="15" customWidth="1"/>
    <col min="7168" max="7169" width="11.140625" bestFit="1" customWidth="1"/>
    <col min="7170" max="7170" width="10.85546875" bestFit="1" customWidth="1"/>
    <col min="7171" max="7171" width="11.140625" bestFit="1" customWidth="1"/>
    <col min="7172" max="7172" width="10.140625" bestFit="1" customWidth="1"/>
    <col min="7173" max="7173" width="10.85546875" bestFit="1" customWidth="1"/>
    <col min="7174" max="7175" width="10.140625" bestFit="1" customWidth="1"/>
    <col min="7176" max="7176" width="10.28515625" bestFit="1" customWidth="1"/>
    <col min="7177" max="7177" width="10.85546875" bestFit="1" customWidth="1"/>
    <col min="7178" max="7178" width="10.140625" bestFit="1" customWidth="1"/>
    <col min="7179" max="7179" width="10" bestFit="1" customWidth="1"/>
    <col min="7180" max="7181" width="11.140625" bestFit="1" customWidth="1"/>
    <col min="7182" max="7182" width="10.140625" bestFit="1" customWidth="1"/>
    <col min="7183" max="7185" width="10.85546875" bestFit="1" customWidth="1"/>
    <col min="7186" max="7187" width="9.85546875" bestFit="1" customWidth="1"/>
    <col min="7188" max="7189" width="10.140625" bestFit="1" customWidth="1"/>
    <col min="7190" max="7193" width="9.85546875" bestFit="1" customWidth="1"/>
    <col min="7194" max="7194" width="10.140625" bestFit="1" customWidth="1"/>
    <col min="7195" max="7195" width="9.140625" bestFit="1" customWidth="1"/>
    <col min="7196" max="7196" width="10.140625" bestFit="1" customWidth="1"/>
    <col min="7198" max="7199" width="11.140625" bestFit="1" customWidth="1"/>
    <col min="7200" max="7200" width="9.140625" bestFit="1" customWidth="1"/>
    <col min="7423" max="7423" width="15" customWidth="1"/>
    <col min="7424" max="7425" width="11.140625" bestFit="1" customWidth="1"/>
    <col min="7426" max="7426" width="10.85546875" bestFit="1" customWidth="1"/>
    <col min="7427" max="7427" width="11.140625" bestFit="1" customWidth="1"/>
    <col min="7428" max="7428" width="10.140625" bestFit="1" customWidth="1"/>
    <col min="7429" max="7429" width="10.85546875" bestFit="1" customWidth="1"/>
    <col min="7430" max="7431" width="10.140625" bestFit="1" customWidth="1"/>
    <col min="7432" max="7432" width="10.28515625" bestFit="1" customWidth="1"/>
    <col min="7433" max="7433" width="10.85546875" bestFit="1" customWidth="1"/>
    <col min="7434" max="7434" width="10.140625" bestFit="1" customWidth="1"/>
    <col min="7435" max="7435" width="10" bestFit="1" customWidth="1"/>
    <col min="7436" max="7437" width="11.140625" bestFit="1" customWidth="1"/>
    <col min="7438" max="7438" width="10.140625" bestFit="1" customWidth="1"/>
    <col min="7439" max="7441" width="10.85546875" bestFit="1" customWidth="1"/>
    <col min="7442" max="7443" width="9.85546875" bestFit="1" customWidth="1"/>
    <col min="7444" max="7445" width="10.140625" bestFit="1" customWidth="1"/>
    <col min="7446" max="7449" width="9.85546875" bestFit="1" customWidth="1"/>
    <col min="7450" max="7450" width="10.140625" bestFit="1" customWidth="1"/>
    <col min="7451" max="7451" width="9.140625" bestFit="1" customWidth="1"/>
    <col min="7452" max="7452" width="10.140625" bestFit="1" customWidth="1"/>
    <col min="7454" max="7455" width="11.140625" bestFit="1" customWidth="1"/>
    <col min="7456" max="7456" width="9.140625" bestFit="1" customWidth="1"/>
    <col min="7679" max="7679" width="15" customWidth="1"/>
    <col min="7680" max="7681" width="11.140625" bestFit="1" customWidth="1"/>
    <col min="7682" max="7682" width="10.85546875" bestFit="1" customWidth="1"/>
    <col min="7683" max="7683" width="11.140625" bestFit="1" customWidth="1"/>
    <col min="7684" max="7684" width="10.140625" bestFit="1" customWidth="1"/>
    <col min="7685" max="7685" width="10.85546875" bestFit="1" customWidth="1"/>
    <col min="7686" max="7687" width="10.140625" bestFit="1" customWidth="1"/>
    <col min="7688" max="7688" width="10.28515625" bestFit="1" customWidth="1"/>
    <col min="7689" max="7689" width="10.85546875" bestFit="1" customWidth="1"/>
    <col min="7690" max="7690" width="10.140625" bestFit="1" customWidth="1"/>
    <col min="7691" max="7691" width="10" bestFit="1" customWidth="1"/>
    <col min="7692" max="7693" width="11.140625" bestFit="1" customWidth="1"/>
    <col min="7694" max="7694" width="10.140625" bestFit="1" customWidth="1"/>
    <col min="7695" max="7697" width="10.85546875" bestFit="1" customWidth="1"/>
    <col min="7698" max="7699" width="9.85546875" bestFit="1" customWidth="1"/>
    <col min="7700" max="7701" width="10.140625" bestFit="1" customWidth="1"/>
    <col min="7702" max="7705" width="9.85546875" bestFit="1" customWidth="1"/>
    <col min="7706" max="7706" width="10.140625" bestFit="1" customWidth="1"/>
    <col min="7707" max="7707" width="9.140625" bestFit="1" customWidth="1"/>
    <col min="7708" max="7708" width="10.140625" bestFit="1" customWidth="1"/>
    <col min="7710" max="7711" width="11.140625" bestFit="1" customWidth="1"/>
    <col min="7712" max="7712" width="9.140625" bestFit="1" customWidth="1"/>
    <col min="7935" max="7935" width="15" customWidth="1"/>
    <col min="7936" max="7937" width="11.140625" bestFit="1" customWidth="1"/>
    <col min="7938" max="7938" width="10.85546875" bestFit="1" customWidth="1"/>
    <col min="7939" max="7939" width="11.140625" bestFit="1" customWidth="1"/>
    <col min="7940" max="7940" width="10.140625" bestFit="1" customWidth="1"/>
    <col min="7941" max="7941" width="10.85546875" bestFit="1" customWidth="1"/>
    <col min="7942" max="7943" width="10.140625" bestFit="1" customWidth="1"/>
    <col min="7944" max="7944" width="10.28515625" bestFit="1" customWidth="1"/>
    <col min="7945" max="7945" width="10.85546875" bestFit="1" customWidth="1"/>
    <col min="7946" max="7946" width="10.140625" bestFit="1" customWidth="1"/>
    <col min="7947" max="7947" width="10" bestFit="1" customWidth="1"/>
    <col min="7948" max="7949" width="11.140625" bestFit="1" customWidth="1"/>
    <col min="7950" max="7950" width="10.140625" bestFit="1" customWidth="1"/>
    <col min="7951" max="7953" width="10.85546875" bestFit="1" customWidth="1"/>
    <col min="7954" max="7955" width="9.85546875" bestFit="1" customWidth="1"/>
    <col min="7956" max="7957" width="10.140625" bestFit="1" customWidth="1"/>
    <col min="7958" max="7961" width="9.85546875" bestFit="1" customWidth="1"/>
    <col min="7962" max="7962" width="10.140625" bestFit="1" customWidth="1"/>
    <col min="7963" max="7963" width="9.140625" bestFit="1" customWidth="1"/>
    <col min="7964" max="7964" width="10.140625" bestFit="1" customWidth="1"/>
    <col min="7966" max="7967" width="11.140625" bestFit="1" customWidth="1"/>
    <col min="7968" max="7968" width="9.140625" bestFit="1" customWidth="1"/>
    <col min="8191" max="8191" width="15" customWidth="1"/>
    <col min="8192" max="8193" width="11.140625" bestFit="1" customWidth="1"/>
    <col min="8194" max="8194" width="10.85546875" bestFit="1" customWidth="1"/>
    <col min="8195" max="8195" width="11.140625" bestFit="1" customWidth="1"/>
    <col min="8196" max="8196" width="10.140625" bestFit="1" customWidth="1"/>
    <col min="8197" max="8197" width="10.85546875" bestFit="1" customWidth="1"/>
    <col min="8198" max="8199" width="10.140625" bestFit="1" customWidth="1"/>
    <col min="8200" max="8200" width="10.28515625" bestFit="1" customWidth="1"/>
    <col min="8201" max="8201" width="10.85546875" bestFit="1" customWidth="1"/>
    <col min="8202" max="8202" width="10.140625" bestFit="1" customWidth="1"/>
    <col min="8203" max="8203" width="10" bestFit="1" customWidth="1"/>
    <col min="8204" max="8205" width="11.140625" bestFit="1" customWidth="1"/>
    <col min="8206" max="8206" width="10.140625" bestFit="1" customWidth="1"/>
    <col min="8207" max="8209" width="10.85546875" bestFit="1" customWidth="1"/>
    <col min="8210" max="8211" width="9.85546875" bestFit="1" customWidth="1"/>
    <col min="8212" max="8213" width="10.140625" bestFit="1" customWidth="1"/>
    <col min="8214" max="8217" width="9.85546875" bestFit="1" customWidth="1"/>
    <col min="8218" max="8218" width="10.140625" bestFit="1" customWidth="1"/>
    <col min="8219" max="8219" width="9.140625" bestFit="1" customWidth="1"/>
    <col min="8220" max="8220" width="10.140625" bestFit="1" customWidth="1"/>
    <col min="8222" max="8223" width="11.140625" bestFit="1" customWidth="1"/>
    <col min="8224" max="8224" width="9.140625" bestFit="1" customWidth="1"/>
    <col min="8447" max="8447" width="15" customWidth="1"/>
    <col min="8448" max="8449" width="11.140625" bestFit="1" customWidth="1"/>
    <col min="8450" max="8450" width="10.85546875" bestFit="1" customWidth="1"/>
    <col min="8451" max="8451" width="11.140625" bestFit="1" customWidth="1"/>
    <col min="8452" max="8452" width="10.140625" bestFit="1" customWidth="1"/>
    <col min="8453" max="8453" width="10.85546875" bestFit="1" customWidth="1"/>
    <col min="8454" max="8455" width="10.140625" bestFit="1" customWidth="1"/>
    <col min="8456" max="8456" width="10.28515625" bestFit="1" customWidth="1"/>
    <col min="8457" max="8457" width="10.85546875" bestFit="1" customWidth="1"/>
    <col min="8458" max="8458" width="10.140625" bestFit="1" customWidth="1"/>
    <col min="8459" max="8459" width="10" bestFit="1" customWidth="1"/>
    <col min="8460" max="8461" width="11.140625" bestFit="1" customWidth="1"/>
    <col min="8462" max="8462" width="10.140625" bestFit="1" customWidth="1"/>
    <col min="8463" max="8465" width="10.85546875" bestFit="1" customWidth="1"/>
    <col min="8466" max="8467" width="9.85546875" bestFit="1" customWidth="1"/>
    <col min="8468" max="8469" width="10.140625" bestFit="1" customWidth="1"/>
    <col min="8470" max="8473" width="9.85546875" bestFit="1" customWidth="1"/>
    <col min="8474" max="8474" width="10.140625" bestFit="1" customWidth="1"/>
    <col min="8475" max="8475" width="9.140625" bestFit="1" customWidth="1"/>
    <col min="8476" max="8476" width="10.140625" bestFit="1" customWidth="1"/>
    <col min="8478" max="8479" width="11.140625" bestFit="1" customWidth="1"/>
    <col min="8480" max="8480" width="9.140625" bestFit="1" customWidth="1"/>
    <col min="8703" max="8703" width="15" customWidth="1"/>
    <col min="8704" max="8705" width="11.140625" bestFit="1" customWidth="1"/>
    <col min="8706" max="8706" width="10.85546875" bestFit="1" customWidth="1"/>
    <col min="8707" max="8707" width="11.140625" bestFit="1" customWidth="1"/>
    <col min="8708" max="8708" width="10.140625" bestFit="1" customWidth="1"/>
    <col min="8709" max="8709" width="10.85546875" bestFit="1" customWidth="1"/>
    <col min="8710" max="8711" width="10.140625" bestFit="1" customWidth="1"/>
    <col min="8712" max="8712" width="10.28515625" bestFit="1" customWidth="1"/>
    <col min="8713" max="8713" width="10.85546875" bestFit="1" customWidth="1"/>
    <col min="8714" max="8714" width="10.140625" bestFit="1" customWidth="1"/>
    <col min="8715" max="8715" width="10" bestFit="1" customWidth="1"/>
    <col min="8716" max="8717" width="11.140625" bestFit="1" customWidth="1"/>
    <col min="8718" max="8718" width="10.140625" bestFit="1" customWidth="1"/>
    <col min="8719" max="8721" width="10.85546875" bestFit="1" customWidth="1"/>
    <col min="8722" max="8723" width="9.85546875" bestFit="1" customWidth="1"/>
    <col min="8724" max="8725" width="10.140625" bestFit="1" customWidth="1"/>
    <col min="8726" max="8729" width="9.85546875" bestFit="1" customWidth="1"/>
    <col min="8730" max="8730" width="10.140625" bestFit="1" customWidth="1"/>
    <col min="8731" max="8731" width="9.140625" bestFit="1" customWidth="1"/>
    <col min="8732" max="8732" width="10.140625" bestFit="1" customWidth="1"/>
    <col min="8734" max="8735" width="11.140625" bestFit="1" customWidth="1"/>
    <col min="8736" max="8736" width="9.140625" bestFit="1" customWidth="1"/>
    <col min="8959" max="8959" width="15" customWidth="1"/>
    <col min="8960" max="8961" width="11.140625" bestFit="1" customWidth="1"/>
    <col min="8962" max="8962" width="10.85546875" bestFit="1" customWidth="1"/>
    <col min="8963" max="8963" width="11.140625" bestFit="1" customWidth="1"/>
    <col min="8964" max="8964" width="10.140625" bestFit="1" customWidth="1"/>
    <col min="8965" max="8965" width="10.85546875" bestFit="1" customWidth="1"/>
    <col min="8966" max="8967" width="10.140625" bestFit="1" customWidth="1"/>
    <col min="8968" max="8968" width="10.28515625" bestFit="1" customWidth="1"/>
    <col min="8969" max="8969" width="10.85546875" bestFit="1" customWidth="1"/>
    <col min="8970" max="8970" width="10.140625" bestFit="1" customWidth="1"/>
    <col min="8971" max="8971" width="10" bestFit="1" customWidth="1"/>
    <col min="8972" max="8973" width="11.140625" bestFit="1" customWidth="1"/>
    <col min="8974" max="8974" width="10.140625" bestFit="1" customWidth="1"/>
    <col min="8975" max="8977" width="10.85546875" bestFit="1" customWidth="1"/>
    <col min="8978" max="8979" width="9.85546875" bestFit="1" customWidth="1"/>
    <col min="8980" max="8981" width="10.140625" bestFit="1" customWidth="1"/>
    <col min="8982" max="8985" width="9.85546875" bestFit="1" customWidth="1"/>
    <col min="8986" max="8986" width="10.140625" bestFit="1" customWidth="1"/>
    <col min="8987" max="8987" width="9.140625" bestFit="1" customWidth="1"/>
    <col min="8988" max="8988" width="10.140625" bestFit="1" customWidth="1"/>
    <col min="8990" max="8991" width="11.140625" bestFit="1" customWidth="1"/>
    <col min="8992" max="8992" width="9.140625" bestFit="1" customWidth="1"/>
    <col min="9215" max="9215" width="15" customWidth="1"/>
    <col min="9216" max="9217" width="11.140625" bestFit="1" customWidth="1"/>
    <col min="9218" max="9218" width="10.85546875" bestFit="1" customWidth="1"/>
    <col min="9219" max="9219" width="11.140625" bestFit="1" customWidth="1"/>
    <col min="9220" max="9220" width="10.140625" bestFit="1" customWidth="1"/>
    <col min="9221" max="9221" width="10.85546875" bestFit="1" customWidth="1"/>
    <col min="9222" max="9223" width="10.140625" bestFit="1" customWidth="1"/>
    <col min="9224" max="9224" width="10.28515625" bestFit="1" customWidth="1"/>
    <col min="9225" max="9225" width="10.85546875" bestFit="1" customWidth="1"/>
    <col min="9226" max="9226" width="10.140625" bestFit="1" customWidth="1"/>
    <col min="9227" max="9227" width="10" bestFit="1" customWidth="1"/>
    <col min="9228" max="9229" width="11.140625" bestFit="1" customWidth="1"/>
    <col min="9230" max="9230" width="10.140625" bestFit="1" customWidth="1"/>
    <col min="9231" max="9233" width="10.85546875" bestFit="1" customWidth="1"/>
    <col min="9234" max="9235" width="9.85546875" bestFit="1" customWidth="1"/>
    <col min="9236" max="9237" width="10.140625" bestFit="1" customWidth="1"/>
    <col min="9238" max="9241" width="9.85546875" bestFit="1" customWidth="1"/>
    <col min="9242" max="9242" width="10.140625" bestFit="1" customWidth="1"/>
    <col min="9243" max="9243" width="9.140625" bestFit="1" customWidth="1"/>
    <col min="9244" max="9244" width="10.140625" bestFit="1" customWidth="1"/>
    <col min="9246" max="9247" width="11.140625" bestFit="1" customWidth="1"/>
    <col min="9248" max="9248" width="9.140625" bestFit="1" customWidth="1"/>
    <col min="9471" max="9471" width="15" customWidth="1"/>
    <col min="9472" max="9473" width="11.140625" bestFit="1" customWidth="1"/>
    <col min="9474" max="9474" width="10.85546875" bestFit="1" customWidth="1"/>
    <col min="9475" max="9475" width="11.140625" bestFit="1" customWidth="1"/>
    <col min="9476" max="9476" width="10.140625" bestFit="1" customWidth="1"/>
    <col min="9477" max="9477" width="10.85546875" bestFit="1" customWidth="1"/>
    <col min="9478" max="9479" width="10.140625" bestFit="1" customWidth="1"/>
    <col min="9480" max="9480" width="10.28515625" bestFit="1" customWidth="1"/>
    <col min="9481" max="9481" width="10.85546875" bestFit="1" customWidth="1"/>
    <col min="9482" max="9482" width="10.140625" bestFit="1" customWidth="1"/>
    <col min="9483" max="9483" width="10" bestFit="1" customWidth="1"/>
    <col min="9484" max="9485" width="11.140625" bestFit="1" customWidth="1"/>
    <col min="9486" max="9486" width="10.140625" bestFit="1" customWidth="1"/>
    <col min="9487" max="9489" width="10.85546875" bestFit="1" customWidth="1"/>
    <col min="9490" max="9491" width="9.85546875" bestFit="1" customWidth="1"/>
    <col min="9492" max="9493" width="10.140625" bestFit="1" customWidth="1"/>
    <col min="9494" max="9497" width="9.85546875" bestFit="1" customWidth="1"/>
    <col min="9498" max="9498" width="10.140625" bestFit="1" customWidth="1"/>
    <col min="9499" max="9499" width="9.140625" bestFit="1" customWidth="1"/>
    <col min="9500" max="9500" width="10.140625" bestFit="1" customWidth="1"/>
    <col min="9502" max="9503" width="11.140625" bestFit="1" customWidth="1"/>
    <col min="9504" max="9504" width="9.140625" bestFit="1" customWidth="1"/>
    <col min="9727" max="9727" width="15" customWidth="1"/>
    <col min="9728" max="9729" width="11.140625" bestFit="1" customWidth="1"/>
    <col min="9730" max="9730" width="10.85546875" bestFit="1" customWidth="1"/>
    <col min="9731" max="9731" width="11.140625" bestFit="1" customWidth="1"/>
    <col min="9732" max="9732" width="10.140625" bestFit="1" customWidth="1"/>
    <col min="9733" max="9733" width="10.85546875" bestFit="1" customWidth="1"/>
    <col min="9734" max="9735" width="10.140625" bestFit="1" customWidth="1"/>
    <col min="9736" max="9736" width="10.28515625" bestFit="1" customWidth="1"/>
    <col min="9737" max="9737" width="10.85546875" bestFit="1" customWidth="1"/>
    <col min="9738" max="9738" width="10.140625" bestFit="1" customWidth="1"/>
    <col min="9739" max="9739" width="10" bestFit="1" customWidth="1"/>
    <col min="9740" max="9741" width="11.140625" bestFit="1" customWidth="1"/>
    <col min="9742" max="9742" width="10.140625" bestFit="1" customWidth="1"/>
    <col min="9743" max="9745" width="10.85546875" bestFit="1" customWidth="1"/>
    <col min="9746" max="9747" width="9.85546875" bestFit="1" customWidth="1"/>
    <col min="9748" max="9749" width="10.140625" bestFit="1" customWidth="1"/>
    <col min="9750" max="9753" width="9.85546875" bestFit="1" customWidth="1"/>
    <col min="9754" max="9754" width="10.140625" bestFit="1" customWidth="1"/>
    <col min="9755" max="9755" width="9.140625" bestFit="1" customWidth="1"/>
    <col min="9756" max="9756" width="10.140625" bestFit="1" customWidth="1"/>
    <col min="9758" max="9759" width="11.140625" bestFit="1" customWidth="1"/>
    <col min="9760" max="9760" width="9.140625" bestFit="1" customWidth="1"/>
    <col min="9983" max="9983" width="15" customWidth="1"/>
    <col min="9984" max="9985" width="11.140625" bestFit="1" customWidth="1"/>
    <col min="9986" max="9986" width="10.85546875" bestFit="1" customWidth="1"/>
    <col min="9987" max="9987" width="11.140625" bestFit="1" customWidth="1"/>
    <col min="9988" max="9988" width="10.140625" bestFit="1" customWidth="1"/>
    <col min="9989" max="9989" width="10.85546875" bestFit="1" customWidth="1"/>
    <col min="9990" max="9991" width="10.140625" bestFit="1" customWidth="1"/>
    <col min="9992" max="9992" width="10.28515625" bestFit="1" customWidth="1"/>
    <col min="9993" max="9993" width="10.85546875" bestFit="1" customWidth="1"/>
    <col min="9994" max="9994" width="10.140625" bestFit="1" customWidth="1"/>
    <col min="9995" max="9995" width="10" bestFit="1" customWidth="1"/>
    <col min="9996" max="9997" width="11.140625" bestFit="1" customWidth="1"/>
    <col min="9998" max="9998" width="10.140625" bestFit="1" customWidth="1"/>
    <col min="9999" max="10001" width="10.85546875" bestFit="1" customWidth="1"/>
    <col min="10002" max="10003" width="9.85546875" bestFit="1" customWidth="1"/>
    <col min="10004" max="10005" width="10.140625" bestFit="1" customWidth="1"/>
    <col min="10006" max="10009" width="9.85546875" bestFit="1" customWidth="1"/>
    <col min="10010" max="10010" width="10.140625" bestFit="1" customWidth="1"/>
    <col min="10011" max="10011" width="9.140625" bestFit="1" customWidth="1"/>
    <col min="10012" max="10012" width="10.140625" bestFit="1" customWidth="1"/>
    <col min="10014" max="10015" width="11.140625" bestFit="1" customWidth="1"/>
    <col min="10016" max="10016" width="9.140625" bestFit="1" customWidth="1"/>
    <col min="10239" max="10239" width="15" customWidth="1"/>
    <col min="10240" max="10241" width="11.140625" bestFit="1" customWidth="1"/>
    <col min="10242" max="10242" width="10.85546875" bestFit="1" customWidth="1"/>
    <col min="10243" max="10243" width="11.140625" bestFit="1" customWidth="1"/>
    <col min="10244" max="10244" width="10.140625" bestFit="1" customWidth="1"/>
    <col min="10245" max="10245" width="10.85546875" bestFit="1" customWidth="1"/>
    <col min="10246" max="10247" width="10.140625" bestFit="1" customWidth="1"/>
    <col min="10248" max="10248" width="10.28515625" bestFit="1" customWidth="1"/>
    <col min="10249" max="10249" width="10.85546875" bestFit="1" customWidth="1"/>
    <col min="10250" max="10250" width="10.140625" bestFit="1" customWidth="1"/>
    <col min="10251" max="10251" width="10" bestFit="1" customWidth="1"/>
    <col min="10252" max="10253" width="11.140625" bestFit="1" customWidth="1"/>
    <col min="10254" max="10254" width="10.140625" bestFit="1" customWidth="1"/>
    <col min="10255" max="10257" width="10.85546875" bestFit="1" customWidth="1"/>
    <col min="10258" max="10259" width="9.85546875" bestFit="1" customWidth="1"/>
    <col min="10260" max="10261" width="10.140625" bestFit="1" customWidth="1"/>
    <col min="10262" max="10265" width="9.85546875" bestFit="1" customWidth="1"/>
    <col min="10266" max="10266" width="10.140625" bestFit="1" customWidth="1"/>
    <col min="10267" max="10267" width="9.140625" bestFit="1" customWidth="1"/>
    <col min="10268" max="10268" width="10.140625" bestFit="1" customWidth="1"/>
    <col min="10270" max="10271" width="11.140625" bestFit="1" customWidth="1"/>
    <col min="10272" max="10272" width="9.140625" bestFit="1" customWidth="1"/>
    <col min="10495" max="10495" width="15" customWidth="1"/>
    <col min="10496" max="10497" width="11.140625" bestFit="1" customWidth="1"/>
    <col min="10498" max="10498" width="10.85546875" bestFit="1" customWidth="1"/>
    <col min="10499" max="10499" width="11.140625" bestFit="1" customWidth="1"/>
    <col min="10500" max="10500" width="10.140625" bestFit="1" customWidth="1"/>
    <col min="10501" max="10501" width="10.85546875" bestFit="1" customWidth="1"/>
    <col min="10502" max="10503" width="10.140625" bestFit="1" customWidth="1"/>
    <col min="10504" max="10504" width="10.28515625" bestFit="1" customWidth="1"/>
    <col min="10505" max="10505" width="10.85546875" bestFit="1" customWidth="1"/>
    <col min="10506" max="10506" width="10.140625" bestFit="1" customWidth="1"/>
    <col min="10507" max="10507" width="10" bestFit="1" customWidth="1"/>
    <col min="10508" max="10509" width="11.140625" bestFit="1" customWidth="1"/>
    <col min="10510" max="10510" width="10.140625" bestFit="1" customWidth="1"/>
    <col min="10511" max="10513" width="10.85546875" bestFit="1" customWidth="1"/>
    <col min="10514" max="10515" width="9.85546875" bestFit="1" customWidth="1"/>
    <col min="10516" max="10517" width="10.140625" bestFit="1" customWidth="1"/>
    <col min="10518" max="10521" width="9.85546875" bestFit="1" customWidth="1"/>
    <col min="10522" max="10522" width="10.140625" bestFit="1" customWidth="1"/>
    <col min="10523" max="10523" width="9.140625" bestFit="1" customWidth="1"/>
    <col min="10524" max="10524" width="10.140625" bestFit="1" customWidth="1"/>
    <col min="10526" max="10527" width="11.140625" bestFit="1" customWidth="1"/>
    <col min="10528" max="10528" width="9.140625" bestFit="1" customWidth="1"/>
    <col min="10751" max="10751" width="15" customWidth="1"/>
    <col min="10752" max="10753" width="11.140625" bestFit="1" customWidth="1"/>
    <col min="10754" max="10754" width="10.85546875" bestFit="1" customWidth="1"/>
    <col min="10755" max="10755" width="11.140625" bestFit="1" customWidth="1"/>
    <col min="10756" max="10756" width="10.140625" bestFit="1" customWidth="1"/>
    <col min="10757" max="10757" width="10.85546875" bestFit="1" customWidth="1"/>
    <col min="10758" max="10759" width="10.140625" bestFit="1" customWidth="1"/>
    <col min="10760" max="10760" width="10.28515625" bestFit="1" customWidth="1"/>
    <col min="10761" max="10761" width="10.85546875" bestFit="1" customWidth="1"/>
    <col min="10762" max="10762" width="10.140625" bestFit="1" customWidth="1"/>
    <col min="10763" max="10763" width="10" bestFit="1" customWidth="1"/>
    <col min="10764" max="10765" width="11.140625" bestFit="1" customWidth="1"/>
    <col min="10766" max="10766" width="10.140625" bestFit="1" customWidth="1"/>
    <col min="10767" max="10769" width="10.85546875" bestFit="1" customWidth="1"/>
    <col min="10770" max="10771" width="9.85546875" bestFit="1" customWidth="1"/>
    <col min="10772" max="10773" width="10.140625" bestFit="1" customWidth="1"/>
    <col min="10774" max="10777" width="9.85546875" bestFit="1" customWidth="1"/>
    <col min="10778" max="10778" width="10.140625" bestFit="1" customWidth="1"/>
    <col min="10779" max="10779" width="9.140625" bestFit="1" customWidth="1"/>
    <col min="10780" max="10780" width="10.140625" bestFit="1" customWidth="1"/>
    <col min="10782" max="10783" width="11.140625" bestFit="1" customWidth="1"/>
    <col min="10784" max="10784" width="9.140625" bestFit="1" customWidth="1"/>
    <col min="11007" max="11007" width="15" customWidth="1"/>
    <col min="11008" max="11009" width="11.140625" bestFit="1" customWidth="1"/>
    <col min="11010" max="11010" width="10.85546875" bestFit="1" customWidth="1"/>
    <col min="11011" max="11011" width="11.140625" bestFit="1" customWidth="1"/>
    <col min="11012" max="11012" width="10.140625" bestFit="1" customWidth="1"/>
    <col min="11013" max="11013" width="10.85546875" bestFit="1" customWidth="1"/>
    <col min="11014" max="11015" width="10.140625" bestFit="1" customWidth="1"/>
    <col min="11016" max="11016" width="10.28515625" bestFit="1" customWidth="1"/>
    <col min="11017" max="11017" width="10.85546875" bestFit="1" customWidth="1"/>
    <col min="11018" max="11018" width="10.140625" bestFit="1" customWidth="1"/>
    <col min="11019" max="11019" width="10" bestFit="1" customWidth="1"/>
    <col min="11020" max="11021" width="11.140625" bestFit="1" customWidth="1"/>
    <col min="11022" max="11022" width="10.140625" bestFit="1" customWidth="1"/>
    <col min="11023" max="11025" width="10.85546875" bestFit="1" customWidth="1"/>
    <col min="11026" max="11027" width="9.85546875" bestFit="1" customWidth="1"/>
    <col min="11028" max="11029" width="10.140625" bestFit="1" customWidth="1"/>
    <col min="11030" max="11033" width="9.85546875" bestFit="1" customWidth="1"/>
    <col min="11034" max="11034" width="10.140625" bestFit="1" customWidth="1"/>
    <col min="11035" max="11035" width="9.140625" bestFit="1" customWidth="1"/>
    <col min="11036" max="11036" width="10.140625" bestFit="1" customWidth="1"/>
    <col min="11038" max="11039" width="11.140625" bestFit="1" customWidth="1"/>
    <col min="11040" max="11040" width="9.140625" bestFit="1" customWidth="1"/>
    <col min="11263" max="11263" width="15" customWidth="1"/>
    <col min="11264" max="11265" width="11.140625" bestFit="1" customWidth="1"/>
    <col min="11266" max="11266" width="10.85546875" bestFit="1" customWidth="1"/>
    <col min="11267" max="11267" width="11.140625" bestFit="1" customWidth="1"/>
    <col min="11268" max="11268" width="10.140625" bestFit="1" customWidth="1"/>
    <col min="11269" max="11269" width="10.85546875" bestFit="1" customWidth="1"/>
    <col min="11270" max="11271" width="10.140625" bestFit="1" customWidth="1"/>
    <col min="11272" max="11272" width="10.28515625" bestFit="1" customWidth="1"/>
    <col min="11273" max="11273" width="10.85546875" bestFit="1" customWidth="1"/>
    <col min="11274" max="11274" width="10.140625" bestFit="1" customWidth="1"/>
    <col min="11275" max="11275" width="10" bestFit="1" customWidth="1"/>
    <col min="11276" max="11277" width="11.140625" bestFit="1" customWidth="1"/>
    <col min="11278" max="11278" width="10.140625" bestFit="1" customWidth="1"/>
    <col min="11279" max="11281" width="10.85546875" bestFit="1" customWidth="1"/>
    <col min="11282" max="11283" width="9.85546875" bestFit="1" customWidth="1"/>
    <col min="11284" max="11285" width="10.140625" bestFit="1" customWidth="1"/>
    <col min="11286" max="11289" width="9.85546875" bestFit="1" customWidth="1"/>
    <col min="11290" max="11290" width="10.140625" bestFit="1" customWidth="1"/>
    <col min="11291" max="11291" width="9.140625" bestFit="1" customWidth="1"/>
    <col min="11292" max="11292" width="10.140625" bestFit="1" customWidth="1"/>
    <col min="11294" max="11295" width="11.140625" bestFit="1" customWidth="1"/>
    <col min="11296" max="11296" width="9.140625" bestFit="1" customWidth="1"/>
    <col min="11519" max="11519" width="15" customWidth="1"/>
    <col min="11520" max="11521" width="11.140625" bestFit="1" customWidth="1"/>
    <col min="11522" max="11522" width="10.85546875" bestFit="1" customWidth="1"/>
    <col min="11523" max="11523" width="11.140625" bestFit="1" customWidth="1"/>
    <col min="11524" max="11524" width="10.140625" bestFit="1" customWidth="1"/>
    <col min="11525" max="11525" width="10.85546875" bestFit="1" customWidth="1"/>
    <col min="11526" max="11527" width="10.140625" bestFit="1" customWidth="1"/>
    <col min="11528" max="11528" width="10.28515625" bestFit="1" customWidth="1"/>
    <col min="11529" max="11529" width="10.85546875" bestFit="1" customWidth="1"/>
    <col min="11530" max="11530" width="10.140625" bestFit="1" customWidth="1"/>
    <col min="11531" max="11531" width="10" bestFit="1" customWidth="1"/>
    <col min="11532" max="11533" width="11.140625" bestFit="1" customWidth="1"/>
    <col min="11534" max="11534" width="10.140625" bestFit="1" customWidth="1"/>
    <col min="11535" max="11537" width="10.85546875" bestFit="1" customWidth="1"/>
    <col min="11538" max="11539" width="9.85546875" bestFit="1" customWidth="1"/>
    <col min="11540" max="11541" width="10.140625" bestFit="1" customWidth="1"/>
    <col min="11542" max="11545" width="9.85546875" bestFit="1" customWidth="1"/>
    <col min="11546" max="11546" width="10.140625" bestFit="1" customWidth="1"/>
    <col min="11547" max="11547" width="9.140625" bestFit="1" customWidth="1"/>
    <col min="11548" max="11548" width="10.140625" bestFit="1" customWidth="1"/>
    <col min="11550" max="11551" width="11.140625" bestFit="1" customWidth="1"/>
    <col min="11552" max="11552" width="9.140625" bestFit="1" customWidth="1"/>
    <col min="11775" max="11775" width="15" customWidth="1"/>
    <col min="11776" max="11777" width="11.140625" bestFit="1" customWidth="1"/>
    <col min="11778" max="11778" width="10.85546875" bestFit="1" customWidth="1"/>
    <col min="11779" max="11779" width="11.140625" bestFit="1" customWidth="1"/>
    <col min="11780" max="11780" width="10.140625" bestFit="1" customWidth="1"/>
    <col min="11781" max="11781" width="10.85546875" bestFit="1" customWidth="1"/>
    <col min="11782" max="11783" width="10.140625" bestFit="1" customWidth="1"/>
    <col min="11784" max="11784" width="10.28515625" bestFit="1" customWidth="1"/>
    <col min="11785" max="11785" width="10.85546875" bestFit="1" customWidth="1"/>
    <col min="11786" max="11786" width="10.140625" bestFit="1" customWidth="1"/>
    <col min="11787" max="11787" width="10" bestFit="1" customWidth="1"/>
    <col min="11788" max="11789" width="11.140625" bestFit="1" customWidth="1"/>
    <col min="11790" max="11790" width="10.140625" bestFit="1" customWidth="1"/>
    <col min="11791" max="11793" width="10.85546875" bestFit="1" customWidth="1"/>
    <col min="11794" max="11795" width="9.85546875" bestFit="1" customWidth="1"/>
    <col min="11796" max="11797" width="10.140625" bestFit="1" customWidth="1"/>
    <col min="11798" max="11801" width="9.85546875" bestFit="1" customWidth="1"/>
    <col min="11802" max="11802" width="10.140625" bestFit="1" customWidth="1"/>
    <col min="11803" max="11803" width="9.140625" bestFit="1" customWidth="1"/>
    <col min="11804" max="11804" width="10.140625" bestFit="1" customWidth="1"/>
    <col min="11806" max="11807" width="11.140625" bestFit="1" customWidth="1"/>
    <col min="11808" max="11808" width="9.140625" bestFit="1" customWidth="1"/>
    <col min="12031" max="12031" width="15" customWidth="1"/>
    <col min="12032" max="12033" width="11.140625" bestFit="1" customWidth="1"/>
    <col min="12034" max="12034" width="10.85546875" bestFit="1" customWidth="1"/>
    <col min="12035" max="12035" width="11.140625" bestFit="1" customWidth="1"/>
    <col min="12036" max="12036" width="10.140625" bestFit="1" customWidth="1"/>
    <col min="12037" max="12037" width="10.85546875" bestFit="1" customWidth="1"/>
    <col min="12038" max="12039" width="10.140625" bestFit="1" customWidth="1"/>
    <col min="12040" max="12040" width="10.28515625" bestFit="1" customWidth="1"/>
    <col min="12041" max="12041" width="10.85546875" bestFit="1" customWidth="1"/>
    <col min="12042" max="12042" width="10.140625" bestFit="1" customWidth="1"/>
    <col min="12043" max="12043" width="10" bestFit="1" customWidth="1"/>
    <col min="12044" max="12045" width="11.140625" bestFit="1" customWidth="1"/>
    <col min="12046" max="12046" width="10.140625" bestFit="1" customWidth="1"/>
    <col min="12047" max="12049" width="10.85546875" bestFit="1" customWidth="1"/>
    <col min="12050" max="12051" width="9.85546875" bestFit="1" customWidth="1"/>
    <col min="12052" max="12053" width="10.140625" bestFit="1" customWidth="1"/>
    <col min="12054" max="12057" width="9.85546875" bestFit="1" customWidth="1"/>
    <col min="12058" max="12058" width="10.140625" bestFit="1" customWidth="1"/>
    <col min="12059" max="12059" width="9.140625" bestFit="1" customWidth="1"/>
    <col min="12060" max="12060" width="10.140625" bestFit="1" customWidth="1"/>
    <col min="12062" max="12063" width="11.140625" bestFit="1" customWidth="1"/>
    <col min="12064" max="12064" width="9.140625" bestFit="1" customWidth="1"/>
    <col min="12287" max="12287" width="15" customWidth="1"/>
    <col min="12288" max="12289" width="11.140625" bestFit="1" customWidth="1"/>
    <col min="12290" max="12290" width="10.85546875" bestFit="1" customWidth="1"/>
    <col min="12291" max="12291" width="11.140625" bestFit="1" customWidth="1"/>
    <col min="12292" max="12292" width="10.140625" bestFit="1" customWidth="1"/>
    <col min="12293" max="12293" width="10.85546875" bestFit="1" customWidth="1"/>
    <col min="12294" max="12295" width="10.140625" bestFit="1" customWidth="1"/>
    <col min="12296" max="12296" width="10.28515625" bestFit="1" customWidth="1"/>
    <col min="12297" max="12297" width="10.85546875" bestFit="1" customWidth="1"/>
    <col min="12298" max="12298" width="10.140625" bestFit="1" customWidth="1"/>
    <col min="12299" max="12299" width="10" bestFit="1" customWidth="1"/>
    <col min="12300" max="12301" width="11.140625" bestFit="1" customWidth="1"/>
    <col min="12302" max="12302" width="10.140625" bestFit="1" customWidth="1"/>
    <col min="12303" max="12305" width="10.85546875" bestFit="1" customWidth="1"/>
    <col min="12306" max="12307" width="9.85546875" bestFit="1" customWidth="1"/>
    <col min="12308" max="12309" width="10.140625" bestFit="1" customWidth="1"/>
    <col min="12310" max="12313" width="9.85546875" bestFit="1" customWidth="1"/>
    <col min="12314" max="12314" width="10.140625" bestFit="1" customWidth="1"/>
    <col min="12315" max="12315" width="9.140625" bestFit="1" customWidth="1"/>
    <col min="12316" max="12316" width="10.140625" bestFit="1" customWidth="1"/>
    <col min="12318" max="12319" width="11.140625" bestFit="1" customWidth="1"/>
    <col min="12320" max="12320" width="9.140625" bestFit="1" customWidth="1"/>
    <col min="12543" max="12543" width="15" customWidth="1"/>
    <col min="12544" max="12545" width="11.140625" bestFit="1" customWidth="1"/>
    <col min="12546" max="12546" width="10.85546875" bestFit="1" customWidth="1"/>
    <col min="12547" max="12547" width="11.140625" bestFit="1" customWidth="1"/>
    <col min="12548" max="12548" width="10.140625" bestFit="1" customWidth="1"/>
    <col min="12549" max="12549" width="10.85546875" bestFit="1" customWidth="1"/>
    <col min="12550" max="12551" width="10.140625" bestFit="1" customWidth="1"/>
    <col min="12552" max="12552" width="10.28515625" bestFit="1" customWidth="1"/>
    <col min="12553" max="12553" width="10.85546875" bestFit="1" customWidth="1"/>
    <col min="12554" max="12554" width="10.140625" bestFit="1" customWidth="1"/>
    <col min="12555" max="12555" width="10" bestFit="1" customWidth="1"/>
    <col min="12556" max="12557" width="11.140625" bestFit="1" customWidth="1"/>
    <col min="12558" max="12558" width="10.140625" bestFit="1" customWidth="1"/>
    <col min="12559" max="12561" width="10.85546875" bestFit="1" customWidth="1"/>
    <col min="12562" max="12563" width="9.85546875" bestFit="1" customWidth="1"/>
    <col min="12564" max="12565" width="10.140625" bestFit="1" customWidth="1"/>
    <col min="12566" max="12569" width="9.85546875" bestFit="1" customWidth="1"/>
    <col min="12570" max="12570" width="10.140625" bestFit="1" customWidth="1"/>
    <col min="12571" max="12571" width="9.140625" bestFit="1" customWidth="1"/>
    <col min="12572" max="12572" width="10.140625" bestFit="1" customWidth="1"/>
    <col min="12574" max="12575" width="11.140625" bestFit="1" customWidth="1"/>
    <col min="12576" max="12576" width="9.140625" bestFit="1" customWidth="1"/>
    <col min="12799" max="12799" width="15" customWidth="1"/>
    <col min="12800" max="12801" width="11.140625" bestFit="1" customWidth="1"/>
    <col min="12802" max="12802" width="10.85546875" bestFit="1" customWidth="1"/>
    <col min="12803" max="12803" width="11.140625" bestFit="1" customWidth="1"/>
    <col min="12804" max="12804" width="10.140625" bestFit="1" customWidth="1"/>
    <col min="12805" max="12805" width="10.85546875" bestFit="1" customWidth="1"/>
    <col min="12806" max="12807" width="10.140625" bestFit="1" customWidth="1"/>
    <col min="12808" max="12808" width="10.28515625" bestFit="1" customWidth="1"/>
    <col min="12809" max="12809" width="10.85546875" bestFit="1" customWidth="1"/>
    <col min="12810" max="12810" width="10.140625" bestFit="1" customWidth="1"/>
    <col min="12811" max="12811" width="10" bestFit="1" customWidth="1"/>
    <col min="12812" max="12813" width="11.140625" bestFit="1" customWidth="1"/>
    <col min="12814" max="12814" width="10.140625" bestFit="1" customWidth="1"/>
    <col min="12815" max="12817" width="10.85546875" bestFit="1" customWidth="1"/>
    <col min="12818" max="12819" width="9.85546875" bestFit="1" customWidth="1"/>
    <col min="12820" max="12821" width="10.140625" bestFit="1" customWidth="1"/>
    <col min="12822" max="12825" width="9.85546875" bestFit="1" customWidth="1"/>
    <col min="12826" max="12826" width="10.140625" bestFit="1" customWidth="1"/>
    <col min="12827" max="12827" width="9.140625" bestFit="1" customWidth="1"/>
    <col min="12828" max="12828" width="10.140625" bestFit="1" customWidth="1"/>
    <col min="12830" max="12831" width="11.140625" bestFit="1" customWidth="1"/>
    <col min="12832" max="12832" width="9.140625" bestFit="1" customWidth="1"/>
    <col min="13055" max="13055" width="15" customWidth="1"/>
    <col min="13056" max="13057" width="11.140625" bestFit="1" customWidth="1"/>
    <col min="13058" max="13058" width="10.85546875" bestFit="1" customWidth="1"/>
    <col min="13059" max="13059" width="11.140625" bestFit="1" customWidth="1"/>
    <col min="13060" max="13060" width="10.140625" bestFit="1" customWidth="1"/>
    <col min="13061" max="13061" width="10.85546875" bestFit="1" customWidth="1"/>
    <col min="13062" max="13063" width="10.140625" bestFit="1" customWidth="1"/>
    <col min="13064" max="13064" width="10.28515625" bestFit="1" customWidth="1"/>
    <col min="13065" max="13065" width="10.85546875" bestFit="1" customWidth="1"/>
    <col min="13066" max="13066" width="10.140625" bestFit="1" customWidth="1"/>
    <col min="13067" max="13067" width="10" bestFit="1" customWidth="1"/>
    <col min="13068" max="13069" width="11.140625" bestFit="1" customWidth="1"/>
    <col min="13070" max="13070" width="10.140625" bestFit="1" customWidth="1"/>
    <col min="13071" max="13073" width="10.85546875" bestFit="1" customWidth="1"/>
    <col min="13074" max="13075" width="9.85546875" bestFit="1" customWidth="1"/>
    <col min="13076" max="13077" width="10.140625" bestFit="1" customWidth="1"/>
    <col min="13078" max="13081" width="9.85546875" bestFit="1" customWidth="1"/>
    <col min="13082" max="13082" width="10.140625" bestFit="1" customWidth="1"/>
    <col min="13083" max="13083" width="9.140625" bestFit="1" customWidth="1"/>
    <col min="13084" max="13084" width="10.140625" bestFit="1" customWidth="1"/>
    <col min="13086" max="13087" width="11.140625" bestFit="1" customWidth="1"/>
    <col min="13088" max="13088" width="9.140625" bestFit="1" customWidth="1"/>
    <col min="13311" max="13311" width="15" customWidth="1"/>
    <col min="13312" max="13313" width="11.140625" bestFit="1" customWidth="1"/>
    <col min="13314" max="13314" width="10.85546875" bestFit="1" customWidth="1"/>
    <col min="13315" max="13315" width="11.140625" bestFit="1" customWidth="1"/>
    <col min="13316" max="13316" width="10.140625" bestFit="1" customWidth="1"/>
    <col min="13317" max="13317" width="10.85546875" bestFit="1" customWidth="1"/>
    <col min="13318" max="13319" width="10.140625" bestFit="1" customWidth="1"/>
    <col min="13320" max="13320" width="10.28515625" bestFit="1" customWidth="1"/>
    <col min="13321" max="13321" width="10.85546875" bestFit="1" customWidth="1"/>
    <col min="13322" max="13322" width="10.140625" bestFit="1" customWidth="1"/>
    <col min="13323" max="13323" width="10" bestFit="1" customWidth="1"/>
    <col min="13324" max="13325" width="11.140625" bestFit="1" customWidth="1"/>
    <col min="13326" max="13326" width="10.140625" bestFit="1" customWidth="1"/>
    <col min="13327" max="13329" width="10.85546875" bestFit="1" customWidth="1"/>
    <col min="13330" max="13331" width="9.85546875" bestFit="1" customWidth="1"/>
    <col min="13332" max="13333" width="10.140625" bestFit="1" customWidth="1"/>
    <col min="13334" max="13337" width="9.85546875" bestFit="1" customWidth="1"/>
    <col min="13338" max="13338" width="10.140625" bestFit="1" customWidth="1"/>
    <col min="13339" max="13339" width="9.140625" bestFit="1" customWidth="1"/>
    <col min="13340" max="13340" width="10.140625" bestFit="1" customWidth="1"/>
    <col min="13342" max="13343" width="11.140625" bestFit="1" customWidth="1"/>
    <col min="13344" max="13344" width="9.140625" bestFit="1" customWidth="1"/>
    <col min="13567" max="13567" width="15" customWidth="1"/>
    <col min="13568" max="13569" width="11.140625" bestFit="1" customWidth="1"/>
    <col min="13570" max="13570" width="10.85546875" bestFit="1" customWidth="1"/>
    <col min="13571" max="13571" width="11.140625" bestFit="1" customWidth="1"/>
    <col min="13572" max="13572" width="10.140625" bestFit="1" customWidth="1"/>
    <col min="13573" max="13573" width="10.85546875" bestFit="1" customWidth="1"/>
    <col min="13574" max="13575" width="10.140625" bestFit="1" customWidth="1"/>
    <col min="13576" max="13576" width="10.28515625" bestFit="1" customWidth="1"/>
    <col min="13577" max="13577" width="10.85546875" bestFit="1" customWidth="1"/>
    <col min="13578" max="13578" width="10.140625" bestFit="1" customWidth="1"/>
    <col min="13579" max="13579" width="10" bestFit="1" customWidth="1"/>
    <col min="13580" max="13581" width="11.140625" bestFit="1" customWidth="1"/>
    <col min="13582" max="13582" width="10.140625" bestFit="1" customWidth="1"/>
    <col min="13583" max="13585" width="10.85546875" bestFit="1" customWidth="1"/>
    <col min="13586" max="13587" width="9.85546875" bestFit="1" customWidth="1"/>
    <col min="13588" max="13589" width="10.140625" bestFit="1" customWidth="1"/>
    <col min="13590" max="13593" width="9.85546875" bestFit="1" customWidth="1"/>
    <col min="13594" max="13594" width="10.140625" bestFit="1" customWidth="1"/>
    <col min="13595" max="13595" width="9.140625" bestFit="1" customWidth="1"/>
    <col min="13596" max="13596" width="10.140625" bestFit="1" customWidth="1"/>
    <col min="13598" max="13599" width="11.140625" bestFit="1" customWidth="1"/>
    <col min="13600" max="13600" width="9.140625" bestFit="1" customWidth="1"/>
    <col min="13823" max="13823" width="15" customWidth="1"/>
    <col min="13824" max="13825" width="11.140625" bestFit="1" customWidth="1"/>
    <col min="13826" max="13826" width="10.85546875" bestFit="1" customWidth="1"/>
    <col min="13827" max="13827" width="11.140625" bestFit="1" customWidth="1"/>
    <col min="13828" max="13828" width="10.140625" bestFit="1" customWidth="1"/>
    <col min="13829" max="13829" width="10.85546875" bestFit="1" customWidth="1"/>
    <col min="13830" max="13831" width="10.140625" bestFit="1" customWidth="1"/>
    <col min="13832" max="13832" width="10.28515625" bestFit="1" customWidth="1"/>
    <col min="13833" max="13833" width="10.85546875" bestFit="1" customWidth="1"/>
    <col min="13834" max="13834" width="10.140625" bestFit="1" customWidth="1"/>
    <col min="13835" max="13835" width="10" bestFit="1" customWidth="1"/>
    <col min="13836" max="13837" width="11.140625" bestFit="1" customWidth="1"/>
    <col min="13838" max="13838" width="10.140625" bestFit="1" customWidth="1"/>
    <col min="13839" max="13841" width="10.85546875" bestFit="1" customWidth="1"/>
    <col min="13842" max="13843" width="9.85546875" bestFit="1" customWidth="1"/>
    <col min="13844" max="13845" width="10.140625" bestFit="1" customWidth="1"/>
    <col min="13846" max="13849" width="9.85546875" bestFit="1" customWidth="1"/>
    <col min="13850" max="13850" width="10.140625" bestFit="1" customWidth="1"/>
    <col min="13851" max="13851" width="9.140625" bestFit="1" customWidth="1"/>
    <col min="13852" max="13852" width="10.140625" bestFit="1" customWidth="1"/>
    <col min="13854" max="13855" width="11.140625" bestFit="1" customWidth="1"/>
    <col min="13856" max="13856" width="9.140625" bestFit="1" customWidth="1"/>
    <col min="14079" max="14079" width="15" customWidth="1"/>
    <col min="14080" max="14081" width="11.140625" bestFit="1" customWidth="1"/>
    <col min="14082" max="14082" width="10.85546875" bestFit="1" customWidth="1"/>
    <col min="14083" max="14083" width="11.140625" bestFit="1" customWidth="1"/>
    <col min="14084" max="14084" width="10.140625" bestFit="1" customWidth="1"/>
    <col min="14085" max="14085" width="10.85546875" bestFit="1" customWidth="1"/>
    <col min="14086" max="14087" width="10.140625" bestFit="1" customWidth="1"/>
    <col min="14088" max="14088" width="10.28515625" bestFit="1" customWidth="1"/>
    <col min="14089" max="14089" width="10.85546875" bestFit="1" customWidth="1"/>
    <col min="14090" max="14090" width="10.140625" bestFit="1" customWidth="1"/>
    <col min="14091" max="14091" width="10" bestFit="1" customWidth="1"/>
    <col min="14092" max="14093" width="11.140625" bestFit="1" customWidth="1"/>
    <col min="14094" max="14094" width="10.140625" bestFit="1" customWidth="1"/>
    <col min="14095" max="14097" width="10.85546875" bestFit="1" customWidth="1"/>
    <col min="14098" max="14099" width="9.85546875" bestFit="1" customWidth="1"/>
    <col min="14100" max="14101" width="10.140625" bestFit="1" customWidth="1"/>
    <col min="14102" max="14105" width="9.85546875" bestFit="1" customWidth="1"/>
    <col min="14106" max="14106" width="10.140625" bestFit="1" customWidth="1"/>
    <col min="14107" max="14107" width="9.140625" bestFit="1" customWidth="1"/>
    <col min="14108" max="14108" width="10.140625" bestFit="1" customWidth="1"/>
    <col min="14110" max="14111" width="11.140625" bestFit="1" customWidth="1"/>
    <col min="14112" max="14112" width="9.140625" bestFit="1" customWidth="1"/>
    <col min="14335" max="14335" width="15" customWidth="1"/>
    <col min="14336" max="14337" width="11.140625" bestFit="1" customWidth="1"/>
    <col min="14338" max="14338" width="10.85546875" bestFit="1" customWidth="1"/>
    <col min="14339" max="14339" width="11.140625" bestFit="1" customWidth="1"/>
    <col min="14340" max="14340" width="10.140625" bestFit="1" customWidth="1"/>
    <col min="14341" max="14341" width="10.85546875" bestFit="1" customWidth="1"/>
    <col min="14342" max="14343" width="10.140625" bestFit="1" customWidth="1"/>
    <col min="14344" max="14344" width="10.28515625" bestFit="1" customWidth="1"/>
    <col min="14345" max="14345" width="10.85546875" bestFit="1" customWidth="1"/>
    <col min="14346" max="14346" width="10.140625" bestFit="1" customWidth="1"/>
    <col min="14347" max="14347" width="10" bestFit="1" customWidth="1"/>
    <col min="14348" max="14349" width="11.140625" bestFit="1" customWidth="1"/>
    <col min="14350" max="14350" width="10.140625" bestFit="1" customWidth="1"/>
    <col min="14351" max="14353" width="10.85546875" bestFit="1" customWidth="1"/>
    <col min="14354" max="14355" width="9.85546875" bestFit="1" customWidth="1"/>
    <col min="14356" max="14357" width="10.140625" bestFit="1" customWidth="1"/>
    <col min="14358" max="14361" width="9.85546875" bestFit="1" customWidth="1"/>
    <col min="14362" max="14362" width="10.140625" bestFit="1" customWidth="1"/>
    <col min="14363" max="14363" width="9.140625" bestFit="1" customWidth="1"/>
    <col min="14364" max="14364" width="10.140625" bestFit="1" customWidth="1"/>
    <col min="14366" max="14367" width="11.140625" bestFit="1" customWidth="1"/>
    <col min="14368" max="14368" width="9.140625" bestFit="1" customWidth="1"/>
    <col min="14591" max="14591" width="15" customWidth="1"/>
    <col min="14592" max="14593" width="11.140625" bestFit="1" customWidth="1"/>
    <col min="14594" max="14594" width="10.85546875" bestFit="1" customWidth="1"/>
    <col min="14595" max="14595" width="11.140625" bestFit="1" customWidth="1"/>
    <col min="14596" max="14596" width="10.140625" bestFit="1" customWidth="1"/>
    <col min="14597" max="14597" width="10.85546875" bestFit="1" customWidth="1"/>
    <col min="14598" max="14599" width="10.140625" bestFit="1" customWidth="1"/>
    <col min="14600" max="14600" width="10.28515625" bestFit="1" customWidth="1"/>
    <col min="14601" max="14601" width="10.85546875" bestFit="1" customWidth="1"/>
    <col min="14602" max="14602" width="10.140625" bestFit="1" customWidth="1"/>
    <col min="14603" max="14603" width="10" bestFit="1" customWidth="1"/>
    <col min="14604" max="14605" width="11.140625" bestFit="1" customWidth="1"/>
    <col min="14606" max="14606" width="10.140625" bestFit="1" customWidth="1"/>
    <col min="14607" max="14609" width="10.85546875" bestFit="1" customWidth="1"/>
    <col min="14610" max="14611" width="9.85546875" bestFit="1" customWidth="1"/>
    <col min="14612" max="14613" width="10.140625" bestFit="1" customWidth="1"/>
    <col min="14614" max="14617" width="9.85546875" bestFit="1" customWidth="1"/>
    <col min="14618" max="14618" width="10.140625" bestFit="1" customWidth="1"/>
    <col min="14619" max="14619" width="9.140625" bestFit="1" customWidth="1"/>
    <col min="14620" max="14620" width="10.140625" bestFit="1" customWidth="1"/>
    <col min="14622" max="14623" width="11.140625" bestFit="1" customWidth="1"/>
    <col min="14624" max="14624" width="9.140625" bestFit="1" customWidth="1"/>
    <col min="14847" max="14847" width="15" customWidth="1"/>
    <col min="14848" max="14849" width="11.140625" bestFit="1" customWidth="1"/>
    <col min="14850" max="14850" width="10.85546875" bestFit="1" customWidth="1"/>
    <col min="14851" max="14851" width="11.140625" bestFit="1" customWidth="1"/>
    <col min="14852" max="14852" width="10.140625" bestFit="1" customWidth="1"/>
    <col min="14853" max="14853" width="10.85546875" bestFit="1" customWidth="1"/>
    <col min="14854" max="14855" width="10.140625" bestFit="1" customWidth="1"/>
    <col min="14856" max="14856" width="10.28515625" bestFit="1" customWidth="1"/>
    <col min="14857" max="14857" width="10.85546875" bestFit="1" customWidth="1"/>
    <col min="14858" max="14858" width="10.140625" bestFit="1" customWidth="1"/>
    <col min="14859" max="14859" width="10" bestFit="1" customWidth="1"/>
    <col min="14860" max="14861" width="11.140625" bestFit="1" customWidth="1"/>
    <col min="14862" max="14862" width="10.140625" bestFit="1" customWidth="1"/>
    <col min="14863" max="14865" width="10.85546875" bestFit="1" customWidth="1"/>
    <col min="14866" max="14867" width="9.85546875" bestFit="1" customWidth="1"/>
    <col min="14868" max="14869" width="10.140625" bestFit="1" customWidth="1"/>
    <col min="14870" max="14873" width="9.85546875" bestFit="1" customWidth="1"/>
    <col min="14874" max="14874" width="10.140625" bestFit="1" customWidth="1"/>
    <col min="14875" max="14875" width="9.140625" bestFit="1" customWidth="1"/>
    <col min="14876" max="14876" width="10.140625" bestFit="1" customWidth="1"/>
    <col min="14878" max="14879" width="11.140625" bestFit="1" customWidth="1"/>
    <col min="14880" max="14880" width="9.140625" bestFit="1" customWidth="1"/>
    <col min="15103" max="15103" width="15" customWidth="1"/>
    <col min="15104" max="15105" width="11.140625" bestFit="1" customWidth="1"/>
    <col min="15106" max="15106" width="10.85546875" bestFit="1" customWidth="1"/>
    <col min="15107" max="15107" width="11.140625" bestFit="1" customWidth="1"/>
    <col min="15108" max="15108" width="10.140625" bestFit="1" customWidth="1"/>
    <col min="15109" max="15109" width="10.85546875" bestFit="1" customWidth="1"/>
    <col min="15110" max="15111" width="10.140625" bestFit="1" customWidth="1"/>
    <col min="15112" max="15112" width="10.28515625" bestFit="1" customWidth="1"/>
    <col min="15113" max="15113" width="10.85546875" bestFit="1" customWidth="1"/>
    <col min="15114" max="15114" width="10.140625" bestFit="1" customWidth="1"/>
    <col min="15115" max="15115" width="10" bestFit="1" customWidth="1"/>
    <col min="15116" max="15117" width="11.140625" bestFit="1" customWidth="1"/>
    <col min="15118" max="15118" width="10.140625" bestFit="1" customWidth="1"/>
    <col min="15119" max="15121" width="10.85546875" bestFit="1" customWidth="1"/>
    <col min="15122" max="15123" width="9.85546875" bestFit="1" customWidth="1"/>
    <col min="15124" max="15125" width="10.140625" bestFit="1" customWidth="1"/>
    <col min="15126" max="15129" width="9.85546875" bestFit="1" customWidth="1"/>
    <col min="15130" max="15130" width="10.140625" bestFit="1" customWidth="1"/>
    <col min="15131" max="15131" width="9.140625" bestFit="1" customWidth="1"/>
    <col min="15132" max="15132" width="10.140625" bestFit="1" customWidth="1"/>
    <col min="15134" max="15135" width="11.140625" bestFit="1" customWidth="1"/>
    <col min="15136" max="15136" width="9.140625" bestFit="1" customWidth="1"/>
    <col min="15359" max="15359" width="15" customWidth="1"/>
    <col min="15360" max="15361" width="11.140625" bestFit="1" customWidth="1"/>
    <col min="15362" max="15362" width="10.85546875" bestFit="1" customWidth="1"/>
    <col min="15363" max="15363" width="11.140625" bestFit="1" customWidth="1"/>
    <col min="15364" max="15364" width="10.140625" bestFit="1" customWidth="1"/>
    <col min="15365" max="15365" width="10.85546875" bestFit="1" customWidth="1"/>
    <col min="15366" max="15367" width="10.140625" bestFit="1" customWidth="1"/>
    <col min="15368" max="15368" width="10.28515625" bestFit="1" customWidth="1"/>
    <col min="15369" max="15369" width="10.85546875" bestFit="1" customWidth="1"/>
    <col min="15370" max="15370" width="10.140625" bestFit="1" customWidth="1"/>
    <col min="15371" max="15371" width="10" bestFit="1" customWidth="1"/>
    <col min="15372" max="15373" width="11.140625" bestFit="1" customWidth="1"/>
    <col min="15374" max="15374" width="10.140625" bestFit="1" customWidth="1"/>
    <col min="15375" max="15377" width="10.85546875" bestFit="1" customWidth="1"/>
    <col min="15378" max="15379" width="9.85546875" bestFit="1" customWidth="1"/>
    <col min="15380" max="15381" width="10.140625" bestFit="1" customWidth="1"/>
    <col min="15382" max="15385" width="9.85546875" bestFit="1" customWidth="1"/>
    <col min="15386" max="15386" width="10.140625" bestFit="1" customWidth="1"/>
    <col min="15387" max="15387" width="9.140625" bestFit="1" customWidth="1"/>
    <col min="15388" max="15388" width="10.140625" bestFit="1" customWidth="1"/>
    <col min="15390" max="15391" width="11.140625" bestFit="1" customWidth="1"/>
    <col min="15392" max="15392" width="9.140625" bestFit="1" customWidth="1"/>
    <col min="15615" max="15615" width="15" customWidth="1"/>
    <col min="15616" max="15617" width="11.140625" bestFit="1" customWidth="1"/>
    <col min="15618" max="15618" width="10.85546875" bestFit="1" customWidth="1"/>
    <col min="15619" max="15619" width="11.140625" bestFit="1" customWidth="1"/>
    <col min="15620" max="15620" width="10.140625" bestFit="1" customWidth="1"/>
    <col min="15621" max="15621" width="10.85546875" bestFit="1" customWidth="1"/>
    <col min="15622" max="15623" width="10.140625" bestFit="1" customWidth="1"/>
    <col min="15624" max="15624" width="10.28515625" bestFit="1" customWidth="1"/>
    <col min="15625" max="15625" width="10.85546875" bestFit="1" customWidth="1"/>
    <col min="15626" max="15626" width="10.140625" bestFit="1" customWidth="1"/>
    <col min="15627" max="15627" width="10" bestFit="1" customWidth="1"/>
    <col min="15628" max="15629" width="11.140625" bestFit="1" customWidth="1"/>
    <col min="15630" max="15630" width="10.140625" bestFit="1" customWidth="1"/>
    <col min="15631" max="15633" width="10.85546875" bestFit="1" customWidth="1"/>
    <col min="15634" max="15635" width="9.85546875" bestFit="1" customWidth="1"/>
    <col min="15636" max="15637" width="10.140625" bestFit="1" customWidth="1"/>
    <col min="15638" max="15641" width="9.85546875" bestFit="1" customWidth="1"/>
    <col min="15642" max="15642" width="10.140625" bestFit="1" customWidth="1"/>
    <col min="15643" max="15643" width="9.140625" bestFit="1" customWidth="1"/>
    <col min="15644" max="15644" width="10.140625" bestFit="1" customWidth="1"/>
    <col min="15646" max="15647" width="11.140625" bestFit="1" customWidth="1"/>
    <col min="15648" max="15648" width="9.140625" bestFit="1" customWidth="1"/>
    <col min="15871" max="15871" width="15" customWidth="1"/>
    <col min="15872" max="15873" width="11.140625" bestFit="1" customWidth="1"/>
    <col min="15874" max="15874" width="10.85546875" bestFit="1" customWidth="1"/>
    <col min="15875" max="15875" width="11.140625" bestFit="1" customWidth="1"/>
    <col min="15876" max="15876" width="10.140625" bestFit="1" customWidth="1"/>
    <col min="15877" max="15877" width="10.85546875" bestFit="1" customWidth="1"/>
    <col min="15878" max="15879" width="10.140625" bestFit="1" customWidth="1"/>
    <col min="15880" max="15880" width="10.28515625" bestFit="1" customWidth="1"/>
    <col min="15881" max="15881" width="10.85546875" bestFit="1" customWidth="1"/>
    <col min="15882" max="15882" width="10.140625" bestFit="1" customWidth="1"/>
    <col min="15883" max="15883" width="10" bestFit="1" customWidth="1"/>
    <col min="15884" max="15885" width="11.140625" bestFit="1" customWidth="1"/>
    <col min="15886" max="15886" width="10.140625" bestFit="1" customWidth="1"/>
    <col min="15887" max="15889" width="10.85546875" bestFit="1" customWidth="1"/>
    <col min="15890" max="15891" width="9.85546875" bestFit="1" customWidth="1"/>
    <col min="15892" max="15893" width="10.140625" bestFit="1" customWidth="1"/>
    <col min="15894" max="15897" width="9.85546875" bestFit="1" customWidth="1"/>
    <col min="15898" max="15898" width="10.140625" bestFit="1" customWidth="1"/>
    <col min="15899" max="15899" width="9.140625" bestFit="1" customWidth="1"/>
    <col min="15900" max="15900" width="10.140625" bestFit="1" customWidth="1"/>
    <col min="15902" max="15903" width="11.140625" bestFit="1" customWidth="1"/>
    <col min="15904" max="15904" width="9.140625" bestFit="1" customWidth="1"/>
    <col min="16127" max="16127" width="15" customWidth="1"/>
    <col min="16128" max="16129" width="11.140625" bestFit="1" customWidth="1"/>
    <col min="16130" max="16130" width="10.85546875" bestFit="1" customWidth="1"/>
    <col min="16131" max="16131" width="11.140625" bestFit="1" customWidth="1"/>
    <col min="16132" max="16132" width="10.140625" bestFit="1" customWidth="1"/>
    <col min="16133" max="16133" width="10.85546875" bestFit="1" customWidth="1"/>
    <col min="16134" max="16135" width="10.140625" bestFit="1" customWidth="1"/>
    <col min="16136" max="16136" width="10.28515625" bestFit="1" customWidth="1"/>
    <col min="16137" max="16137" width="10.85546875" bestFit="1" customWidth="1"/>
    <col min="16138" max="16138" width="10.140625" bestFit="1" customWidth="1"/>
    <col min="16139" max="16139" width="10" bestFit="1" customWidth="1"/>
    <col min="16140" max="16141" width="11.140625" bestFit="1" customWidth="1"/>
    <col min="16142" max="16142" width="10.140625" bestFit="1" customWidth="1"/>
    <col min="16143" max="16145" width="10.85546875" bestFit="1" customWidth="1"/>
    <col min="16146" max="16147" width="9.85546875" bestFit="1" customWidth="1"/>
    <col min="16148" max="16149" width="10.140625" bestFit="1" customWidth="1"/>
    <col min="16150" max="16153" width="9.85546875" bestFit="1" customWidth="1"/>
    <col min="16154" max="16154" width="10.140625" bestFit="1" customWidth="1"/>
    <col min="16155" max="16155" width="9.140625" bestFit="1" customWidth="1"/>
    <col min="16156" max="16156" width="10.140625" bestFit="1" customWidth="1"/>
    <col min="16158" max="16159" width="11.140625" bestFit="1" customWidth="1"/>
    <col min="16160" max="16160" width="9.140625" bestFit="1" customWidth="1"/>
  </cols>
  <sheetData>
    <row r="1" spans="1:32" x14ac:dyDescent="0.2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D1" s="13" t="s">
        <v>0</v>
      </c>
      <c r="AE1" s="13" t="s">
        <v>116</v>
      </c>
      <c r="AF1" s="13" t="s">
        <v>117</v>
      </c>
    </row>
    <row r="2" spans="1:32" x14ac:dyDescent="0.2">
      <c r="A2" s="14" t="s">
        <v>46</v>
      </c>
      <c r="B2" s="14" t="s">
        <v>118</v>
      </c>
      <c r="C2" s="14" t="s">
        <v>119</v>
      </c>
      <c r="D2" s="14" t="s">
        <v>120</v>
      </c>
      <c r="E2" s="14" t="s">
        <v>121</v>
      </c>
      <c r="F2" s="14" t="s">
        <v>122</v>
      </c>
      <c r="G2" s="14" t="s">
        <v>123</v>
      </c>
      <c r="H2" s="14" t="s">
        <v>124</v>
      </c>
      <c r="I2" s="14" t="s">
        <v>125</v>
      </c>
      <c r="J2" s="14" t="s">
        <v>126</v>
      </c>
      <c r="K2" s="14" t="s">
        <v>127</v>
      </c>
      <c r="L2" s="14" t="s">
        <v>128</v>
      </c>
      <c r="M2" s="14" t="s">
        <v>129</v>
      </c>
      <c r="N2" s="14" t="s">
        <v>130</v>
      </c>
      <c r="O2" s="14" t="s">
        <v>131</v>
      </c>
      <c r="P2" s="14" t="s">
        <v>132</v>
      </c>
      <c r="Q2" s="14" t="s">
        <v>133</v>
      </c>
      <c r="R2" s="14" t="s">
        <v>134</v>
      </c>
      <c r="S2" s="14" t="s">
        <v>135</v>
      </c>
      <c r="T2" s="14" t="s">
        <v>136</v>
      </c>
      <c r="U2" s="14" t="s">
        <v>137</v>
      </c>
      <c r="V2" s="14" t="s">
        <v>138</v>
      </c>
      <c r="W2" s="14" t="s">
        <v>139</v>
      </c>
      <c r="X2" s="14" t="s">
        <v>140</v>
      </c>
      <c r="Y2" s="14" t="s">
        <v>141</v>
      </c>
      <c r="Z2" s="14" t="s">
        <v>142</v>
      </c>
      <c r="AA2" s="14" t="s">
        <v>143</v>
      </c>
      <c r="AB2" s="14" t="s">
        <v>144</v>
      </c>
      <c r="AC2" s="14" t="s">
        <v>70</v>
      </c>
      <c r="AD2" s="14" t="s">
        <v>48</v>
      </c>
      <c r="AE2" s="14" t="s">
        <v>48</v>
      </c>
      <c r="AF2" s="14" t="s">
        <v>48</v>
      </c>
    </row>
    <row r="3" spans="1:32" x14ac:dyDescent="0.2">
      <c r="A3" s="14" t="s">
        <v>81</v>
      </c>
      <c r="B3" s="14" t="s">
        <v>148</v>
      </c>
      <c r="C3" s="14" t="s">
        <v>149</v>
      </c>
      <c r="D3" s="14" t="s">
        <v>150</v>
      </c>
      <c r="E3" s="14" t="s">
        <v>151</v>
      </c>
      <c r="F3" s="14" t="s">
        <v>152</v>
      </c>
      <c r="G3" s="14" t="s">
        <v>153</v>
      </c>
      <c r="H3" s="14" t="s">
        <v>154</v>
      </c>
      <c r="I3" s="14" t="s">
        <v>155</v>
      </c>
      <c r="J3" s="14" t="s">
        <v>156</v>
      </c>
      <c r="K3" s="14" t="s">
        <v>157</v>
      </c>
      <c r="L3" s="14" t="s">
        <v>158</v>
      </c>
      <c r="M3" s="14" t="s">
        <v>159</v>
      </c>
      <c r="N3" s="14" t="s">
        <v>160</v>
      </c>
      <c r="O3" s="14" t="s">
        <v>161</v>
      </c>
      <c r="P3" s="14" t="s">
        <v>162</v>
      </c>
      <c r="Q3" s="14" t="s">
        <v>163</v>
      </c>
      <c r="R3" s="14" t="s">
        <v>164</v>
      </c>
      <c r="S3" s="14" t="s">
        <v>165</v>
      </c>
      <c r="T3" s="14" t="s">
        <v>166</v>
      </c>
      <c r="U3" s="14" t="s">
        <v>167</v>
      </c>
      <c r="V3" s="14" t="s">
        <v>168</v>
      </c>
      <c r="W3" s="14" t="s">
        <v>169</v>
      </c>
      <c r="X3" s="14" t="s">
        <v>170</v>
      </c>
      <c r="Y3" s="14" t="s">
        <v>171</v>
      </c>
      <c r="Z3" s="14" t="s">
        <v>172</v>
      </c>
      <c r="AA3" s="14" t="s">
        <v>173</v>
      </c>
      <c r="AB3" s="14" t="s">
        <v>174</v>
      </c>
    </row>
    <row r="4" spans="1:32" x14ac:dyDescent="0.2">
      <c r="A4" s="20">
        <v>25658</v>
      </c>
      <c r="B4" s="21">
        <v>1432738</v>
      </c>
      <c r="C4" s="21">
        <v>14533</v>
      </c>
      <c r="D4" s="21">
        <v>654332</v>
      </c>
      <c r="E4" s="21">
        <v>8471</v>
      </c>
      <c r="F4" s="21">
        <v>186693</v>
      </c>
      <c r="G4" s="21">
        <v>1507</v>
      </c>
      <c r="H4" s="21">
        <v>205158</v>
      </c>
      <c r="I4" s="21">
        <v>3076</v>
      </c>
      <c r="J4" s="21">
        <v>47891</v>
      </c>
      <c r="K4" s="21">
        <v>683</v>
      </c>
      <c r="L4" s="21">
        <v>190427</v>
      </c>
      <c r="M4" s="21">
        <v>961</v>
      </c>
      <c r="N4" s="21">
        <v>1290898</v>
      </c>
      <c r="O4" s="21">
        <v>14697</v>
      </c>
      <c r="P4" s="21">
        <v>405305</v>
      </c>
      <c r="Q4" s="21">
        <v>2755</v>
      </c>
      <c r="R4" s="21">
        <v>276758</v>
      </c>
      <c r="S4" s="21">
        <v>2919</v>
      </c>
      <c r="T4" s="21">
        <v>69668</v>
      </c>
      <c r="U4" s="21">
        <v>34391</v>
      </c>
      <c r="V4" s="21">
        <v>295092</v>
      </c>
      <c r="W4" s="21">
        <v>199506</v>
      </c>
      <c r="X4" s="21">
        <v>108915</v>
      </c>
      <c r="Y4" s="21">
        <v>1108</v>
      </c>
      <c r="Z4" s="21">
        <v>18104</v>
      </c>
      <c r="AA4" s="21">
        <v>311</v>
      </c>
      <c r="AB4" s="21">
        <v>111077</v>
      </c>
      <c r="AC4" s="9"/>
      <c r="AD4" s="9">
        <f t="shared" ref="AD4:AD67" si="0">B4</f>
        <v>1432738</v>
      </c>
      <c r="AE4" s="9">
        <f t="shared" ref="AE4:AE67" si="1">N4+P4-R4</f>
        <v>1419445</v>
      </c>
      <c r="AF4" s="9">
        <f>AD4-AE4</f>
        <v>13293</v>
      </c>
    </row>
    <row r="5" spans="1:32" x14ac:dyDescent="0.2">
      <c r="A5" s="20">
        <v>25749</v>
      </c>
      <c r="B5" s="21">
        <v>1461974</v>
      </c>
      <c r="C5" s="21">
        <v>15168</v>
      </c>
      <c r="D5" s="21">
        <v>680550</v>
      </c>
      <c r="E5" s="21">
        <v>8781</v>
      </c>
      <c r="F5" s="21">
        <v>201523</v>
      </c>
      <c r="G5" s="21">
        <v>1637</v>
      </c>
      <c r="H5" s="21">
        <v>223832</v>
      </c>
      <c r="I5" s="21">
        <v>3372</v>
      </c>
      <c r="J5" s="21">
        <v>36467</v>
      </c>
      <c r="K5" s="21">
        <v>559</v>
      </c>
      <c r="L5" s="21">
        <v>171071</v>
      </c>
      <c r="M5" s="21">
        <v>1158</v>
      </c>
      <c r="N5" s="21">
        <v>1317763</v>
      </c>
      <c r="O5" s="21">
        <v>15507</v>
      </c>
      <c r="P5" s="21">
        <v>432360</v>
      </c>
      <c r="Q5" s="21">
        <v>2793</v>
      </c>
      <c r="R5" s="21">
        <v>298239</v>
      </c>
      <c r="S5" s="21">
        <v>3132</v>
      </c>
      <c r="T5" s="21">
        <v>74349</v>
      </c>
      <c r="U5" s="21">
        <v>35876</v>
      </c>
      <c r="V5" s="21">
        <v>311520</v>
      </c>
      <c r="W5" s="21">
        <v>200549</v>
      </c>
      <c r="X5" s="21">
        <v>123266</v>
      </c>
      <c r="Y5" s="21">
        <v>1242</v>
      </c>
      <c r="Z5" s="21">
        <v>18400</v>
      </c>
      <c r="AA5" s="21">
        <v>319</v>
      </c>
      <c r="AB5" s="21">
        <v>120079</v>
      </c>
      <c r="AC5" s="9"/>
      <c r="AD5" s="9">
        <f t="shared" si="0"/>
        <v>1461974</v>
      </c>
      <c r="AE5" s="9">
        <f t="shared" si="1"/>
        <v>1451884</v>
      </c>
      <c r="AF5" s="9">
        <f t="shared" ref="AF5:AF68" si="2">AD5-AE5</f>
        <v>10090</v>
      </c>
    </row>
    <row r="6" spans="1:32" x14ac:dyDescent="0.2">
      <c r="A6" s="20">
        <v>25841</v>
      </c>
      <c r="B6" s="21">
        <v>1445096</v>
      </c>
      <c r="C6" s="21">
        <v>15006</v>
      </c>
      <c r="D6" s="21">
        <v>691091</v>
      </c>
      <c r="E6" s="21">
        <v>9036</v>
      </c>
      <c r="F6" s="21">
        <v>201039</v>
      </c>
      <c r="G6" s="21">
        <v>1682</v>
      </c>
      <c r="H6" s="21">
        <v>232814</v>
      </c>
      <c r="I6" s="21">
        <v>3568</v>
      </c>
      <c r="J6" s="21">
        <v>20788</v>
      </c>
      <c r="K6" s="21">
        <v>215</v>
      </c>
      <c r="L6" s="21">
        <v>165814</v>
      </c>
      <c r="M6" s="21">
        <v>1108</v>
      </c>
      <c r="N6" s="21">
        <v>1313224</v>
      </c>
      <c r="O6" s="21">
        <v>15610</v>
      </c>
      <c r="P6" s="21">
        <v>434402</v>
      </c>
      <c r="Q6" s="21">
        <v>2776</v>
      </c>
      <c r="R6" s="21">
        <v>310544</v>
      </c>
      <c r="S6" s="21">
        <v>3380</v>
      </c>
      <c r="T6" s="21">
        <v>77924</v>
      </c>
      <c r="U6" s="21">
        <v>36367</v>
      </c>
      <c r="V6" s="21">
        <v>311966</v>
      </c>
      <c r="W6" s="21">
        <v>206014</v>
      </c>
      <c r="X6" s="21">
        <v>122296</v>
      </c>
      <c r="Y6" s="21">
        <v>1275</v>
      </c>
      <c r="Z6" s="21">
        <v>18200</v>
      </c>
      <c r="AA6" s="21">
        <v>318</v>
      </c>
      <c r="AB6" s="21">
        <v>130040</v>
      </c>
      <c r="AC6" s="9"/>
      <c r="AD6" s="9">
        <f t="shared" si="0"/>
        <v>1445096</v>
      </c>
      <c r="AE6" s="9">
        <f t="shared" si="1"/>
        <v>1437082</v>
      </c>
      <c r="AF6" s="9">
        <f t="shared" si="2"/>
        <v>8014</v>
      </c>
    </row>
    <row r="7" spans="1:32" x14ac:dyDescent="0.2">
      <c r="A7" s="20">
        <v>25933</v>
      </c>
      <c r="B7" s="21">
        <v>1495942</v>
      </c>
      <c r="C7" s="21">
        <v>15917</v>
      </c>
      <c r="D7" s="21">
        <v>698210</v>
      </c>
      <c r="E7" s="21">
        <v>9074</v>
      </c>
      <c r="F7" s="21">
        <v>202820</v>
      </c>
      <c r="G7" s="21">
        <v>1694</v>
      </c>
      <c r="H7" s="21">
        <v>231154</v>
      </c>
      <c r="I7" s="21">
        <v>3585</v>
      </c>
      <c r="J7" s="21">
        <v>23352</v>
      </c>
      <c r="K7" s="21">
        <v>271</v>
      </c>
      <c r="L7" s="21">
        <v>251149</v>
      </c>
      <c r="M7" s="21">
        <v>1994</v>
      </c>
      <c r="N7" s="21">
        <v>1398304</v>
      </c>
      <c r="O7" s="21">
        <v>16618</v>
      </c>
      <c r="P7" s="21">
        <v>421847</v>
      </c>
      <c r="Q7" s="21">
        <v>2832</v>
      </c>
      <c r="R7" s="21">
        <v>335165</v>
      </c>
      <c r="S7" s="21">
        <v>3533</v>
      </c>
      <c r="T7" s="21">
        <v>76874</v>
      </c>
      <c r="U7" s="21">
        <v>37039</v>
      </c>
      <c r="V7" s="21">
        <v>317130</v>
      </c>
      <c r="W7" s="21">
        <v>207399</v>
      </c>
      <c r="X7" s="21">
        <v>126125</v>
      </c>
      <c r="Y7" s="21">
        <v>1332</v>
      </c>
      <c r="Z7" s="21">
        <v>15443</v>
      </c>
      <c r="AA7" s="21">
        <v>278</v>
      </c>
      <c r="AB7" s="21">
        <v>129374</v>
      </c>
      <c r="AC7" s="9"/>
      <c r="AD7" s="9">
        <f t="shared" si="0"/>
        <v>1495942</v>
      </c>
      <c r="AE7" s="9">
        <f t="shared" si="1"/>
        <v>1484986</v>
      </c>
      <c r="AF7" s="9">
        <f t="shared" si="2"/>
        <v>10956</v>
      </c>
    </row>
    <row r="8" spans="1:32" x14ac:dyDescent="0.2">
      <c r="A8" s="20">
        <v>26023</v>
      </c>
      <c r="B8" s="21">
        <v>1518099</v>
      </c>
      <c r="C8" s="21">
        <v>15997</v>
      </c>
      <c r="D8" s="21">
        <v>696653</v>
      </c>
      <c r="E8" s="21">
        <v>9431</v>
      </c>
      <c r="F8" s="21">
        <v>208395</v>
      </c>
      <c r="G8" s="21">
        <v>1872</v>
      </c>
      <c r="H8" s="21">
        <v>240612</v>
      </c>
      <c r="I8" s="21">
        <v>3782</v>
      </c>
      <c r="J8" s="21">
        <v>53720</v>
      </c>
      <c r="K8" s="21">
        <v>939</v>
      </c>
      <c r="L8" s="21">
        <v>255739</v>
      </c>
      <c r="M8" s="21">
        <v>960</v>
      </c>
      <c r="N8" s="21">
        <v>1458497</v>
      </c>
      <c r="O8" s="21">
        <v>16983</v>
      </c>
      <c r="P8" s="21">
        <v>410066</v>
      </c>
      <c r="Q8" s="21">
        <v>2792</v>
      </c>
      <c r="R8" s="21">
        <v>362406</v>
      </c>
      <c r="S8" s="21">
        <v>3778</v>
      </c>
      <c r="T8" s="21">
        <v>71362</v>
      </c>
      <c r="U8" s="21">
        <v>38253</v>
      </c>
      <c r="V8" s="21">
        <v>309866</v>
      </c>
      <c r="W8" s="21">
        <v>213511</v>
      </c>
      <c r="X8" s="21">
        <v>129551</v>
      </c>
      <c r="Y8" s="21">
        <v>1384</v>
      </c>
      <c r="Z8" s="21">
        <v>16424</v>
      </c>
      <c r="AA8" s="21">
        <v>293</v>
      </c>
      <c r="AB8" s="21">
        <v>135359</v>
      </c>
      <c r="AC8" s="9"/>
      <c r="AD8" s="9">
        <f t="shared" si="0"/>
        <v>1518099</v>
      </c>
      <c r="AE8" s="9">
        <f t="shared" si="1"/>
        <v>1506157</v>
      </c>
      <c r="AF8" s="9">
        <f t="shared" si="2"/>
        <v>11942</v>
      </c>
    </row>
    <row r="9" spans="1:32" x14ac:dyDescent="0.2">
      <c r="A9" s="20">
        <v>26114</v>
      </c>
      <c r="B9" s="21">
        <v>1505723</v>
      </c>
      <c r="C9" s="21">
        <v>16408</v>
      </c>
      <c r="D9" s="21">
        <v>695917</v>
      </c>
      <c r="E9" s="21">
        <v>9605</v>
      </c>
      <c r="F9" s="21">
        <v>210139</v>
      </c>
      <c r="G9" s="21">
        <v>1919</v>
      </c>
      <c r="H9" s="21">
        <v>239821</v>
      </c>
      <c r="I9" s="21">
        <v>3835</v>
      </c>
      <c r="J9" s="21">
        <v>1299</v>
      </c>
      <c r="K9" s="21">
        <v>79</v>
      </c>
      <c r="L9" s="21">
        <v>244175</v>
      </c>
      <c r="M9" s="21">
        <v>1494</v>
      </c>
      <c r="N9" s="21">
        <v>1383486</v>
      </c>
      <c r="O9" s="21">
        <v>16931</v>
      </c>
      <c r="P9" s="21">
        <v>440009</v>
      </c>
      <c r="Q9" s="21">
        <v>3040</v>
      </c>
      <c r="R9" s="21">
        <v>327482</v>
      </c>
      <c r="S9" s="21">
        <v>3563</v>
      </c>
      <c r="T9" s="21">
        <v>64702</v>
      </c>
      <c r="U9" s="21">
        <v>39030</v>
      </c>
      <c r="V9" s="21">
        <v>312428</v>
      </c>
      <c r="W9" s="21">
        <v>213136</v>
      </c>
      <c r="X9" s="21">
        <v>135785</v>
      </c>
      <c r="Y9" s="21">
        <v>1464</v>
      </c>
      <c r="Z9" s="21">
        <v>18287</v>
      </c>
      <c r="AA9" s="21">
        <v>329</v>
      </c>
      <c r="AB9" s="21">
        <v>128696</v>
      </c>
      <c r="AC9" s="9"/>
      <c r="AD9" s="9">
        <f t="shared" si="0"/>
        <v>1505723</v>
      </c>
      <c r="AE9" s="9">
        <f t="shared" si="1"/>
        <v>1496013</v>
      </c>
      <c r="AF9" s="9">
        <f t="shared" si="2"/>
        <v>9710</v>
      </c>
    </row>
    <row r="10" spans="1:32" x14ac:dyDescent="0.2">
      <c r="A10" s="20">
        <v>26206</v>
      </c>
      <c r="B10" s="21">
        <v>1525337</v>
      </c>
      <c r="C10" s="21">
        <v>16990</v>
      </c>
      <c r="D10" s="21">
        <v>724290</v>
      </c>
      <c r="E10" s="21">
        <v>10178</v>
      </c>
      <c r="F10" s="21">
        <v>215172</v>
      </c>
      <c r="G10" s="21">
        <v>1963</v>
      </c>
      <c r="H10" s="21">
        <v>247139</v>
      </c>
      <c r="I10" s="21">
        <v>4005</v>
      </c>
      <c r="J10" s="21">
        <v>64838</v>
      </c>
      <c r="K10" s="21">
        <v>1143</v>
      </c>
      <c r="L10" s="21">
        <v>151475</v>
      </c>
      <c r="M10" s="21">
        <v>318</v>
      </c>
      <c r="N10" s="21">
        <v>1418273</v>
      </c>
      <c r="O10" s="21">
        <v>17607</v>
      </c>
      <c r="P10" s="21">
        <v>438353</v>
      </c>
      <c r="Q10" s="21">
        <v>3113</v>
      </c>
      <c r="R10" s="21">
        <v>341426</v>
      </c>
      <c r="S10" s="21">
        <v>3730</v>
      </c>
      <c r="T10" s="21">
        <v>77866</v>
      </c>
      <c r="U10" s="21">
        <v>39334</v>
      </c>
      <c r="V10" s="21">
        <v>326131</v>
      </c>
      <c r="W10" s="21">
        <v>216115</v>
      </c>
      <c r="X10" s="21">
        <v>145980</v>
      </c>
      <c r="Y10" s="21">
        <v>1584</v>
      </c>
      <c r="Z10" s="21">
        <v>16920</v>
      </c>
      <c r="AA10" s="21">
        <v>310</v>
      </c>
      <c r="AB10" s="21">
        <v>132513</v>
      </c>
      <c r="AC10" s="9"/>
      <c r="AD10" s="9">
        <f t="shared" si="0"/>
        <v>1525337</v>
      </c>
      <c r="AE10" s="9">
        <f t="shared" si="1"/>
        <v>1515200</v>
      </c>
      <c r="AF10" s="9">
        <f t="shared" si="2"/>
        <v>10137</v>
      </c>
    </row>
    <row r="11" spans="1:32" x14ac:dyDescent="0.2">
      <c r="A11" s="20">
        <v>26298</v>
      </c>
      <c r="B11" s="21">
        <v>1536301</v>
      </c>
      <c r="C11" s="21">
        <v>17580</v>
      </c>
      <c r="D11" s="21">
        <v>735534</v>
      </c>
      <c r="E11" s="21">
        <v>10406</v>
      </c>
      <c r="F11" s="21">
        <v>221320</v>
      </c>
      <c r="G11" s="21">
        <v>2066</v>
      </c>
      <c r="H11" s="21">
        <v>261918</v>
      </c>
      <c r="I11" s="21">
        <v>4311</v>
      </c>
      <c r="J11" s="21">
        <v>17671</v>
      </c>
      <c r="K11" s="21">
        <v>267</v>
      </c>
      <c r="L11" s="21">
        <v>144930</v>
      </c>
      <c r="M11" s="21">
        <v>776</v>
      </c>
      <c r="N11" s="21">
        <v>1380909</v>
      </c>
      <c r="O11" s="21">
        <v>17826</v>
      </c>
      <c r="P11" s="21">
        <v>457687</v>
      </c>
      <c r="Q11" s="21">
        <v>3431</v>
      </c>
      <c r="R11" s="21">
        <v>312527</v>
      </c>
      <c r="S11" s="21">
        <v>3677</v>
      </c>
      <c r="T11" s="21">
        <v>77907</v>
      </c>
      <c r="U11" s="21">
        <v>39781</v>
      </c>
      <c r="V11" s="21">
        <v>334361</v>
      </c>
      <c r="W11" s="21">
        <v>218728</v>
      </c>
      <c r="X11" s="21">
        <v>171435</v>
      </c>
      <c r="Y11" s="21">
        <v>1867</v>
      </c>
      <c r="Z11" s="21">
        <v>19003</v>
      </c>
      <c r="AA11" s="21">
        <v>351</v>
      </c>
      <c r="AB11" s="21">
        <v>128786</v>
      </c>
      <c r="AC11" s="9"/>
      <c r="AD11" s="9">
        <f t="shared" si="0"/>
        <v>1536301</v>
      </c>
      <c r="AE11" s="9">
        <f t="shared" si="1"/>
        <v>1526069</v>
      </c>
      <c r="AF11" s="9">
        <f t="shared" si="2"/>
        <v>10232</v>
      </c>
    </row>
    <row r="12" spans="1:32" x14ac:dyDescent="0.2">
      <c r="A12" s="20">
        <v>26389</v>
      </c>
      <c r="B12" s="21">
        <v>1527244</v>
      </c>
      <c r="C12" s="21">
        <v>18041</v>
      </c>
      <c r="D12" s="21">
        <v>732641</v>
      </c>
      <c r="E12" s="21">
        <v>10718</v>
      </c>
      <c r="F12" s="21">
        <v>208300</v>
      </c>
      <c r="G12" s="21">
        <v>2015</v>
      </c>
      <c r="H12" s="21">
        <v>262987</v>
      </c>
      <c r="I12" s="21">
        <v>4440</v>
      </c>
      <c r="J12" s="21">
        <v>17651</v>
      </c>
      <c r="K12" s="21">
        <v>265</v>
      </c>
      <c r="L12" s="21">
        <v>153034</v>
      </c>
      <c r="M12" s="21">
        <v>596</v>
      </c>
      <c r="N12" s="21">
        <v>1374833</v>
      </c>
      <c r="O12" s="21">
        <v>18034</v>
      </c>
      <c r="P12" s="21">
        <v>432469</v>
      </c>
      <c r="Q12" s="21">
        <v>3578</v>
      </c>
      <c r="R12" s="21">
        <v>294225</v>
      </c>
      <c r="S12" s="21">
        <v>3571</v>
      </c>
      <c r="T12" s="21">
        <v>72777</v>
      </c>
      <c r="U12" s="21">
        <v>40059</v>
      </c>
      <c r="V12" s="21">
        <v>322812</v>
      </c>
      <c r="W12" s="21">
        <v>230191</v>
      </c>
      <c r="X12" s="21">
        <v>168417</v>
      </c>
      <c r="Y12" s="21">
        <v>1877</v>
      </c>
      <c r="Z12" s="21">
        <v>18513</v>
      </c>
      <c r="AA12" s="21">
        <v>356</v>
      </c>
      <c r="AB12" s="21">
        <v>132254</v>
      </c>
      <c r="AC12" s="9"/>
      <c r="AD12" s="9">
        <f t="shared" si="0"/>
        <v>1527244</v>
      </c>
      <c r="AE12" s="9">
        <f t="shared" si="1"/>
        <v>1513077</v>
      </c>
      <c r="AF12" s="9">
        <f t="shared" si="2"/>
        <v>14167</v>
      </c>
    </row>
    <row r="13" spans="1:32" x14ac:dyDescent="0.2">
      <c r="A13" s="20">
        <v>26480</v>
      </c>
      <c r="B13" s="21">
        <v>1543222</v>
      </c>
      <c r="C13" s="21">
        <v>18289</v>
      </c>
      <c r="D13" s="21">
        <v>734798</v>
      </c>
      <c r="E13" s="21">
        <v>10765</v>
      </c>
      <c r="F13" s="21">
        <v>217011</v>
      </c>
      <c r="G13" s="21">
        <v>2115</v>
      </c>
      <c r="H13" s="21">
        <v>255925</v>
      </c>
      <c r="I13" s="21">
        <v>4460</v>
      </c>
      <c r="J13" s="21">
        <v>7807</v>
      </c>
      <c r="K13" s="21">
        <v>1169</v>
      </c>
      <c r="L13" s="21">
        <v>160211</v>
      </c>
      <c r="M13" s="21">
        <v>-586</v>
      </c>
      <c r="N13" s="21">
        <v>1385001</v>
      </c>
      <c r="O13" s="21">
        <v>17922</v>
      </c>
      <c r="P13" s="21">
        <v>450304</v>
      </c>
      <c r="Q13" s="21">
        <v>3883</v>
      </c>
      <c r="R13" s="21">
        <v>304225</v>
      </c>
      <c r="S13" s="21">
        <v>3516</v>
      </c>
      <c r="T13" s="21">
        <v>74064</v>
      </c>
      <c r="U13" s="21">
        <v>39520</v>
      </c>
      <c r="V13" s="21">
        <v>329793</v>
      </c>
      <c r="W13" s="21">
        <v>225006</v>
      </c>
      <c r="X13" s="21">
        <v>162798</v>
      </c>
      <c r="Y13" s="21">
        <v>1848</v>
      </c>
      <c r="Z13" s="21">
        <v>17512</v>
      </c>
      <c r="AA13" s="21">
        <v>345</v>
      </c>
      <c r="AB13" s="21">
        <v>131339</v>
      </c>
      <c r="AC13" s="9"/>
      <c r="AD13" s="9">
        <f t="shared" si="0"/>
        <v>1543222</v>
      </c>
      <c r="AE13" s="9">
        <f t="shared" si="1"/>
        <v>1531080</v>
      </c>
      <c r="AF13" s="9">
        <f t="shared" si="2"/>
        <v>12142</v>
      </c>
    </row>
    <row r="14" spans="1:32" x14ac:dyDescent="0.2">
      <c r="A14" s="20">
        <v>26572</v>
      </c>
      <c r="B14" s="21">
        <v>1544175</v>
      </c>
      <c r="C14" s="21">
        <v>18968</v>
      </c>
      <c r="D14" s="21">
        <v>749703</v>
      </c>
      <c r="E14" s="21">
        <v>11329</v>
      </c>
      <c r="F14" s="21">
        <v>215056</v>
      </c>
      <c r="G14" s="21">
        <v>2080</v>
      </c>
      <c r="H14" s="21">
        <v>265710</v>
      </c>
      <c r="I14" s="21">
        <v>4765</v>
      </c>
      <c r="J14" s="21">
        <v>-56831</v>
      </c>
      <c r="K14" s="21">
        <v>-1751</v>
      </c>
      <c r="L14" s="21">
        <v>207247</v>
      </c>
      <c r="M14" s="21">
        <v>1949</v>
      </c>
      <c r="N14" s="21">
        <v>1350402</v>
      </c>
      <c r="O14" s="21">
        <v>18373</v>
      </c>
      <c r="P14" s="21">
        <v>454871</v>
      </c>
      <c r="Q14" s="21">
        <v>4175</v>
      </c>
      <c r="R14" s="21">
        <v>274687</v>
      </c>
      <c r="S14" s="21">
        <v>3580</v>
      </c>
      <c r="T14" s="21">
        <v>78068</v>
      </c>
      <c r="U14" s="21">
        <v>41696</v>
      </c>
      <c r="V14" s="21">
        <v>331821</v>
      </c>
      <c r="W14" s="21">
        <v>228229</v>
      </c>
      <c r="X14" s="21">
        <v>173314</v>
      </c>
      <c r="Y14" s="21">
        <v>2053</v>
      </c>
      <c r="Z14" s="21">
        <v>20141</v>
      </c>
      <c r="AA14" s="21">
        <v>408</v>
      </c>
      <c r="AB14" s="21">
        <v>130503</v>
      </c>
      <c r="AC14" s="9"/>
      <c r="AD14" s="9">
        <f t="shared" si="0"/>
        <v>1544175</v>
      </c>
      <c r="AE14" s="9">
        <f t="shared" si="1"/>
        <v>1530586</v>
      </c>
      <c r="AF14" s="9">
        <f t="shared" si="2"/>
        <v>13589</v>
      </c>
    </row>
    <row r="15" spans="1:32" x14ac:dyDescent="0.2">
      <c r="A15" s="20">
        <v>26664</v>
      </c>
      <c r="B15" s="21">
        <v>1571522</v>
      </c>
      <c r="C15" s="21">
        <v>20086</v>
      </c>
      <c r="D15" s="21">
        <v>757233</v>
      </c>
      <c r="E15" s="21">
        <v>11654</v>
      </c>
      <c r="F15" s="21">
        <v>210796</v>
      </c>
      <c r="G15" s="21">
        <v>2102</v>
      </c>
      <c r="H15" s="21">
        <v>262679</v>
      </c>
      <c r="I15" s="21">
        <v>4861</v>
      </c>
      <c r="J15" s="21">
        <v>-18423</v>
      </c>
      <c r="K15" s="21">
        <v>-375</v>
      </c>
      <c r="L15" s="21">
        <v>197268</v>
      </c>
      <c r="M15" s="21">
        <v>1198</v>
      </c>
      <c r="N15" s="21">
        <v>1400063</v>
      </c>
      <c r="O15" s="21">
        <v>19439</v>
      </c>
      <c r="P15" s="21">
        <v>460865</v>
      </c>
      <c r="Q15" s="21">
        <v>4540</v>
      </c>
      <c r="R15" s="21">
        <v>301997</v>
      </c>
      <c r="S15" s="21">
        <v>3893</v>
      </c>
      <c r="T15" s="21">
        <v>81782</v>
      </c>
      <c r="U15" s="21">
        <v>40620</v>
      </c>
      <c r="V15" s="21">
        <v>335699</v>
      </c>
      <c r="W15" s="21">
        <v>231673</v>
      </c>
      <c r="X15" s="21">
        <v>170741</v>
      </c>
      <c r="Y15" s="21">
        <v>2094</v>
      </c>
      <c r="Z15" s="21">
        <v>21257</v>
      </c>
      <c r="AA15" s="21">
        <v>446</v>
      </c>
      <c r="AB15" s="21">
        <v>128504</v>
      </c>
      <c r="AC15" s="9"/>
      <c r="AD15" s="9">
        <f t="shared" si="0"/>
        <v>1571522</v>
      </c>
      <c r="AE15" s="9">
        <f t="shared" si="1"/>
        <v>1558931</v>
      </c>
      <c r="AF15" s="9">
        <f t="shared" si="2"/>
        <v>12591</v>
      </c>
    </row>
    <row r="16" spans="1:32" x14ac:dyDescent="0.2">
      <c r="A16" s="20">
        <v>26754</v>
      </c>
      <c r="B16" s="21">
        <v>1591790</v>
      </c>
      <c r="C16" s="21">
        <v>21321</v>
      </c>
      <c r="D16" s="21">
        <v>773815</v>
      </c>
      <c r="E16" s="21">
        <v>12171</v>
      </c>
      <c r="F16" s="21">
        <v>211416</v>
      </c>
      <c r="G16" s="21">
        <v>2180</v>
      </c>
      <c r="H16" s="21">
        <v>265386</v>
      </c>
      <c r="I16" s="21">
        <v>5020</v>
      </c>
      <c r="J16" s="21">
        <v>10453</v>
      </c>
      <c r="K16" s="21">
        <v>136</v>
      </c>
      <c r="L16" s="21">
        <v>159926</v>
      </c>
      <c r="M16" s="21">
        <v>975</v>
      </c>
      <c r="N16" s="21">
        <v>1424071</v>
      </c>
      <c r="O16" s="21">
        <v>20482</v>
      </c>
      <c r="P16" s="21">
        <v>447210</v>
      </c>
      <c r="Q16" s="21">
        <v>4819</v>
      </c>
      <c r="R16" s="21">
        <v>295462</v>
      </c>
      <c r="S16" s="21">
        <v>3980</v>
      </c>
      <c r="T16" s="21">
        <v>86279</v>
      </c>
      <c r="U16" s="21">
        <v>41929</v>
      </c>
      <c r="V16" s="21">
        <v>343299</v>
      </c>
      <c r="W16" s="21">
        <v>230992</v>
      </c>
      <c r="X16" s="21">
        <v>157518</v>
      </c>
      <c r="Y16" s="21">
        <v>2019</v>
      </c>
      <c r="Z16" s="21">
        <v>24449</v>
      </c>
      <c r="AA16" s="21">
        <v>522</v>
      </c>
      <c r="AB16" s="21">
        <v>133157</v>
      </c>
      <c r="AC16" s="9"/>
      <c r="AD16" s="9">
        <f t="shared" si="0"/>
        <v>1591790</v>
      </c>
      <c r="AE16" s="9">
        <f t="shared" si="1"/>
        <v>1575819</v>
      </c>
      <c r="AF16" s="9">
        <f t="shared" si="2"/>
        <v>15971</v>
      </c>
    </row>
    <row r="17" spans="1:32" x14ac:dyDescent="0.2">
      <c r="A17" s="20">
        <v>26845</v>
      </c>
      <c r="B17" s="21">
        <v>1584710</v>
      </c>
      <c r="C17" s="21">
        <v>22144</v>
      </c>
      <c r="D17" s="21">
        <v>791425</v>
      </c>
      <c r="E17" s="21">
        <v>12770</v>
      </c>
      <c r="F17" s="21">
        <v>218851</v>
      </c>
      <c r="G17" s="21">
        <v>2273</v>
      </c>
      <c r="H17" s="21">
        <v>267154</v>
      </c>
      <c r="I17" s="21">
        <v>5178</v>
      </c>
      <c r="J17" s="21">
        <v>-11131</v>
      </c>
      <c r="K17" s="21">
        <v>-328</v>
      </c>
      <c r="L17" s="21">
        <v>216940</v>
      </c>
      <c r="M17" s="21">
        <v>1542</v>
      </c>
      <c r="N17" s="21">
        <v>1469501</v>
      </c>
      <c r="O17" s="21">
        <v>21434</v>
      </c>
      <c r="P17" s="21">
        <v>408616</v>
      </c>
      <c r="Q17" s="21">
        <v>4883</v>
      </c>
      <c r="R17" s="21">
        <v>312762</v>
      </c>
      <c r="S17" s="21">
        <v>4173</v>
      </c>
      <c r="T17" s="21">
        <v>87797</v>
      </c>
      <c r="U17" s="21">
        <v>43679</v>
      </c>
      <c r="V17" s="21">
        <v>348586</v>
      </c>
      <c r="W17" s="21">
        <v>237115</v>
      </c>
      <c r="X17" s="21">
        <v>153943</v>
      </c>
      <c r="Y17" s="21">
        <v>1990</v>
      </c>
      <c r="Z17" s="21">
        <v>28914</v>
      </c>
      <c r="AA17" s="21">
        <v>634</v>
      </c>
      <c r="AB17" s="21">
        <v>132728</v>
      </c>
      <c r="AC17" s="9"/>
      <c r="AD17" s="9">
        <f t="shared" si="0"/>
        <v>1584710</v>
      </c>
      <c r="AE17" s="9">
        <f t="shared" si="1"/>
        <v>1565355</v>
      </c>
      <c r="AF17" s="9">
        <f t="shared" si="2"/>
        <v>19355</v>
      </c>
    </row>
    <row r="18" spans="1:32" x14ac:dyDescent="0.2">
      <c r="A18" s="20">
        <v>26937</v>
      </c>
      <c r="B18" s="21">
        <v>1630542</v>
      </c>
      <c r="C18" s="21">
        <v>23765</v>
      </c>
      <c r="D18" s="21">
        <v>806553</v>
      </c>
      <c r="E18" s="21">
        <v>13163</v>
      </c>
      <c r="F18" s="21">
        <v>229809</v>
      </c>
      <c r="G18" s="21">
        <v>2505</v>
      </c>
      <c r="H18" s="21">
        <v>280208</v>
      </c>
      <c r="I18" s="21">
        <v>5646</v>
      </c>
      <c r="J18" s="21">
        <v>-6831</v>
      </c>
      <c r="K18" s="21">
        <v>-92</v>
      </c>
      <c r="L18" s="21">
        <v>225644</v>
      </c>
      <c r="M18" s="21">
        <v>2097</v>
      </c>
      <c r="N18" s="21">
        <v>1524698</v>
      </c>
      <c r="O18" s="21">
        <v>23319</v>
      </c>
      <c r="P18" s="21">
        <v>432118</v>
      </c>
      <c r="Q18" s="21">
        <v>5166</v>
      </c>
      <c r="R18" s="21">
        <v>343251</v>
      </c>
      <c r="S18" s="21">
        <v>4720</v>
      </c>
      <c r="T18" s="21">
        <v>96498</v>
      </c>
      <c r="U18" s="21">
        <v>44044</v>
      </c>
      <c r="V18" s="21">
        <v>355336</v>
      </c>
      <c r="W18" s="21">
        <v>236445</v>
      </c>
      <c r="X18" s="21">
        <v>151374</v>
      </c>
      <c r="Y18" s="21">
        <v>2106</v>
      </c>
      <c r="Z18" s="21">
        <v>30872</v>
      </c>
      <c r="AA18" s="21">
        <v>696</v>
      </c>
      <c r="AB18" s="21">
        <v>143118</v>
      </c>
      <c r="AC18" s="9"/>
      <c r="AD18" s="9">
        <f t="shared" si="0"/>
        <v>1630542</v>
      </c>
      <c r="AE18" s="9">
        <f t="shared" si="1"/>
        <v>1613565</v>
      </c>
      <c r="AF18" s="9">
        <f t="shared" si="2"/>
        <v>16977</v>
      </c>
    </row>
    <row r="19" spans="1:32" x14ac:dyDescent="0.2">
      <c r="A19" s="20">
        <v>27029</v>
      </c>
      <c r="B19" s="21">
        <v>1661950</v>
      </c>
      <c r="C19" s="21">
        <v>25102</v>
      </c>
      <c r="D19" s="21">
        <v>828064</v>
      </c>
      <c r="E19" s="21">
        <v>13900</v>
      </c>
      <c r="F19" s="21">
        <v>228570</v>
      </c>
      <c r="G19" s="21">
        <v>2550</v>
      </c>
      <c r="H19" s="21">
        <v>289242</v>
      </c>
      <c r="I19" s="21">
        <v>5963</v>
      </c>
      <c r="J19" s="21">
        <v>37627</v>
      </c>
      <c r="K19" s="21">
        <v>636</v>
      </c>
      <c r="L19" s="21">
        <v>190702</v>
      </c>
      <c r="M19" s="21">
        <v>1996</v>
      </c>
      <c r="N19" s="21">
        <v>1580401</v>
      </c>
      <c r="O19" s="21">
        <v>25045</v>
      </c>
      <c r="P19" s="21">
        <v>417376</v>
      </c>
      <c r="Q19" s="21">
        <v>5156</v>
      </c>
      <c r="R19" s="21">
        <v>355704</v>
      </c>
      <c r="S19" s="21">
        <v>5099</v>
      </c>
      <c r="T19" s="21">
        <v>94165</v>
      </c>
      <c r="U19" s="21">
        <v>45036</v>
      </c>
      <c r="V19" s="21">
        <v>371156</v>
      </c>
      <c r="W19" s="21">
        <v>243178</v>
      </c>
      <c r="X19" s="21">
        <v>146356</v>
      </c>
      <c r="Y19" s="21">
        <v>2087</v>
      </c>
      <c r="Z19" s="21">
        <v>31623</v>
      </c>
      <c r="AA19" s="21">
        <v>735</v>
      </c>
      <c r="AB19" s="21">
        <v>154390</v>
      </c>
      <c r="AC19" s="9"/>
      <c r="AD19" s="9">
        <f t="shared" si="0"/>
        <v>1661950</v>
      </c>
      <c r="AE19" s="9">
        <f t="shared" si="1"/>
        <v>1642073</v>
      </c>
      <c r="AF19" s="9">
        <f t="shared" si="2"/>
        <v>19877</v>
      </c>
    </row>
    <row r="20" spans="1:32" x14ac:dyDescent="0.2">
      <c r="A20" s="20">
        <v>27119</v>
      </c>
      <c r="B20" s="21">
        <v>1693005</v>
      </c>
      <c r="C20" s="21">
        <v>26489</v>
      </c>
      <c r="D20" s="21">
        <v>815965</v>
      </c>
      <c r="E20" s="21">
        <v>14159</v>
      </c>
      <c r="F20" s="21">
        <v>238734</v>
      </c>
      <c r="G20" s="21">
        <v>2807</v>
      </c>
      <c r="H20" s="21">
        <v>296604</v>
      </c>
      <c r="I20" s="21">
        <v>6242</v>
      </c>
      <c r="J20" s="21">
        <v>45360</v>
      </c>
      <c r="K20" s="21">
        <v>994</v>
      </c>
      <c r="L20" s="21">
        <v>205888</v>
      </c>
      <c r="M20" s="21">
        <v>1691</v>
      </c>
      <c r="N20" s="21">
        <v>1607635</v>
      </c>
      <c r="O20" s="21">
        <v>25893</v>
      </c>
      <c r="P20" s="21">
        <v>390672</v>
      </c>
      <c r="Q20" s="21">
        <v>6088</v>
      </c>
      <c r="R20" s="21">
        <v>332015</v>
      </c>
      <c r="S20" s="21">
        <v>5492</v>
      </c>
      <c r="T20" s="21">
        <v>88526</v>
      </c>
      <c r="U20" s="21">
        <v>44362</v>
      </c>
      <c r="V20" s="21">
        <v>368010</v>
      </c>
      <c r="W20" s="21">
        <v>238265</v>
      </c>
      <c r="X20" s="21">
        <v>165028</v>
      </c>
      <c r="Y20" s="21">
        <v>2377</v>
      </c>
      <c r="Z20" s="21">
        <v>28557</v>
      </c>
      <c r="AA20" s="21">
        <v>675</v>
      </c>
      <c r="AB20" s="21">
        <v>153136</v>
      </c>
      <c r="AC20" s="9"/>
      <c r="AD20" s="9">
        <f t="shared" si="0"/>
        <v>1693005</v>
      </c>
      <c r="AE20" s="9">
        <f t="shared" si="1"/>
        <v>1666292</v>
      </c>
      <c r="AF20" s="9">
        <f t="shared" si="2"/>
        <v>26713</v>
      </c>
    </row>
    <row r="21" spans="1:32" x14ac:dyDescent="0.2">
      <c r="A21" s="20">
        <v>27210</v>
      </c>
      <c r="B21" s="21">
        <v>1716274</v>
      </c>
      <c r="C21" s="21">
        <v>27589</v>
      </c>
      <c r="D21" s="21">
        <v>845604</v>
      </c>
      <c r="E21" s="21">
        <v>14993</v>
      </c>
      <c r="F21" s="21">
        <v>231609</v>
      </c>
      <c r="G21" s="21">
        <v>2819</v>
      </c>
      <c r="H21" s="21">
        <v>284283</v>
      </c>
      <c r="I21" s="21">
        <v>6273</v>
      </c>
      <c r="J21" s="21">
        <v>54567</v>
      </c>
      <c r="K21" s="21">
        <v>1802</v>
      </c>
      <c r="L21" s="21">
        <v>251851</v>
      </c>
      <c r="M21" s="21">
        <v>1659</v>
      </c>
      <c r="N21" s="21">
        <v>1668605</v>
      </c>
      <c r="O21" s="21">
        <v>27545</v>
      </c>
      <c r="P21" s="21">
        <v>411806</v>
      </c>
      <c r="Q21" s="21">
        <v>6930</v>
      </c>
      <c r="R21" s="21">
        <v>385889</v>
      </c>
      <c r="S21" s="21">
        <v>6886</v>
      </c>
      <c r="T21" s="21">
        <v>92690</v>
      </c>
      <c r="U21" s="21">
        <v>45199</v>
      </c>
      <c r="V21" s="21">
        <v>374673</v>
      </c>
      <c r="W21" s="21">
        <v>258831</v>
      </c>
      <c r="X21" s="21">
        <v>143658</v>
      </c>
      <c r="Y21" s="21">
        <v>2203</v>
      </c>
      <c r="Z21" s="21">
        <v>34554</v>
      </c>
      <c r="AA21" s="21">
        <v>855</v>
      </c>
      <c r="AB21" s="21">
        <v>147230</v>
      </c>
      <c r="AC21" s="9"/>
      <c r="AD21" s="9">
        <f t="shared" si="0"/>
        <v>1716274</v>
      </c>
      <c r="AE21" s="9">
        <f t="shared" si="1"/>
        <v>1694522</v>
      </c>
      <c r="AF21" s="9">
        <f t="shared" si="2"/>
        <v>21752</v>
      </c>
    </row>
    <row r="22" spans="1:32" x14ac:dyDescent="0.2">
      <c r="A22" s="20">
        <v>27302</v>
      </c>
      <c r="B22" s="21">
        <v>1735712</v>
      </c>
      <c r="C22" s="21">
        <v>28418</v>
      </c>
      <c r="D22" s="21">
        <v>846819</v>
      </c>
      <c r="E22" s="21">
        <v>15505</v>
      </c>
      <c r="F22" s="21">
        <v>247466</v>
      </c>
      <c r="G22" s="21">
        <v>3129</v>
      </c>
      <c r="H22" s="21">
        <v>294533</v>
      </c>
      <c r="I22" s="21">
        <v>6908</v>
      </c>
      <c r="J22" s="21">
        <v>19466</v>
      </c>
      <c r="K22" s="21">
        <v>598</v>
      </c>
      <c r="L22" s="21">
        <v>322842</v>
      </c>
      <c r="M22" s="21">
        <v>2957</v>
      </c>
      <c r="N22" s="21">
        <v>1727952</v>
      </c>
      <c r="O22" s="21">
        <v>29097</v>
      </c>
      <c r="P22" s="21">
        <v>415262</v>
      </c>
      <c r="Q22" s="21">
        <v>6911</v>
      </c>
      <c r="R22" s="21">
        <v>427182</v>
      </c>
      <c r="S22" s="21">
        <v>7590</v>
      </c>
      <c r="T22" s="21">
        <v>96201</v>
      </c>
      <c r="U22" s="21">
        <v>46084</v>
      </c>
      <c r="V22" s="21">
        <v>375849</v>
      </c>
      <c r="W22" s="21">
        <v>251139</v>
      </c>
      <c r="X22" s="21">
        <v>160387</v>
      </c>
      <c r="Y22" s="21">
        <v>2592</v>
      </c>
      <c r="Z22" s="21">
        <v>29750</v>
      </c>
      <c r="AA22" s="21">
        <v>782</v>
      </c>
      <c r="AB22" s="21">
        <v>153486</v>
      </c>
      <c r="AC22" s="9"/>
      <c r="AD22" s="9">
        <f t="shared" si="0"/>
        <v>1735712</v>
      </c>
      <c r="AE22" s="9">
        <f t="shared" si="1"/>
        <v>1716032</v>
      </c>
      <c r="AF22" s="9">
        <f t="shared" si="2"/>
        <v>19680</v>
      </c>
    </row>
    <row r="23" spans="1:32" x14ac:dyDescent="0.2">
      <c r="A23" s="20">
        <v>27394</v>
      </c>
      <c r="B23" s="21">
        <v>1719328</v>
      </c>
      <c r="C23" s="21">
        <v>29994</v>
      </c>
      <c r="D23" s="21">
        <v>859312</v>
      </c>
      <c r="E23" s="21">
        <v>16119</v>
      </c>
      <c r="F23" s="21">
        <v>239605</v>
      </c>
      <c r="G23" s="21">
        <v>3281</v>
      </c>
      <c r="H23" s="21">
        <v>298528</v>
      </c>
      <c r="I23" s="21">
        <v>7211</v>
      </c>
      <c r="J23" s="21">
        <v>20384</v>
      </c>
      <c r="K23" s="21">
        <v>606</v>
      </c>
      <c r="L23" s="21">
        <v>297161</v>
      </c>
      <c r="M23" s="21">
        <v>3286</v>
      </c>
      <c r="N23" s="21">
        <v>1704511</v>
      </c>
      <c r="O23" s="21">
        <v>30503</v>
      </c>
      <c r="P23" s="21">
        <v>404157</v>
      </c>
      <c r="Q23" s="21">
        <v>7243</v>
      </c>
      <c r="R23" s="21">
        <v>410598</v>
      </c>
      <c r="S23" s="21">
        <v>7752</v>
      </c>
      <c r="T23" s="21">
        <v>95889</v>
      </c>
      <c r="U23" s="21">
        <v>47025</v>
      </c>
      <c r="V23" s="21">
        <v>385474</v>
      </c>
      <c r="W23" s="21">
        <v>250425</v>
      </c>
      <c r="X23" s="21">
        <v>158025</v>
      </c>
      <c r="Y23" s="21">
        <v>2653</v>
      </c>
      <c r="Z23" s="21">
        <v>35948</v>
      </c>
      <c r="AA23" s="21">
        <v>964</v>
      </c>
      <c r="AB23" s="21">
        <v>150697</v>
      </c>
      <c r="AC23" s="9"/>
      <c r="AD23" s="9">
        <f t="shared" si="0"/>
        <v>1719328</v>
      </c>
      <c r="AE23" s="9">
        <f t="shared" si="1"/>
        <v>1698070</v>
      </c>
      <c r="AF23" s="9">
        <f t="shared" si="2"/>
        <v>21258</v>
      </c>
    </row>
    <row r="24" spans="1:32" x14ac:dyDescent="0.2">
      <c r="A24" s="20">
        <v>27484</v>
      </c>
      <c r="B24" s="21">
        <v>1712443</v>
      </c>
      <c r="C24" s="21">
        <v>30643</v>
      </c>
      <c r="D24" s="21">
        <v>839273</v>
      </c>
      <c r="E24" s="21">
        <v>16841</v>
      </c>
      <c r="F24" s="21">
        <v>249150</v>
      </c>
      <c r="G24" s="21">
        <v>3573</v>
      </c>
      <c r="H24" s="21">
        <v>296328</v>
      </c>
      <c r="I24" s="21">
        <v>7610</v>
      </c>
      <c r="J24" s="21">
        <v>36733</v>
      </c>
      <c r="K24" s="21">
        <v>1150</v>
      </c>
      <c r="L24" s="21">
        <v>261922</v>
      </c>
      <c r="M24" s="21">
        <v>2211</v>
      </c>
      <c r="N24" s="21">
        <v>1682162</v>
      </c>
      <c r="O24" s="21">
        <v>31385</v>
      </c>
      <c r="P24" s="21">
        <v>379905</v>
      </c>
      <c r="Q24" s="21">
        <v>7326</v>
      </c>
      <c r="R24" s="21">
        <v>375919</v>
      </c>
      <c r="S24" s="21">
        <v>8068</v>
      </c>
      <c r="T24" s="21">
        <v>87944</v>
      </c>
      <c r="U24" s="21">
        <v>47199</v>
      </c>
      <c r="V24" s="21">
        <v>370868</v>
      </c>
      <c r="W24" s="21">
        <v>243349</v>
      </c>
      <c r="X24" s="21">
        <v>154055</v>
      </c>
      <c r="Y24" s="21">
        <v>2768</v>
      </c>
      <c r="Z24" s="21">
        <v>36060</v>
      </c>
      <c r="AA24" s="21">
        <v>1022</v>
      </c>
      <c r="AB24" s="21">
        <v>150584</v>
      </c>
      <c r="AC24" s="9"/>
      <c r="AD24" s="9">
        <f t="shared" si="0"/>
        <v>1712443</v>
      </c>
      <c r="AE24" s="9">
        <f t="shared" si="1"/>
        <v>1686148</v>
      </c>
      <c r="AF24" s="9">
        <f t="shared" si="2"/>
        <v>26295</v>
      </c>
    </row>
    <row r="25" spans="1:32" x14ac:dyDescent="0.2">
      <c r="A25" s="20">
        <v>27575</v>
      </c>
      <c r="B25" s="21">
        <v>1741961</v>
      </c>
      <c r="C25" s="21">
        <v>30990</v>
      </c>
      <c r="D25" s="21">
        <v>857703</v>
      </c>
      <c r="E25" s="21">
        <v>17912</v>
      </c>
      <c r="F25" s="21">
        <v>276332</v>
      </c>
      <c r="G25" s="21">
        <v>3820</v>
      </c>
      <c r="H25" s="21">
        <v>331663</v>
      </c>
      <c r="I25" s="21">
        <v>8845</v>
      </c>
      <c r="J25" s="21">
        <v>35975</v>
      </c>
      <c r="K25" s="21">
        <v>730</v>
      </c>
      <c r="L25" s="21">
        <v>185018</v>
      </c>
      <c r="M25" s="21">
        <v>299</v>
      </c>
      <c r="N25" s="21">
        <v>1689998</v>
      </c>
      <c r="O25" s="21">
        <v>31606</v>
      </c>
      <c r="P25" s="21">
        <v>398188</v>
      </c>
      <c r="Q25" s="21">
        <v>7320</v>
      </c>
      <c r="R25" s="21">
        <v>372151</v>
      </c>
      <c r="S25" s="21">
        <v>7936</v>
      </c>
      <c r="T25" s="21">
        <v>93753</v>
      </c>
      <c r="U25" s="21">
        <v>47603</v>
      </c>
      <c r="V25" s="21">
        <v>375832</v>
      </c>
      <c r="W25" s="21">
        <v>256255</v>
      </c>
      <c r="X25" s="21">
        <v>179360</v>
      </c>
      <c r="Y25" s="21">
        <v>3403</v>
      </c>
      <c r="Z25" s="21">
        <v>44772</v>
      </c>
      <c r="AA25" s="21">
        <v>1310</v>
      </c>
      <c r="AB25" s="21">
        <v>157959</v>
      </c>
      <c r="AC25" s="9"/>
      <c r="AD25" s="9">
        <f t="shared" si="0"/>
        <v>1741961</v>
      </c>
      <c r="AE25" s="9">
        <f t="shared" si="1"/>
        <v>1716035</v>
      </c>
      <c r="AF25" s="9">
        <f t="shared" si="2"/>
        <v>25926</v>
      </c>
    </row>
    <row r="26" spans="1:32" x14ac:dyDescent="0.2">
      <c r="A26" s="20">
        <v>27667</v>
      </c>
      <c r="B26" s="21">
        <v>1755909</v>
      </c>
      <c r="C26" s="21">
        <v>32402</v>
      </c>
      <c r="D26" s="21">
        <v>889191</v>
      </c>
      <c r="E26" s="21">
        <v>19049</v>
      </c>
      <c r="F26" s="21">
        <v>271879</v>
      </c>
      <c r="G26" s="21">
        <v>3828</v>
      </c>
      <c r="H26" s="21">
        <v>326392</v>
      </c>
      <c r="I26" s="21">
        <v>9283</v>
      </c>
      <c r="J26" s="21">
        <v>-15422</v>
      </c>
      <c r="K26" s="21">
        <v>-290</v>
      </c>
      <c r="L26" s="21">
        <v>234504</v>
      </c>
      <c r="M26" s="21">
        <v>1325</v>
      </c>
      <c r="N26" s="21">
        <v>1694594</v>
      </c>
      <c r="O26" s="21">
        <v>33195</v>
      </c>
      <c r="P26" s="21">
        <v>419358</v>
      </c>
      <c r="Q26" s="21">
        <v>7410</v>
      </c>
      <c r="R26" s="21">
        <v>381444</v>
      </c>
      <c r="S26" s="21">
        <v>8203</v>
      </c>
      <c r="T26" s="21">
        <v>105179</v>
      </c>
      <c r="U26" s="21">
        <v>48748</v>
      </c>
      <c r="V26" s="21">
        <v>392558</v>
      </c>
      <c r="W26" s="21">
        <v>257412</v>
      </c>
      <c r="X26" s="21">
        <v>178049</v>
      </c>
      <c r="Y26" s="21">
        <v>3667</v>
      </c>
      <c r="Z26" s="21">
        <v>41108</v>
      </c>
      <c r="AA26" s="21">
        <v>1271</v>
      </c>
      <c r="AB26" s="21">
        <v>159122</v>
      </c>
      <c r="AC26" s="9"/>
      <c r="AD26" s="9">
        <f t="shared" si="0"/>
        <v>1755909</v>
      </c>
      <c r="AE26" s="9">
        <f t="shared" si="1"/>
        <v>1732508</v>
      </c>
      <c r="AF26" s="9">
        <f t="shared" si="2"/>
        <v>23401</v>
      </c>
    </row>
    <row r="27" spans="1:32" x14ac:dyDescent="0.2">
      <c r="A27" s="20">
        <v>27759</v>
      </c>
      <c r="B27" s="21">
        <v>1770386</v>
      </c>
      <c r="C27" s="21">
        <v>32883</v>
      </c>
      <c r="D27" s="21">
        <v>903789</v>
      </c>
      <c r="E27" s="21">
        <v>19758</v>
      </c>
      <c r="F27" s="21">
        <v>275906</v>
      </c>
      <c r="G27" s="21">
        <v>4055</v>
      </c>
      <c r="H27" s="21">
        <v>334112</v>
      </c>
      <c r="I27" s="21">
        <v>10004</v>
      </c>
      <c r="J27" s="21">
        <v>-4966</v>
      </c>
      <c r="K27" s="21">
        <v>-78</v>
      </c>
      <c r="L27" s="21">
        <v>212823</v>
      </c>
      <c r="M27" s="21">
        <v>-311</v>
      </c>
      <c r="N27" s="21">
        <v>1713328</v>
      </c>
      <c r="O27" s="21">
        <v>33428</v>
      </c>
      <c r="P27" s="21">
        <v>405643</v>
      </c>
      <c r="Q27" s="21">
        <v>8208</v>
      </c>
      <c r="R27" s="21">
        <v>375026</v>
      </c>
      <c r="S27" s="21">
        <v>8753</v>
      </c>
      <c r="T27" s="21">
        <v>103642</v>
      </c>
      <c r="U27" s="21">
        <v>48681</v>
      </c>
      <c r="V27" s="21">
        <v>405966</v>
      </c>
      <c r="W27" s="21">
        <v>249192</v>
      </c>
      <c r="X27" s="21">
        <v>194739</v>
      </c>
      <c r="Y27" s="21">
        <v>4137</v>
      </c>
      <c r="Z27" s="21">
        <v>40565</v>
      </c>
      <c r="AA27" s="21">
        <v>1319</v>
      </c>
      <c r="AB27" s="21">
        <v>157485</v>
      </c>
      <c r="AC27" s="9"/>
      <c r="AD27" s="9">
        <f t="shared" si="0"/>
        <v>1770386</v>
      </c>
      <c r="AE27" s="9">
        <f t="shared" si="1"/>
        <v>1743945</v>
      </c>
      <c r="AF27" s="9">
        <f t="shared" si="2"/>
        <v>26441</v>
      </c>
    </row>
    <row r="28" spans="1:32" x14ac:dyDescent="0.2">
      <c r="A28" s="20">
        <v>27850</v>
      </c>
      <c r="B28" s="21">
        <v>1793655</v>
      </c>
      <c r="C28" s="21">
        <v>34216</v>
      </c>
      <c r="D28" s="21">
        <v>893675</v>
      </c>
      <c r="E28" s="21">
        <v>20024</v>
      </c>
      <c r="F28" s="21">
        <v>283301</v>
      </c>
      <c r="G28" s="21">
        <v>4266</v>
      </c>
      <c r="H28" s="21">
        <v>320376</v>
      </c>
      <c r="I28" s="21">
        <v>10088</v>
      </c>
      <c r="J28" s="21">
        <v>-10519</v>
      </c>
      <c r="K28" s="21">
        <v>-121</v>
      </c>
      <c r="L28" s="21">
        <v>232365</v>
      </c>
      <c r="M28" s="21">
        <v>1153</v>
      </c>
      <c r="N28" s="21">
        <v>1708407</v>
      </c>
      <c r="O28" s="21">
        <v>35410</v>
      </c>
      <c r="P28" s="21">
        <v>408193</v>
      </c>
      <c r="Q28" s="21">
        <v>8077</v>
      </c>
      <c r="R28" s="21">
        <v>351965</v>
      </c>
      <c r="S28" s="21">
        <v>9271</v>
      </c>
      <c r="T28" s="21">
        <v>96971</v>
      </c>
      <c r="U28" s="21">
        <v>49139</v>
      </c>
      <c r="V28" s="21">
        <v>393591</v>
      </c>
      <c r="W28" s="21">
        <v>250427</v>
      </c>
      <c r="X28" s="21">
        <v>178273</v>
      </c>
      <c r="Y28" s="21">
        <v>4087</v>
      </c>
      <c r="Z28" s="21">
        <v>44111</v>
      </c>
      <c r="AA28" s="21">
        <v>1489</v>
      </c>
      <c r="AB28" s="21">
        <v>149409</v>
      </c>
      <c r="AC28" s="9"/>
      <c r="AD28" s="9">
        <f t="shared" si="0"/>
        <v>1793655</v>
      </c>
      <c r="AE28" s="9">
        <f t="shared" si="1"/>
        <v>1764635</v>
      </c>
      <c r="AF28" s="9">
        <f t="shared" si="2"/>
        <v>29020</v>
      </c>
    </row>
    <row r="29" spans="1:32" x14ac:dyDescent="0.2">
      <c r="A29" s="20">
        <v>27941</v>
      </c>
      <c r="B29" s="21">
        <v>1757868</v>
      </c>
      <c r="C29" s="21">
        <v>35617</v>
      </c>
      <c r="D29" s="21">
        <v>892682</v>
      </c>
      <c r="E29" s="21">
        <v>20748</v>
      </c>
      <c r="F29" s="21">
        <v>289517</v>
      </c>
      <c r="G29" s="21">
        <v>4626</v>
      </c>
      <c r="H29" s="21">
        <v>329335</v>
      </c>
      <c r="I29" s="21">
        <v>10664</v>
      </c>
      <c r="J29" s="21">
        <v>-7438</v>
      </c>
      <c r="K29" s="21">
        <v>-457</v>
      </c>
      <c r="L29" s="21">
        <v>167878</v>
      </c>
      <c r="M29" s="21">
        <v>697</v>
      </c>
      <c r="N29" s="21">
        <v>1664406</v>
      </c>
      <c r="O29" s="21">
        <v>36278</v>
      </c>
      <c r="P29" s="21">
        <v>413751</v>
      </c>
      <c r="Q29" s="21">
        <v>8409</v>
      </c>
      <c r="R29" s="21">
        <v>346843</v>
      </c>
      <c r="S29" s="21">
        <v>9070</v>
      </c>
      <c r="T29" s="21">
        <v>91401</v>
      </c>
      <c r="U29" s="21">
        <v>49295</v>
      </c>
      <c r="V29" s="21">
        <v>399051</v>
      </c>
      <c r="W29" s="21">
        <v>259737</v>
      </c>
      <c r="X29" s="21">
        <v>202230</v>
      </c>
      <c r="Y29" s="21">
        <v>4575</v>
      </c>
      <c r="Z29" s="21">
        <v>39655</v>
      </c>
      <c r="AA29" s="21">
        <v>1389</v>
      </c>
      <c r="AB29" s="21">
        <v>150437</v>
      </c>
      <c r="AC29" s="9"/>
      <c r="AD29" s="9">
        <f t="shared" si="0"/>
        <v>1757868</v>
      </c>
      <c r="AE29" s="9">
        <f t="shared" si="1"/>
        <v>1731314</v>
      </c>
      <c r="AF29" s="9">
        <f t="shared" si="2"/>
        <v>26554</v>
      </c>
    </row>
    <row r="30" spans="1:32" x14ac:dyDescent="0.2">
      <c r="A30" s="20">
        <v>28033</v>
      </c>
      <c r="B30" s="21">
        <v>1799693</v>
      </c>
      <c r="C30" s="21">
        <v>36330</v>
      </c>
      <c r="D30" s="21">
        <v>881507</v>
      </c>
      <c r="E30" s="21">
        <v>20858</v>
      </c>
      <c r="F30" s="21">
        <v>285779</v>
      </c>
      <c r="G30" s="21">
        <v>4789</v>
      </c>
      <c r="H30" s="21">
        <v>309195</v>
      </c>
      <c r="I30" s="21">
        <v>10363</v>
      </c>
      <c r="J30" s="21">
        <v>-36930</v>
      </c>
      <c r="K30" s="21">
        <v>-1017</v>
      </c>
      <c r="L30" s="21">
        <v>235782</v>
      </c>
      <c r="M30" s="21">
        <v>1027</v>
      </c>
      <c r="N30" s="21">
        <v>1660316</v>
      </c>
      <c r="O30" s="21">
        <v>36020</v>
      </c>
      <c r="P30" s="21">
        <v>437157</v>
      </c>
      <c r="Q30" s="21">
        <v>8877</v>
      </c>
      <c r="R30" s="21">
        <v>325225</v>
      </c>
      <c r="S30" s="21">
        <v>8567</v>
      </c>
      <c r="T30" s="21">
        <v>83117</v>
      </c>
      <c r="U30" s="21">
        <v>48478</v>
      </c>
      <c r="V30" s="21">
        <v>402053</v>
      </c>
      <c r="W30" s="21">
        <v>263743</v>
      </c>
      <c r="X30" s="21">
        <v>183200</v>
      </c>
      <c r="Y30" s="21">
        <v>4374</v>
      </c>
      <c r="Z30" s="21">
        <v>33492</v>
      </c>
      <c r="AA30" s="21">
        <v>1205</v>
      </c>
      <c r="AB30" s="21">
        <v>151024</v>
      </c>
      <c r="AC30" s="9"/>
      <c r="AD30" s="9">
        <f t="shared" si="0"/>
        <v>1799693</v>
      </c>
      <c r="AE30" s="9">
        <f t="shared" si="1"/>
        <v>1772248</v>
      </c>
      <c r="AF30" s="9">
        <f t="shared" si="2"/>
        <v>27445</v>
      </c>
    </row>
    <row r="31" spans="1:32" x14ac:dyDescent="0.2">
      <c r="A31" s="20">
        <v>28125</v>
      </c>
      <c r="B31" s="21">
        <v>1786540</v>
      </c>
      <c r="C31" s="21">
        <v>36969</v>
      </c>
      <c r="D31" s="21">
        <v>877126</v>
      </c>
      <c r="E31" s="21">
        <v>21205</v>
      </c>
      <c r="F31" s="21">
        <v>273680</v>
      </c>
      <c r="G31" s="21">
        <v>4611</v>
      </c>
      <c r="H31" s="21">
        <v>313669</v>
      </c>
      <c r="I31" s="21">
        <v>10681</v>
      </c>
      <c r="J31" s="21">
        <v>-21035</v>
      </c>
      <c r="K31" s="21">
        <v>-597</v>
      </c>
      <c r="L31" s="21">
        <v>241764</v>
      </c>
      <c r="M31" s="21">
        <v>1032</v>
      </c>
      <c r="N31" s="21">
        <v>1674169</v>
      </c>
      <c r="O31" s="21">
        <v>36932</v>
      </c>
      <c r="P31" s="21">
        <v>412917</v>
      </c>
      <c r="Q31" s="21">
        <v>8865</v>
      </c>
      <c r="R31" s="21">
        <v>330013</v>
      </c>
      <c r="S31" s="21">
        <v>8828</v>
      </c>
      <c r="T31" s="21">
        <v>78518</v>
      </c>
      <c r="U31" s="21">
        <v>47887</v>
      </c>
      <c r="V31" s="21">
        <v>408400</v>
      </c>
      <c r="W31" s="21">
        <v>263317</v>
      </c>
      <c r="X31" s="21">
        <v>186067</v>
      </c>
      <c r="Y31" s="21">
        <v>4465</v>
      </c>
      <c r="Z31" s="21">
        <v>41592</v>
      </c>
      <c r="AA31" s="21">
        <v>1524</v>
      </c>
      <c r="AB31" s="21">
        <v>142655</v>
      </c>
      <c r="AC31" s="9"/>
      <c r="AD31" s="9">
        <f t="shared" si="0"/>
        <v>1786540</v>
      </c>
      <c r="AE31" s="9">
        <f t="shared" si="1"/>
        <v>1757073</v>
      </c>
      <c r="AF31" s="9">
        <f t="shared" si="2"/>
        <v>29467</v>
      </c>
    </row>
    <row r="32" spans="1:32" x14ac:dyDescent="0.2">
      <c r="A32" s="20">
        <v>28215</v>
      </c>
      <c r="B32" s="21">
        <v>1782638</v>
      </c>
      <c r="C32" s="21">
        <v>37399</v>
      </c>
      <c r="D32" s="21">
        <v>885615</v>
      </c>
      <c r="E32" s="21">
        <v>21970</v>
      </c>
      <c r="F32" s="21">
        <v>292711</v>
      </c>
      <c r="G32" s="21">
        <v>4862</v>
      </c>
      <c r="H32" s="21">
        <v>316418</v>
      </c>
      <c r="I32" s="21">
        <v>11207</v>
      </c>
      <c r="J32" s="21">
        <v>-21919</v>
      </c>
      <c r="K32" s="21">
        <v>-349</v>
      </c>
      <c r="L32" s="21">
        <v>151422</v>
      </c>
      <c r="M32" s="21">
        <v>-1321</v>
      </c>
      <c r="N32" s="21">
        <v>1616929</v>
      </c>
      <c r="O32" s="21">
        <v>36368</v>
      </c>
      <c r="P32" s="21">
        <v>425327</v>
      </c>
      <c r="Q32" s="21">
        <v>9760</v>
      </c>
      <c r="R32" s="21">
        <v>289947</v>
      </c>
      <c r="S32" s="21">
        <v>8729</v>
      </c>
      <c r="T32" s="21">
        <v>78485</v>
      </c>
      <c r="U32" s="21">
        <v>47449</v>
      </c>
      <c r="V32" s="21">
        <v>412729</v>
      </c>
      <c r="W32" s="21">
        <v>261584</v>
      </c>
      <c r="X32" s="21">
        <v>172541</v>
      </c>
      <c r="Y32" s="21">
        <v>4566</v>
      </c>
      <c r="Z32" s="21">
        <v>47305</v>
      </c>
      <c r="AA32" s="21">
        <v>1773</v>
      </c>
      <c r="AB32" s="21">
        <v>145919</v>
      </c>
      <c r="AC32" s="9"/>
      <c r="AD32" s="9">
        <f t="shared" si="0"/>
        <v>1782638</v>
      </c>
      <c r="AE32" s="9">
        <f t="shared" si="1"/>
        <v>1752309</v>
      </c>
      <c r="AF32" s="9">
        <f t="shared" si="2"/>
        <v>30329</v>
      </c>
    </row>
    <row r="33" spans="1:32" x14ac:dyDescent="0.2">
      <c r="A33" s="20">
        <v>28306</v>
      </c>
      <c r="B33" s="21">
        <v>1784351</v>
      </c>
      <c r="C33" s="21">
        <v>38252</v>
      </c>
      <c r="D33" s="21">
        <v>868981</v>
      </c>
      <c r="E33" s="21">
        <v>22304</v>
      </c>
      <c r="F33" s="21">
        <v>288703</v>
      </c>
      <c r="G33" s="21">
        <v>4948</v>
      </c>
      <c r="H33" s="21">
        <v>286052</v>
      </c>
      <c r="I33" s="21">
        <v>10525</v>
      </c>
      <c r="J33" s="21">
        <v>-24282</v>
      </c>
      <c r="K33" s="21">
        <v>-809</v>
      </c>
      <c r="L33" s="21">
        <v>177719</v>
      </c>
      <c r="M33" s="21">
        <v>-792</v>
      </c>
      <c r="N33" s="21">
        <v>1596790</v>
      </c>
      <c r="O33" s="21">
        <v>36175</v>
      </c>
      <c r="P33" s="21">
        <v>432493</v>
      </c>
      <c r="Q33" s="21">
        <v>10144</v>
      </c>
      <c r="R33" s="21">
        <v>275414</v>
      </c>
      <c r="S33" s="21">
        <v>8067</v>
      </c>
      <c r="T33" s="21">
        <v>75814</v>
      </c>
      <c r="U33" s="21">
        <v>45975</v>
      </c>
      <c r="V33" s="21">
        <v>407839</v>
      </c>
      <c r="W33" s="21">
        <v>263354</v>
      </c>
      <c r="X33" s="21">
        <v>160740</v>
      </c>
      <c r="Y33" s="21">
        <v>4470</v>
      </c>
      <c r="Z33" s="21">
        <v>39855</v>
      </c>
      <c r="AA33" s="21">
        <v>1531</v>
      </c>
      <c r="AB33" s="21">
        <v>131813</v>
      </c>
      <c r="AC33" s="9"/>
      <c r="AD33" s="9">
        <f t="shared" si="0"/>
        <v>1784351</v>
      </c>
      <c r="AE33" s="9">
        <f t="shared" si="1"/>
        <v>1753869</v>
      </c>
      <c r="AF33" s="9">
        <f t="shared" si="2"/>
        <v>30482</v>
      </c>
    </row>
    <row r="34" spans="1:32" x14ac:dyDescent="0.2">
      <c r="A34" s="20">
        <v>28398</v>
      </c>
      <c r="B34" s="21">
        <v>1777465</v>
      </c>
      <c r="C34" s="21">
        <v>40210</v>
      </c>
      <c r="D34" s="21">
        <v>879522</v>
      </c>
      <c r="E34" s="21">
        <v>23147</v>
      </c>
      <c r="F34" s="21">
        <v>290252</v>
      </c>
      <c r="G34" s="21">
        <v>4850</v>
      </c>
      <c r="H34" s="21">
        <v>301375</v>
      </c>
      <c r="I34" s="21">
        <v>11410</v>
      </c>
      <c r="J34" s="21">
        <v>-5076</v>
      </c>
      <c r="K34" s="21">
        <v>83</v>
      </c>
      <c r="L34" s="21">
        <v>149224</v>
      </c>
      <c r="M34" s="21">
        <v>-674</v>
      </c>
      <c r="N34" s="21">
        <v>1613252</v>
      </c>
      <c r="O34" s="21">
        <v>38816</v>
      </c>
      <c r="P34" s="21">
        <v>427623</v>
      </c>
      <c r="Q34" s="21">
        <v>10388</v>
      </c>
      <c r="R34" s="21">
        <v>292940</v>
      </c>
      <c r="S34" s="21">
        <v>8994</v>
      </c>
      <c r="T34" s="21">
        <v>79016</v>
      </c>
      <c r="U34" s="21">
        <v>47065</v>
      </c>
      <c r="V34" s="21">
        <v>417307</v>
      </c>
      <c r="W34" s="21">
        <v>260017</v>
      </c>
      <c r="X34" s="21">
        <v>154368</v>
      </c>
      <c r="Y34" s="21">
        <v>4677</v>
      </c>
      <c r="Z34" s="21">
        <v>44755</v>
      </c>
      <c r="AA34" s="21">
        <v>1735</v>
      </c>
      <c r="AB34" s="21">
        <v>143525</v>
      </c>
      <c r="AC34" s="9"/>
      <c r="AD34" s="9">
        <f t="shared" si="0"/>
        <v>1777465</v>
      </c>
      <c r="AE34" s="9">
        <f t="shared" si="1"/>
        <v>1747935</v>
      </c>
      <c r="AF34" s="9">
        <f t="shared" si="2"/>
        <v>29530</v>
      </c>
    </row>
    <row r="35" spans="1:32" x14ac:dyDescent="0.2">
      <c r="A35" s="20">
        <v>28490</v>
      </c>
      <c r="B35" s="21">
        <v>1786593</v>
      </c>
      <c r="C35" s="21">
        <v>41803</v>
      </c>
      <c r="D35" s="21">
        <v>880070</v>
      </c>
      <c r="E35" s="21">
        <v>23564</v>
      </c>
      <c r="F35" s="21">
        <v>303978</v>
      </c>
      <c r="G35" s="21">
        <v>4996</v>
      </c>
      <c r="H35" s="21">
        <v>292863</v>
      </c>
      <c r="I35" s="21">
        <v>11526</v>
      </c>
      <c r="J35" s="21">
        <v>-14378</v>
      </c>
      <c r="K35" s="21">
        <v>-545</v>
      </c>
      <c r="L35" s="21">
        <v>153607</v>
      </c>
      <c r="M35" s="21">
        <v>-104</v>
      </c>
      <c r="N35" s="21">
        <v>1609352</v>
      </c>
      <c r="O35" s="21">
        <v>39437</v>
      </c>
      <c r="P35" s="21">
        <v>463523</v>
      </c>
      <c r="Q35" s="21">
        <v>11148</v>
      </c>
      <c r="R35" s="21">
        <v>310554</v>
      </c>
      <c r="S35" s="21">
        <v>8782</v>
      </c>
      <c r="T35" s="21">
        <v>80926</v>
      </c>
      <c r="U35" s="21">
        <v>46383</v>
      </c>
      <c r="V35" s="21">
        <v>413423</v>
      </c>
      <c r="W35" s="21">
        <v>255881</v>
      </c>
      <c r="X35" s="21">
        <v>143037</v>
      </c>
      <c r="Y35" s="21">
        <v>4659</v>
      </c>
      <c r="Z35" s="21">
        <v>42949</v>
      </c>
      <c r="AA35" s="21">
        <v>1714</v>
      </c>
      <c r="AB35" s="21">
        <v>144485</v>
      </c>
      <c r="AC35" s="9"/>
      <c r="AD35" s="9">
        <f t="shared" si="0"/>
        <v>1786593</v>
      </c>
      <c r="AE35" s="9">
        <f t="shared" si="1"/>
        <v>1762321</v>
      </c>
      <c r="AF35" s="9">
        <f t="shared" si="2"/>
        <v>24272</v>
      </c>
    </row>
    <row r="36" spans="1:32" x14ac:dyDescent="0.2">
      <c r="A36" s="20">
        <v>28580</v>
      </c>
      <c r="B36" s="21">
        <v>1815970</v>
      </c>
      <c r="C36" s="21">
        <v>42437</v>
      </c>
      <c r="D36" s="21">
        <v>899408</v>
      </c>
      <c r="E36" s="21">
        <v>24412</v>
      </c>
      <c r="F36" s="21">
        <v>296428</v>
      </c>
      <c r="G36" s="21">
        <v>5826</v>
      </c>
      <c r="H36" s="21">
        <v>279105</v>
      </c>
      <c r="I36" s="21">
        <v>10762</v>
      </c>
      <c r="J36" s="21">
        <v>-15449</v>
      </c>
      <c r="K36" s="21">
        <v>-309</v>
      </c>
      <c r="L36" s="21">
        <v>170259</v>
      </c>
      <c r="M36" s="21">
        <v>-1100</v>
      </c>
      <c r="N36" s="21">
        <v>1622762</v>
      </c>
      <c r="O36" s="21">
        <v>39591</v>
      </c>
      <c r="P36" s="21">
        <v>427345</v>
      </c>
      <c r="Q36" s="21">
        <v>11783</v>
      </c>
      <c r="R36" s="21">
        <v>267651</v>
      </c>
      <c r="S36" s="21">
        <v>8937</v>
      </c>
      <c r="T36" s="21">
        <v>83061</v>
      </c>
      <c r="U36" s="21">
        <v>46034</v>
      </c>
      <c r="V36" s="21">
        <v>422759</v>
      </c>
      <c r="W36" s="21">
        <v>259913</v>
      </c>
      <c r="X36" s="21">
        <v>141797</v>
      </c>
      <c r="Y36" s="21">
        <v>4112</v>
      </c>
      <c r="Z36" s="21">
        <v>40412</v>
      </c>
      <c r="AA36" s="21">
        <v>1652</v>
      </c>
      <c r="AB36" s="21">
        <v>134975</v>
      </c>
      <c r="AC36" s="9"/>
      <c r="AD36" s="9">
        <f t="shared" si="0"/>
        <v>1815970</v>
      </c>
      <c r="AE36" s="9">
        <f t="shared" si="1"/>
        <v>1782456</v>
      </c>
      <c r="AF36" s="9">
        <f t="shared" si="2"/>
        <v>33514</v>
      </c>
    </row>
    <row r="37" spans="1:32" x14ac:dyDescent="0.2">
      <c r="A37" s="20">
        <v>28671</v>
      </c>
      <c r="B37" s="21">
        <v>1851068</v>
      </c>
      <c r="C37" s="21">
        <v>43487</v>
      </c>
      <c r="D37" s="21">
        <v>911027</v>
      </c>
      <c r="E37" s="21">
        <v>25300</v>
      </c>
      <c r="F37" s="21">
        <v>287580</v>
      </c>
      <c r="G37" s="21">
        <v>5727</v>
      </c>
      <c r="H37" s="21">
        <v>299035</v>
      </c>
      <c r="I37" s="21">
        <v>11729</v>
      </c>
      <c r="J37" s="21">
        <v>-46868</v>
      </c>
      <c r="K37" s="21">
        <v>-1841</v>
      </c>
      <c r="L37" s="21">
        <v>237518</v>
      </c>
      <c r="M37" s="21">
        <v>670</v>
      </c>
      <c r="N37" s="21">
        <v>1669851</v>
      </c>
      <c r="O37" s="21">
        <v>41584</v>
      </c>
      <c r="P37" s="21">
        <v>457385</v>
      </c>
      <c r="Q37" s="21">
        <v>12189</v>
      </c>
      <c r="R37" s="21">
        <v>305353</v>
      </c>
      <c r="S37" s="21">
        <v>10286</v>
      </c>
      <c r="T37" s="21">
        <v>98943</v>
      </c>
      <c r="U37" s="21">
        <v>46768</v>
      </c>
      <c r="V37" s="21">
        <v>424579</v>
      </c>
      <c r="W37" s="21">
        <v>256742</v>
      </c>
      <c r="X37" s="21">
        <v>128918</v>
      </c>
      <c r="Y37" s="21">
        <v>3890</v>
      </c>
      <c r="Z37" s="21">
        <v>46365</v>
      </c>
      <c r="AA37" s="21">
        <v>1983</v>
      </c>
      <c r="AB37" s="21">
        <v>152922</v>
      </c>
      <c r="AC37" s="9"/>
      <c r="AD37" s="9">
        <f t="shared" si="0"/>
        <v>1851068</v>
      </c>
      <c r="AE37" s="9">
        <f t="shared" si="1"/>
        <v>1821883</v>
      </c>
      <c r="AF37" s="9">
        <f t="shared" si="2"/>
        <v>29185</v>
      </c>
    </row>
    <row r="38" spans="1:32" x14ac:dyDescent="0.2">
      <c r="A38" s="20">
        <v>28763</v>
      </c>
      <c r="B38" s="21">
        <v>1831153</v>
      </c>
      <c r="C38" s="21">
        <v>46080</v>
      </c>
      <c r="D38" s="21">
        <v>876254</v>
      </c>
      <c r="E38" s="21">
        <v>25412</v>
      </c>
      <c r="F38" s="21">
        <v>295479</v>
      </c>
      <c r="G38" s="21">
        <v>5937</v>
      </c>
      <c r="H38" s="21">
        <v>277976</v>
      </c>
      <c r="I38" s="21">
        <v>11264</v>
      </c>
      <c r="J38" s="21">
        <v>3691</v>
      </c>
      <c r="K38" s="21">
        <v>491</v>
      </c>
      <c r="L38" s="21">
        <v>181975</v>
      </c>
      <c r="M38" s="21">
        <v>-198</v>
      </c>
      <c r="N38" s="21">
        <v>1640459</v>
      </c>
      <c r="O38" s="21">
        <v>42906</v>
      </c>
      <c r="P38" s="21">
        <v>448177</v>
      </c>
      <c r="Q38" s="21">
        <v>13446</v>
      </c>
      <c r="R38" s="21">
        <v>287857</v>
      </c>
      <c r="S38" s="21">
        <v>10272</v>
      </c>
      <c r="T38" s="21">
        <v>79651</v>
      </c>
      <c r="U38" s="21">
        <v>43309</v>
      </c>
      <c r="V38" s="21">
        <v>413362</v>
      </c>
      <c r="W38" s="21">
        <v>267489</v>
      </c>
      <c r="X38" s="21">
        <v>131734</v>
      </c>
      <c r="Y38" s="21">
        <v>4037</v>
      </c>
      <c r="Z38" s="21">
        <v>51666</v>
      </c>
      <c r="AA38" s="21">
        <v>2250</v>
      </c>
      <c r="AB38" s="21">
        <v>124822</v>
      </c>
      <c r="AC38" s="9"/>
      <c r="AD38" s="9">
        <f t="shared" si="0"/>
        <v>1831153</v>
      </c>
      <c r="AE38" s="9">
        <f t="shared" si="1"/>
        <v>1800779</v>
      </c>
      <c r="AF38" s="9">
        <f t="shared" si="2"/>
        <v>30374</v>
      </c>
    </row>
    <row r="39" spans="1:32" x14ac:dyDescent="0.2">
      <c r="A39" s="20">
        <v>28855</v>
      </c>
      <c r="B39" s="21">
        <v>1847819</v>
      </c>
      <c r="C39" s="21">
        <v>47500</v>
      </c>
      <c r="D39" s="21">
        <v>885135</v>
      </c>
      <c r="E39" s="21">
        <v>26146</v>
      </c>
      <c r="F39" s="21">
        <v>304055</v>
      </c>
      <c r="G39" s="21">
        <v>6414</v>
      </c>
      <c r="H39" s="21">
        <v>307406</v>
      </c>
      <c r="I39" s="21">
        <v>12697</v>
      </c>
      <c r="J39" s="21">
        <v>-3975</v>
      </c>
      <c r="K39" s="21">
        <v>-409</v>
      </c>
      <c r="L39" s="21">
        <v>168261</v>
      </c>
      <c r="M39" s="21">
        <v>-12</v>
      </c>
      <c r="N39" s="21">
        <v>1656503</v>
      </c>
      <c r="O39" s="21">
        <v>44835</v>
      </c>
      <c r="P39" s="21">
        <v>473722</v>
      </c>
      <c r="Q39" s="21">
        <v>13606</v>
      </c>
      <c r="R39" s="21">
        <v>309053</v>
      </c>
      <c r="S39" s="21">
        <v>10941</v>
      </c>
      <c r="T39" s="21">
        <v>86477</v>
      </c>
      <c r="U39" s="21">
        <v>43573</v>
      </c>
      <c r="V39" s="21">
        <v>421826</v>
      </c>
      <c r="W39" s="21">
        <v>258995</v>
      </c>
      <c r="X39" s="21">
        <v>140654</v>
      </c>
      <c r="Y39" s="21">
        <v>4373</v>
      </c>
      <c r="Z39" s="21">
        <v>59328</v>
      </c>
      <c r="AA39" s="21">
        <v>2674</v>
      </c>
      <c r="AB39" s="21">
        <v>138657</v>
      </c>
      <c r="AC39" s="9"/>
      <c r="AD39" s="9">
        <f t="shared" si="0"/>
        <v>1847819</v>
      </c>
      <c r="AE39" s="9">
        <f t="shared" si="1"/>
        <v>1821172</v>
      </c>
      <c r="AF39" s="9">
        <f t="shared" si="2"/>
        <v>26647</v>
      </c>
    </row>
    <row r="40" spans="1:32" x14ac:dyDescent="0.2">
      <c r="A40" s="20">
        <v>28945</v>
      </c>
      <c r="B40" s="21">
        <v>1880163</v>
      </c>
      <c r="C40" s="21">
        <v>50433</v>
      </c>
      <c r="D40" s="21">
        <v>897491</v>
      </c>
      <c r="E40" s="21">
        <v>27193</v>
      </c>
      <c r="F40" s="21">
        <v>294879</v>
      </c>
      <c r="G40" s="21">
        <v>6534</v>
      </c>
      <c r="H40" s="21">
        <v>293696</v>
      </c>
      <c r="I40" s="21">
        <v>12528</v>
      </c>
      <c r="J40" s="21">
        <v>5035</v>
      </c>
      <c r="K40" s="21">
        <v>296</v>
      </c>
      <c r="L40" s="21">
        <v>153603</v>
      </c>
      <c r="M40" s="21">
        <v>-1710</v>
      </c>
      <c r="N40" s="21">
        <v>1647691</v>
      </c>
      <c r="O40" s="21">
        <v>44841</v>
      </c>
      <c r="P40" s="21">
        <v>462701</v>
      </c>
      <c r="Q40" s="21">
        <v>15510</v>
      </c>
      <c r="R40" s="21">
        <v>263255</v>
      </c>
      <c r="S40" s="21">
        <v>9918</v>
      </c>
      <c r="T40" s="21">
        <v>88970</v>
      </c>
      <c r="U40" s="21">
        <v>43862</v>
      </c>
      <c r="V40" s="21">
        <v>420378</v>
      </c>
      <c r="W40" s="21">
        <v>267437</v>
      </c>
      <c r="X40" s="21">
        <v>142030</v>
      </c>
      <c r="Y40" s="21">
        <v>4491</v>
      </c>
      <c r="Z40" s="21">
        <v>47558</v>
      </c>
      <c r="AA40" s="21">
        <v>2191</v>
      </c>
      <c r="AB40" s="21">
        <v>139911</v>
      </c>
      <c r="AC40" s="9"/>
      <c r="AD40" s="9">
        <f t="shared" si="0"/>
        <v>1880163</v>
      </c>
      <c r="AE40" s="9">
        <f t="shared" si="1"/>
        <v>1847137</v>
      </c>
      <c r="AF40" s="9">
        <f t="shared" si="2"/>
        <v>33026</v>
      </c>
    </row>
    <row r="41" spans="1:32" x14ac:dyDescent="0.2">
      <c r="A41" s="20">
        <v>29036</v>
      </c>
      <c r="B41" s="21">
        <v>1892310</v>
      </c>
      <c r="C41" s="21">
        <v>50527</v>
      </c>
      <c r="D41" s="21">
        <v>912585</v>
      </c>
      <c r="E41" s="21">
        <v>28482</v>
      </c>
      <c r="F41" s="21">
        <v>306051</v>
      </c>
      <c r="G41" s="21">
        <v>6661</v>
      </c>
      <c r="H41" s="21">
        <v>292195</v>
      </c>
      <c r="I41" s="21">
        <v>12881</v>
      </c>
      <c r="J41" s="21">
        <v>27236</v>
      </c>
      <c r="K41" s="21">
        <v>1084</v>
      </c>
      <c r="L41" s="21">
        <v>166295</v>
      </c>
      <c r="M41" s="21">
        <v>-1361</v>
      </c>
      <c r="N41" s="21">
        <v>1708141</v>
      </c>
      <c r="O41" s="21">
        <v>47747</v>
      </c>
      <c r="P41" s="21">
        <v>434934</v>
      </c>
      <c r="Q41" s="21">
        <v>13871</v>
      </c>
      <c r="R41" s="21">
        <v>286512</v>
      </c>
      <c r="S41" s="21">
        <v>11091</v>
      </c>
      <c r="T41" s="21">
        <v>89884</v>
      </c>
      <c r="U41" s="21">
        <v>44649</v>
      </c>
      <c r="V41" s="21">
        <v>434586</v>
      </c>
      <c r="W41" s="21">
        <v>270603</v>
      </c>
      <c r="X41" s="21">
        <v>134643</v>
      </c>
      <c r="Y41" s="21">
        <v>4422</v>
      </c>
      <c r="Z41" s="21">
        <v>50047</v>
      </c>
      <c r="AA41" s="21">
        <v>2391</v>
      </c>
      <c r="AB41" s="21">
        <v>138556</v>
      </c>
      <c r="AC41" s="9"/>
      <c r="AD41" s="9">
        <f t="shared" si="0"/>
        <v>1892310</v>
      </c>
      <c r="AE41" s="9">
        <f t="shared" si="1"/>
        <v>1856563</v>
      </c>
      <c r="AF41" s="9">
        <f t="shared" si="2"/>
        <v>35747</v>
      </c>
    </row>
    <row r="42" spans="1:32" x14ac:dyDescent="0.2">
      <c r="A42" s="20">
        <v>29128</v>
      </c>
      <c r="B42" s="21">
        <v>1906433</v>
      </c>
      <c r="C42" s="21">
        <v>53146</v>
      </c>
      <c r="D42" s="21">
        <v>912003</v>
      </c>
      <c r="E42" s="21">
        <v>29961</v>
      </c>
      <c r="F42" s="21">
        <v>313950</v>
      </c>
      <c r="G42" s="21">
        <v>7372</v>
      </c>
      <c r="H42" s="21">
        <v>314918</v>
      </c>
      <c r="I42" s="21">
        <v>14594</v>
      </c>
      <c r="J42" s="21">
        <v>-74976</v>
      </c>
      <c r="K42" s="21">
        <v>-3356</v>
      </c>
      <c r="L42" s="21">
        <v>280370</v>
      </c>
      <c r="M42" s="21">
        <v>826</v>
      </c>
      <c r="N42" s="21">
        <v>1723533</v>
      </c>
      <c r="O42" s="21">
        <v>49397</v>
      </c>
      <c r="P42" s="21">
        <v>455608</v>
      </c>
      <c r="Q42" s="21">
        <v>17080</v>
      </c>
      <c r="R42" s="21">
        <v>305363</v>
      </c>
      <c r="S42" s="21">
        <v>13331</v>
      </c>
      <c r="T42" s="21">
        <v>91964</v>
      </c>
      <c r="U42" s="21">
        <v>45985</v>
      </c>
      <c r="V42" s="21">
        <v>430435</v>
      </c>
      <c r="W42" s="21">
        <v>277536</v>
      </c>
      <c r="X42" s="21">
        <v>134791</v>
      </c>
      <c r="Y42" s="21">
        <v>4750</v>
      </c>
      <c r="Z42" s="21">
        <v>66384</v>
      </c>
      <c r="AA42" s="21">
        <v>3406</v>
      </c>
      <c r="AB42" s="21">
        <v>140227</v>
      </c>
      <c r="AC42" s="9"/>
      <c r="AD42" s="9">
        <f t="shared" si="0"/>
        <v>1906433</v>
      </c>
      <c r="AE42" s="9">
        <f t="shared" si="1"/>
        <v>1873778</v>
      </c>
      <c r="AF42" s="9">
        <f t="shared" si="2"/>
        <v>32655</v>
      </c>
    </row>
    <row r="43" spans="1:32" x14ac:dyDescent="0.2">
      <c r="A43" s="20">
        <v>29220</v>
      </c>
      <c r="B43" s="21">
        <v>1945556</v>
      </c>
      <c r="C43" s="21">
        <v>58212</v>
      </c>
      <c r="D43" s="21">
        <v>938186</v>
      </c>
      <c r="E43" s="21">
        <v>31498</v>
      </c>
      <c r="F43" s="21">
        <v>325508</v>
      </c>
      <c r="G43" s="21">
        <v>7833</v>
      </c>
      <c r="H43" s="21">
        <v>311211</v>
      </c>
      <c r="I43" s="21">
        <v>14761</v>
      </c>
      <c r="J43" s="21">
        <v>36634</v>
      </c>
      <c r="K43" s="21">
        <v>1580</v>
      </c>
      <c r="L43" s="21">
        <v>106857</v>
      </c>
      <c r="M43" s="21">
        <v>-3130</v>
      </c>
      <c r="N43" s="21">
        <v>1731395</v>
      </c>
      <c r="O43" s="21">
        <v>52541</v>
      </c>
      <c r="P43" s="21">
        <v>486639</v>
      </c>
      <c r="Q43" s="21">
        <v>19875</v>
      </c>
      <c r="R43" s="21">
        <v>303557</v>
      </c>
      <c r="S43" s="21">
        <v>14204</v>
      </c>
      <c r="T43" s="21">
        <v>100603</v>
      </c>
      <c r="U43" s="21">
        <v>47038</v>
      </c>
      <c r="V43" s="21">
        <v>439044</v>
      </c>
      <c r="W43" s="21">
        <v>275787</v>
      </c>
      <c r="X43" s="21">
        <v>136097</v>
      </c>
      <c r="Y43" s="21">
        <v>4826</v>
      </c>
      <c r="Z43" s="21">
        <v>55924</v>
      </c>
      <c r="AA43" s="21">
        <v>2920</v>
      </c>
      <c r="AB43" s="21">
        <v>150076</v>
      </c>
      <c r="AC43" s="9"/>
      <c r="AD43" s="9">
        <f t="shared" si="0"/>
        <v>1945556</v>
      </c>
      <c r="AE43" s="9">
        <f t="shared" si="1"/>
        <v>1914477</v>
      </c>
      <c r="AF43" s="9">
        <f t="shared" si="2"/>
        <v>31079</v>
      </c>
    </row>
    <row r="44" spans="1:32" x14ac:dyDescent="0.2">
      <c r="A44" s="20">
        <v>29311</v>
      </c>
      <c r="B44" s="21">
        <v>1985527</v>
      </c>
      <c r="C44" s="21">
        <v>66093</v>
      </c>
      <c r="D44" s="21">
        <v>955230</v>
      </c>
      <c r="E44" s="21">
        <v>33888</v>
      </c>
      <c r="F44" s="21">
        <v>330405</v>
      </c>
      <c r="G44" s="21">
        <v>8065</v>
      </c>
      <c r="H44" s="21">
        <v>327001</v>
      </c>
      <c r="I44" s="21">
        <v>16097</v>
      </c>
      <c r="J44" s="21">
        <v>46594</v>
      </c>
      <c r="K44" s="21">
        <v>1858</v>
      </c>
      <c r="L44" s="21">
        <v>74343</v>
      </c>
      <c r="M44" s="21">
        <v>-4477</v>
      </c>
      <c r="N44" s="21">
        <v>1742074</v>
      </c>
      <c r="O44" s="21">
        <v>55432</v>
      </c>
      <c r="P44" s="21">
        <v>500262</v>
      </c>
      <c r="Q44" s="21">
        <v>24348</v>
      </c>
      <c r="R44" s="21">
        <v>289427</v>
      </c>
      <c r="S44" s="21">
        <v>13687</v>
      </c>
      <c r="T44" s="21">
        <v>107216</v>
      </c>
      <c r="U44" s="21">
        <v>48758</v>
      </c>
      <c r="V44" s="21">
        <v>449002</v>
      </c>
      <c r="W44" s="21">
        <v>299004</v>
      </c>
      <c r="X44" s="21">
        <v>134313</v>
      </c>
      <c r="Y44" s="21">
        <v>5183</v>
      </c>
      <c r="Z44" s="21">
        <v>59299</v>
      </c>
      <c r="AA44" s="21">
        <v>3171</v>
      </c>
      <c r="AB44" s="21">
        <v>161257</v>
      </c>
      <c r="AC44" s="9"/>
      <c r="AD44" s="9">
        <f t="shared" si="0"/>
        <v>1985527</v>
      </c>
      <c r="AE44" s="9">
        <f t="shared" si="1"/>
        <v>1952909</v>
      </c>
      <c r="AF44" s="9">
        <f t="shared" si="2"/>
        <v>32618</v>
      </c>
    </row>
    <row r="45" spans="1:32" x14ac:dyDescent="0.2">
      <c r="A45" s="20">
        <v>29402</v>
      </c>
      <c r="B45" s="21">
        <v>2023273</v>
      </c>
      <c r="C45" s="21">
        <v>67484</v>
      </c>
      <c r="D45" s="21">
        <v>976895</v>
      </c>
      <c r="E45" s="21">
        <v>35919</v>
      </c>
      <c r="F45" s="21">
        <v>337453</v>
      </c>
      <c r="G45" s="21">
        <v>8633</v>
      </c>
      <c r="H45" s="21">
        <v>360939</v>
      </c>
      <c r="I45" s="21">
        <v>18130</v>
      </c>
      <c r="J45" s="21">
        <v>53528</v>
      </c>
      <c r="K45" s="21">
        <v>4314</v>
      </c>
      <c r="L45" s="21">
        <v>143061</v>
      </c>
      <c r="M45" s="21">
        <v>-2294</v>
      </c>
      <c r="N45" s="21">
        <v>1886236</v>
      </c>
      <c r="O45" s="21">
        <v>64703</v>
      </c>
      <c r="P45" s="21">
        <v>438960</v>
      </c>
      <c r="Q45" s="21">
        <v>19563</v>
      </c>
      <c r="R45" s="21">
        <v>341161</v>
      </c>
      <c r="S45" s="21">
        <v>16782</v>
      </c>
      <c r="T45" s="21">
        <v>116175</v>
      </c>
      <c r="U45" s="21">
        <v>50617</v>
      </c>
      <c r="V45" s="21">
        <v>448009</v>
      </c>
      <c r="W45" s="21">
        <v>308734</v>
      </c>
      <c r="X45" s="21">
        <v>133924</v>
      </c>
      <c r="Y45" s="21">
        <v>5357</v>
      </c>
      <c r="Z45" s="21">
        <v>77386</v>
      </c>
      <c r="AA45" s="21">
        <v>4247</v>
      </c>
      <c r="AB45" s="21">
        <v>170970</v>
      </c>
      <c r="AC45" s="9"/>
      <c r="AD45" s="9">
        <f t="shared" si="0"/>
        <v>2023273</v>
      </c>
      <c r="AE45" s="9">
        <f t="shared" si="1"/>
        <v>1984035</v>
      </c>
      <c r="AF45" s="9">
        <f t="shared" si="2"/>
        <v>39238</v>
      </c>
    </row>
    <row r="46" spans="1:32" x14ac:dyDescent="0.2">
      <c r="A46" s="20">
        <v>29494</v>
      </c>
      <c r="B46" s="21">
        <v>2057911</v>
      </c>
      <c r="C46" s="21">
        <v>71543</v>
      </c>
      <c r="D46" s="21">
        <v>1021218</v>
      </c>
      <c r="E46" s="21">
        <v>38603</v>
      </c>
      <c r="F46" s="21">
        <v>343029</v>
      </c>
      <c r="G46" s="21">
        <v>9186</v>
      </c>
      <c r="H46" s="21">
        <v>373551</v>
      </c>
      <c r="I46" s="21">
        <v>19631</v>
      </c>
      <c r="J46" s="21">
        <v>21668</v>
      </c>
      <c r="K46" s="21">
        <v>290</v>
      </c>
      <c r="L46" s="21">
        <v>165794</v>
      </c>
      <c r="M46" s="21">
        <v>-287</v>
      </c>
      <c r="N46" s="21">
        <v>1927098</v>
      </c>
      <c r="O46" s="21">
        <v>67423</v>
      </c>
      <c r="P46" s="21">
        <v>465689</v>
      </c>
      <c r="Q46" s="21">
        <v>22750</v>
      </c>
      <c r="R46" s="21">
        <v>370728</v>
      </c>
      <c r="S46" s="21">
        <v>18630</v>
      </c>
      <c r="T46" s="21">
        <v>128755</v>
      </c>
      <c r="U46" s="21">
        <v>53663</v>
      </c>
      <c r="V46" s="21">
        <v>456869</v>
      </c>
      <c r="W46" s="21">
        <v>324099</v>
      </c>
      <c r="X46" s="21">
        <v>141096</v>
      </c>
      <c r="Y46" s="21">
        <v>5925</v>
      </c>
      <c r="Z46" s="21">
        <v>69509</v>
      </c>
      <c r="AA46" s="21">
        <v>3994</v>
      </c>
      <c r="AB46" s="21">
        <v>188475</v>
      </c>
      <c r="AC46" s="9"/>
      <c r="AD46" s="9">
        <f t="shared" si="0"/>
        <v>2057911</v>
      </c>
      <c r="AE46" s="9">
        <f t="shared" si="1"/>
        <v>2022059</v>
      </c>
      <c r="AF46" s="9">
        <f t="shared" si="2"/>
        <v>35852</v>
      </c>
    </row>
    <row r="47" spans="1:32" x14ac:dyDescent="0.2">
      <c r="A47" s="20">
        <v>29586</v>
      </c>
      <c r="B47" s="21">
        <v>2062537</v>
      </c>
      <c r="C47" s="21">
        <v>73429</v>
      </c>
      <c r="D47" s="21">
        <v>1021321</v>
      </c>
      <c r="E47" s="21">
        <v>40715</v>
      </c>
      <c r="F47" s="21">
        <v>342565</v>
      </c>
      <c r="G47" s="21">
        <v>9688</v>
      </c>
      <c r="H47" s="21">
        <v>357514</v>
      </c>
      <c r="I47" s="21">
        <v>19615</v>
      </c>
      <c r="J47" s="21">
        <v>45535</v>
      </c>
      <c r="K47" s="21">
        <v>2750</v>
      </c>
      <c r="L47" s="21">
        <v>192368</v>
      </c>
      <c r="M47" s="21">
        <v>-1930</v>
      </c>
      <c r="N47" s="21">
        <v>1966460</v>
      </c>
      <c r="O47" s="21">
        <v>70839</v>
      </c>
      <c r="P47" s="21">
        <v>434916</v>
      </c>
      <c r="Q47" s="21">
        <v>22115</v>
      </c>
      <c r="R47" s="21">
        <v>378402</v>
      </c>
      <c r="S47" s="21">
        <v>19525</v>
      </c>
      <c r="T47" s="21">
        <v>131208</v>
      </c>
      <c r="U47" s="21">
        <v>55988</v>
      </c>
      <c r="V47" s="21">
        <v>452530</v>
      </c>
      <c r="W47" s="21">
        <v>319906</v>
      </c>
      <c r="X47" s="21">
        <v>142157</v>
      </c>
      <c r="Y47" s="21">
        <v>6040</v>
      </c>
      <c r="Z47" s="21">
        <v>62767</v>
      </c>
      <c r="AA47" s="21">
        <v>3775</v>
      </c>
      <c r="AB47" s="21">
        <v>183190</v>
      </c>
      <c r="AC47" s="9"/>
      <c r="AD47" s="9">
        <f t="shared" si="0"/>
        <v>2062537</v>
      </c>
      <c r="AE47" s="9">
        <f t="shared" si="1"/>
        <v>2022974</v>
      </c>
      <c r="AF47" s="9">
        <f t="shared" si="2"/>
        <v>39563</v>
      </c>
    </row>
    <row r="48" spans="1:32" x14ac:dyDescent="0.2">
      <c r="A48" s="20">
        <v>29676</v>
      </c>
      <c r="B48" s="21">
        <v>2088154</v>
      </c>
      <c r="C48" s="21">
        <v>77610</v>
      </c>
      <c r="D48" s="21">
        <v>1043071</v>
      </c>
      <c r="E48" s="21">
        <v>42814</v>
      </c>
      <c r="F48" s="21">
        <v>333813</v>
      </c>
      <c r="G48" s="21">
        <v>9473</v>
      </c>
      <c r="H48" s="21">
        <v>378884</v>
      </c>
      <c r="I48" s="21">
        <v>20770</v>
      </c>
      <c r="J48" s="21">
        <v>28486</v>
      </c>
      <c r="K48" s="21">
        <v>1709</v>
      </c>
      <c r="L48" s="21">
        <v>204737</v>
      </c>
      <c r="M48" s="21">
        <v>1409</v>
      </c>
      <c r="N48" s="21">
        <v>1995077</v>
      </c>
      <c r="O48" s="21">
        <v>76174</v>
      </c>
      <c r="P48" s="21">
        <v>416032</v>
      </c>
      <c r="Q48" s="21">
        <v>19997</v>
      </c>
      <c r="R48" s="21">
        <v>367195</v>
      </c>
      <c r="S48" s="21">
        <v>18561</v>
      </c>
      <c r="T48" s="21">
        <v>125557</v>
      </c>
      <c r="U48" s="21">
        <v>56559</v>
      </c>
      <c r="V48" s="21">
        <v>468867</v>
      </c>
      <c r="W48" s="21">
        <v>324135</v>
      </c>
      <c r="X48" s="21">
        <v>150873</v>
      </c>
      <c r="Y48" s="21">
        <v>6434</v>
      </c>
      <c r="Z48" s="21">
        <v>61153</v>
      </c>
      <c r="AA48" s="21">
        <v>3686</v>
      </c>
      <c r="AB48" s="21">
        <v>199578</v>
      </c>
      <c r="AC48" s="9"/>
      <c r="AD48" s="9">
        <f t="shared" si="0"/>
        <v>2088154</v>
      </c>
      <c r="AE48" s="9">
        <f t="shared" si="1"/>
        <v>2043914</v>
      </c>
      <c r="AF48" s="9">
        <f t="shared" si="2"/>
        <v>44240</v>
      </c>
    </row>
    <row r="49" spans="1:32" x14ac:dyDescent="0.2">
      <c r="A49" s="20">
        <v>29767</v>
      </c>
      <c r="B49" s="21">
        <v>2133756</v>
      </c>
      <c r="C49" s="21">
        <v>80017</v>
      </c>
      <c r="D49" s="21">
        <v>1063128</v>
      </c>
      <c r="E49" s="21">
        <v>45123</v>
      </c>
      <c r="F49" s="21">
        <v>361769</v>
      </c>
      <c r="G49" s="21">
        <v>10798</v>
      </c>
      <c r="H49" s="21">
        <v>383608</v>
      </c>
      <c r="I49" s="21">
        <v>21550</v>
      </c>
      <c r="J49" s="21">
        <v>78739</v>
      </c>
      <c r="K49" s="21">
        <v>5729</v>
      </c>
      <c r="L49" s="21">
        <v>195979</v>
      </c>
      <c r="M49" s="21">
        <v>-396</v>
      </c>
      <c r="N49" s="21">
        <v>2095504</v>
      </c>
      <c r="O49" s="21">
        <v>82804</v>
      </c>
      <c r="P49" s="21">
        <v>393804</v>
      </c>
      <c r="Q49" s="21">
        <v>19206</v>
      </c>
      <c r="R49" s="21">
        <v>402925</v>
      </c>
      <c r="S49" s="21">
        <v>21993</v>
      </c>
      <c r="T49" s="21">
        <v>131379</v>
      </c>
      <c r="U49" s="21">
        <v>57184</v>
      </c>
      <c r="V49" s="21">
        <v>474757</v>
      </c>
      <c r="W49" s="21">
        <v>337643</v>
      </c>
      <c r="X49" s="21">
        <v>147570</v>
      </c>
      <c r="Y49" s="21">
        <v>6426</v>
      </c>
      <c r="Z49" s="21">
        <v>59525</v>
      </c>
      <c r="AA49" s="21">
        <v>3687</v>
      </c>
      <c r="AB49" s="21">
        <v>207913</v>
      </c>
      <c r="AC49" s="9"/>
      <c r="AD49" s="9">
        <f t="shared" si="0"/>
        <v>2133756</v>
      </c>
      <c r="AE49" s="9">
        <f t="shared" si="1"/>
        <v>2086383</v>
      </c>
      <c r="AF49" s="9">
        <f t="shared" si="2"/>
        <v>47373</v>
      </c>
    </row>
    <row r="50" spans="1:32" x14ac:dyDescent="0.2">
      <c r="A50" s="20">
        <v>29859</v>
      </c>
      <c r="B50" s="21">
        <v>2164811</v>
      </c>
      <c r="C50" s="21">
        <v>82989</v>
      </c>
      <c r="D50" s="21">
        <v>1082517</v>
      </c>
      <c r="E50" s="21">
        <v>47904</v>
      </c>
      <c r="F50" s="21">
        <v>343687</v>
      </c>
      <c r="G50" s="21">
        <v>11355</v>
      </c>
      <c r="H50" s="21">
        <v>390623</v>
      </c>
      <c r="I50" s="21">
        <v>23172</v>
      </c>
      <c r="J50" s="21">
        <v>60727</v>
      </c>
      <c r="K50" s="21">
        <v>4373</v>
      </c>
      <c r="L50" s="21">
        <v>182111</v>
      </c>
      <c r="M50" s="21">
        <v>-668</v>
      </c>
      <c r="N50" s="21">
        <v>2071123</v>
      </c>
      <c r="O50" s="21">
        <v>86135</v>
      </c>
      <c r="P50" s="21">
        <v>451829</v>
      </c>
      <c r="Q50" s="21">
        <v>20027</v>
      </c>
      <c r="R50" s="21">
        <v>400069</v>
      </c>
      <c r="S50" s="21">
        <v>23173</v>
      </c>
      <c r="T50" s="21">
        <v>134417</v>
      </c>
      <c r="U50" s="21">
        <v>57478</v>
      </c>
      <c r="V50" s="21">
        <v>479498</v>
      </c>
      <c r="W50" s="21">
        <v>353989</v>
      </c>
      <c r="X50" s="21">
        <v>155025</v>
      </c>
      <c r="Y50" s="21">
        <v>7083</v>
      </c>
      <c r="Z50" s="21">
        <v>55678</v>
      </c>
      <c r="AA50" s="21">
        <v>3622</v>
      </c>
      <c r="AB50" s="21">
        <v>215898</v>
      </c>
      <c r="AC50" s="9"/>
      <c r="AD50" s="9">
        <f t="shared" si="0"/>
        <v>2164811</v>
      </c>
      <c r="AE50" s="9">
        <f t="shared" si="1"/>
        <v>2122883</v>
      </c>
      <c r="AF50" s="9">
        <f t="shared" si="2"/>
        <v>41928</v>
      </c>
    </row>
    <row r="51" spans="1:32" x14ac:dyDescent="0.2">
      <c r="A51" s="20">
        <v>29951</v>
      </c>
      <c r="B51" s="21">
        <v>2178317</v>
      </c>
      <c r="C51" s="21">
        <v>86340</v>
      </c>
      <c r="D51" s="21">
        <v>1076255</v>
      </c>
      <c r="E51" s="21">
        <v>49482</v>
      </c>
      <c r="F51" s="21">
        <v>339815</v>
      </c>
      <c r="G51" s="21">
        <v>11770</v>
      </c>
      <c r="H51" s="21">
        <v>392957</v>
      </c>
      <c r="I51" s="21">
        <v>23846</v>
      </c>
      <c r="J51" s="21">
        <v>30713</v>
      </c>
      <c r="K51" s="21">
        <v>3165</v>
      </c>
      <c r="L51" s="21">
        <v>212453</v>
      </c>
      <c r="M51" s="21">
        <v>-580</v>
      </c>
      <c r="N51" s="21">
        <v>2058470</v>
      </c>
      <c r="O51" s="21">
        <v>87683</v>
      </c>
      <c r="P51" s="21">
        <v>479676</v>
      </c>
      <c r="Q51" s="21">
        <v>23174</v>
      </c>
      <c r="R51" s="21">
        <v>399039</v>
      </c>
      <c r="S51" s="21">
        <v>24517</v>
      </c>
      <c r="T51" s="21">
        <v>135613</v>
      </c>
      <c r="U51" s="21">
        <v>57517</v>
      </c>
      <c r="V51" s="21">
        <v>478754</v>
      </c>
      <c r="W51" s="21">
        <v>348563</v>
      </c>
      <c r="X51" s="21">
        <v>164035</v>
      </c>
      <c r="Y51" s="21">
        <v>7577</v>
      </c>
      <c r="Z51" s="21">
        <v>49580</v>
      </c>
      <c r="AA51" s="21">
        <v>3326</v>
      </c>
      <c r="AB51" s="21">
        <v>220822</v>
      </c>
      <c r="AC51" s="9"/>
      <c r="AD51" s="9">
        <f t="shared" si="0"/>
        <v>2178317</v>
      </c>
      <c r="AE51" s="9">
        <f t="shared" si="1"/>
        <v>2139107</v>
      </c>
      <c r="AF51" s="9">
        <f t="shared" si="2"/>
        <v>39210</v>
      </c>
    </row>
    <row r="52" spans="1:32" x14ac:dyDescent="0.2">
      <c r="A52" s="20">
        <v>30041</v>
      </c>
      <c r="B52" s="21">
        <v>2158137</v>
      </c>
      <c r="C52" s="21">
        <v>88612</v>
      </c>
      <c r="D52" s="21">
        <v>1095078</v>
      </c>
      <c r="E52" s="21">
        <v>51452</v>
      </c>
      <c r="F52" s="21">
        <v>380142</v>
      </c>
      <c r="G52" s="21">
        <v>13090</v>
      </c>
      <c r="H52" s="21">
        <v>389203</v>
      </c>
      <c r="I52" s="21">
        <v>24308</v>
      </c>
      <c r="J52" s="21">
        <v>51368</v>
      </c>
      <c r="K52" s="21">
        <v>4875</v>
      </c>
      <c r="L52" s="21">
        <v>123099</v>
      </c>
      <c r="M52" s="21">
        <v>-1232</v>
      </c>
      <c r="N52" s="21">
        <v>2056237</v>
      </c>
      <c r="O52" s="21">
        <v>92493</v>
      </c>
      <c r="P52" s="21">
        <v>411819</v>
      </c>
      <c r="Q52" s="21">
        <v>19596</v>
      </c>
      <c r="R52" s="21">
        <v>359325</v>
      </c>
      <c r="S52" s="21">
        <v>23477</v>
      </c>
      <c r="T52" s="21">
        <v>132584</v>
      </c>
      <c r="U52" s="21">
        <v>56148</v>
      </c>
      <c r="V52" s="21">
        <v>493531</v>
      </c>
      <c r="W52" s="21">
        <v>357927</v>
      </c>
      <c r="X52" s="21">
        <v>159436</v>
      </c>
      <c r="Y52" s="21">
        <v>7553</v>
      </c>
      <c r="Z52" s="21">
        <v>48132</v>
      </c>
      <c r="AA52" s="21">
        <v>3292</v>
      </c>
      <c r="AB52" s="21">
        <v>221149</v>
      </c>
      <c r="AC52" s="9"/>
      <c r="AD52" s="9">
        <f t="shared" si="0"/>
        <v>2158137</v>
      </c>
      <c r="AE52" s="9">
        <f t="shared" si="1"/>
        <v>2108731</v>
      </c>
      <c r="AF52" s="9">
        <f t="shared" si="2"/>
        <v>49406</v>
      </c>
    </row>
    <row r="53" spans="1:32" x14ac:dyDescent="0.2">
      <c r="A53" s="20">
        <v>30132</v>
      </c>
      <c r="B53" s="21">
        <v>2140130</v>
      </c>
      <c r="C53" s="21">
        <v>90860</v>
      </c>
      <c r="D53" s="21">
        <v>1090799</v>
      </c>
      <c r="E53" s="21">
        <v>53691</v>
      </c>
      <c r="F53" s="21">
        <v>365468</v>
      </c>
      <c r="G53" s="21">
        <v>13538</v>
      </c>
      <c r="H53" s="21">
        <v>387330</v>
      </c>
      <c r="I53" s="21">
        <v>25264</v>
      </c>
      <c r="J53" s="21">
        <v>-61420</v>
      </c>
      <c r="K53" s="21">
        <v>-5793</v>
      </c>
      <c r="L53" s="21">
        <v>250699</v>
      </c>
      <c r="M53" s="21">
        <v>6574</v>
      </c>
      <c r="N53" s="21">
        <v>2010721</v>
      </c>
      <c r="O53" s="21">
        <v>93274</v>
      </c>
      <c r="P53" s="21">
        <v>428998</v>
      </c>
      <c r="Q53" s="21">
        <v>20674</v>
      </c>
      <c r="R53" s="21">
        <v>346588</v>
      </c>
      <c r="S53" s="21">
        <v>23088</v>
      </c>
      <c r="T53" s="21">
        <v>129338</v>
      </c>
      <c r="U53" s="21">
        <v>56925</v>
      </c>
      <c r="V53" s="21">
        <v>494040</v>
      </c>
      <c r="W53" s="21">
        <v>359214</v>
      </c>
      <c r="X53" s="21">
        <v>164651</v>
      </c>
      <c r="Y53" s="21">
        <v>8060</v>
      </c>
      <c r="Z53" s="21">
        <v>52763</v>
      </c>
      <c r="AA53" s="21">
        <v>3786</v>
      </c>
      <c r="AB53" s="21">
        <v>209946</v>
      </c>
      <c r="AC53" s="9"/>
      <c r="AD53" s="9">
        <f t="shared" si="0"/>
        <v>2140130</v>
      </c>
      <c r="AE53" s="9">
        <f t="shared" si="1"/>
        <v>2093131</v>
      </c>
      <c r="AF53" s="9">
        <f t="shared" si="2"/>
        <v>46999</v>
      </c>
    </row>
    <row r="54" spans="1:32" x14ac:dyDescent="0.2">
      <c r="A54" s="20">
        <v>30224</v>
      </c>
      <c r="B54" s="21">
        <v>2139582</v>
      </c>
      <c r="C54" s="21">
        <v>95087</v>
      </c>
      <c r="D54" s="21">
        <v>1092630</v>
      </c>
      <c r="E54" s="21">
        <v>55299</v>
      </c>
      <c r="F54" s="21">
        <v>359775</v>
      </c>
      <c r="G54" s="21">
        <v>13808</v>
      </c>
      <c r="H54" s="21">
        <v>371146</v>
      </c>
      <c r="I54" s="21">
        <v>25486</v>
      </c>
      <c r="J54" s="21">
        <v>-35150</v>
      </c>
      <c r="K54" s="21">
        <v>-1417</v>
      </c>
      <c r="L54" s="21">
        <v>188589</v>
      </c>
      <c r="M54" s="21">
        <v>1547</v>
      </c>
      <c r="N54" s="21">
        <v>1971312</v>
      </c>
      <c r="O54" s="21">
        <v>94724</v>
      </c>
      <c r="P54" s="21">
        <v>412306</v>
      </c>
      <c r="Q54" s="21">
        <v>21937</v>
      </c>
      <c r="R54" s="21">
        <v>296502</v>
      </c>
      <c r="S54" s="21">
        <v>21574</v>
      </c>
      <c r="T54" s="21">
        <v>125478</v>
      </c>
      <c r="U54" s="21">
        <v>56238</v>
      </c>
      <c r="V54" s="21">
        <v>497060</v>
      </c>
      <c r="W54" s="21">
        <v>366132</v>
      </c>
      <c r="X54" s="21">
        <v>151676</v>
      </c>
      <c r="Y54" s="21">
        <v>7964</v>
      </c>
      <c r="Z54" s="21">
        <v>46914</v>
      </c>
      <c r="AA54" s="21">
        <v>3515</v>
      </c>
      <c r="AB54" s="21">
        <v>208794</v>
      </c>
      <c r="AC54" s="9"/>
      <c r="AD54" s="9">
        <f t="shared" si="0"/>
        <v>2139582</v>
      </c>
      <c r="AE54" s="9">
        <f t="shared" si="1"/>
        <v>2087116</v>
      </c>
      <c r="AF54" s="9">
        <f t="shared" si="2"/>
        <v>52466</v>
      </c>
    </row>
    <row r="55" spans="1:32" x14ac:dyDescent="0.2">
      <c r="A55" s="20">
        <v>30316</v>
      </c>
      <c r="B55" s="21">
        <v>2094351</v>
      </c>
      <c r="C55" s="21">
        <v>98547</v>
      </c>
      <c r="D55" s="21">
        <v>1075928</v>
      </c>
      <c r="E55" s="21">
        <v>57063</v>
      </c>
      <c r="F55" s="21">
        <v>360898</v>
      </c>
      <c r="G55" s="21">
        <v>14664</v>
      </c>
      <c r="H55" s="21">
        <v>365161</v>
      </c>
      <c r="I55" s="21">
        <v>25925</v>
      </c>
      <c r="J55" s="21">
        <v>-71771</v>
      </c>
      <c r="K55" s="21">
        <v>-6053</v>
      </c>
      <c r="L55" s="21">
        <v>187713</v>
      </c>
      <c r="M55" s="21">
        <v>2384</v>
      </c>
      <c r="N55" s="21">
        <v>1900344</v>
      </c>
      <c r="O55" s="21">
        <v>93983</v>
      </c>
      <c r="P55" s="21">
        <v>442161</v>
      </c>
      <c r="Q55" s="21">
        <v>25053</v>
      </c>
      <c r="R55" s="21">
        <v>294284</v>
      </c>
      <c r="S55" s="21">
        <v>20489</v>
      </c>
      <c r="T55" s="21">
        <v>121919</v>
      </c>
      <c r="U55" s="21">
        <v>55089</v>
      </c>
      <c r="V55" s="21">
        <v>494492</v>
      </c>
      <c r="W55" s="21">
        <v>367465</v>
      </c>
      <c r="X55" s="21">
        <v>145044</v>
      </c>
      <c r="Y55" s="21">
        <v>7944</v>
      </c>
      <c r="Z55" s="21">
        <v>51145</v>
      </c>
      <c r="AA55" s="21">
        <v>3952</v>
      </c>
      <c r="AB55" s="21">
        <v>201611</v>
      </c>
      <c r="AC55" s="9"/>
      <c r="AD55" s="9">
        <f t="shared" si="0"/>
        <v>2094351</v>
      </c>
      <c r="AE55" s="9">
        <f t="shared" si="1"/>
        <v>2048221</v>
      </c>
      <c r="AF55" s="9">
        <f t="shared" si="2"/>
        <v>46130</v>
      </c>
    </row>
    <row r="56" spans="1:32" x14ac:dyDescent="0.2">
      <c r="A56" s="20">
        <v>30406</v>
      </c>
      <c r="B56" s="21">
        <v>2062025</v>
      </c>
      <c r="C56" s="21">
        <v>101522</v>
      </c>
      <c r="D56" s="21">
        <v>1099972</v>
      </c>
      <c r="E56" s="21">
        <v>59808</v>
      </c>
      <c r="F56" s="21">
        <v>355865</v>
      </c>
      <c r="G56" s="21">
        <v>14618</v>
      </c>
      <c r="H56" s="21">
        <v>364803</v>
      </c>
      <c r="I56" s="21">
        <v>26609</v>
      </c>
      <c r="J56" s="21">
        <v>12817</v>
      </c>
      <c r="K56" s="21">
        <v>694</v>
      </c>
      <c r="L56" s="21">
        <v>462</v>
      </c>
      <c r="M56" s="21">
        <v>-5640</v>
      </c>
      <c r="N56" s="21">
        <v>1847897</v>
      </c>
      <c r="O56" s="21">
        <v>96090</v>
      </c>
      <c r="P56" s="21">
        <v>419088</v>
      </c>
      <c r="Q56" s="21">
        <v>24338</v>
      </c>
      <c r="R56" s="21">
        <v>254806</v>
      </c>
      <c r="S56" s="21">
        <v>18906</v>
      </c>
      <c r="T56" s="21">
        <v>119038</v>
      </c>
      <c r="U56" s="21">
        <v>56561</v>
      </c>
      <c r="V56" s="21">
        <v>498065</v>
      </c>
      <c r="W56" s="21">
        <v>369136</v>
      </c>
      <c r="X56" s="21">
        <v>131521</v>
      </c>
      <c r="Y56" s="21">
        <v>7754</v>
      </c>
      <c r="Z56" s="21">
        <v>45504</v>
      </c>
      <c r="AA56" s="21">
        <v>3591</v>
      </c>
      <c r="AB56" s="21">
        <v>215039</v>
      </c>
      <c r="AC56" s="9"/>
      <c r="AD56" s="9">
        <f t="shared" si="0"/>
        <v>2062025</v>
      </c>
      <c r="AE56" s="9">
        <f t="shared" si="1"/>
        <v>2012179</v>
      </c>
      <c r="AF56" s="9">
        <f t="shared" si="2"/>
        <v>49846</v>
      </c>
    </row>
    <row r="57" spans="1:32" x14ac:dyDescent="0.2">
      <c r="A57" s="20">
        <v>30497</v>
      </c>
      <c r="B57" s="21">
        <v>2070587</v>
      </c>
      <c r="C57" s="21">
        <v>104983</v>
      </c>
      <c r="D57" s="21">
        <v>1102333</v>
      </c>
      <c r="E57" s="21">
        <v>61560</v>
      </c>
      <c r="F57" s="21">
        <v>372843</v>
      </c>
      <c r="G57" s="21">
        <v>15402</v>
      </c>
      <c r="H57" s="21">
        <v>379254</v>
      </c>
      <c r="I57" s="21">
        <v>28555</v>
      </c>
      <c r="J57" s="21">
        <v>-5471</v>
      </c>
      <c r="K57" s="21">
        <v>-1254</v>
      </c>
      <c r="L57" s="21">
        <v>4115</v>
      </c>
      <c r="M57" s="21">
        <v>-3896</v>
      </c>
      <c r="N57" s="21">
        <v>1859187</v>
      </c>
      <c r="O57" s="21">
        <v>100367</v>
      </c>
      <c r="P57" s="21">
        <v>418579</v>
      </c>
      <c r="Q57" s="21">
        <v>23046</v>
      </c>
      <c r="R57" s="21">
        <v>257416</v>
      </c>
      <c r="S57" s="21">
        <v>18430</v>
      </c>
      <c r="T57" s="21">
        <v>120898</v>
      </c>
      <c r="U57" s="21">
        <v>56045</v>
      </c>
      <c r="V57" s="21">
        <v>494707</v>
      </c>
      <c r="W57" s="21">
        <v>377963</v>
      </c>
      <c r="X57" s="21">
        <v>176357</v>
      </c>
      <c r="Y57" s="21">
        <v>9748</v>
      </c>
      <c r="Z57" s="21">
        <v>53415</v>
      </c>
      <c r="AA57" s="21">
        <v>4341</v>
      </c>
      <c r="AB57" s="21">
        <v>197251</v>
      </c>
      <c r="AC57" s="9"/>
      <c r="AD57" s="9">
        <f t="shared" si="0"/>
        <v>2070587</v>
      </c>
      <c r="AE57" s="9">
        <f t="shared" si="1"/>
        <v>2020350</v>
      </c>
      <c r="AF57" s="9">
        <f t="shared" si="2"/>
        <v>50237</v>
      </c>
    </row>
    <row r="58" spans="1:32" x14ac:dyDescent="0.2">
      <c r="A58" s="20">
        <v>30589</v>
      </c>
      <c r="B58" s="21">
        <v>2094457</v>
      </c>
      <c r="C58" s="21">
        <v>109260</v>
      </c>
      <c r="D58" s="21">
        <v>1135978</v>
      </c>
      <c r="E58" s="21">
        <v>65536</v>
      </c>
      <c r="F58" s="21">
        <v>377859</v>
      </c>
      <c r="G58" s="21">
        <v>15634</v>
      </c>
      <c r="H58" s="21">
        <v>352366</v>
      </c>
      <c r="I58" s="21">
        <v>27059</v>
      </c>
      <c r="J58" s="21">
        <v>-26975</v>
      </c>
      <c r="K58" s="21">
        <v>-2158</v>
      </c>
      <c r="L58" s="21">
        <v>55573</v>
      </c>
      <c r="M58" s="21">
        <v>-890</v>
      </c>
      <c r="N58" s="21">
        <v>1896502</v>
      </c>
      <c r="O58" s="21">
        <v>105180</v>
      </c>
      <c r="P58" s="21">
        <v>409344</v>
      </c>
      <c r="Q58" s="21">
        <v>22825</v>
      </c>
      <c r="R58" s="21">
        <v>263785</v>
      </c>
      <c r="S58" s="21">
        <v>18745</v>
      </c>
      <c r="T58" s="21">
        <v>125953</v>
      </c>
      <c r="U58" s="21">
        <v>58613</v>
      </c>
      <c r="V58" s="21">
        <v>508850</v>
      </c>
      <c r="W58" s="21">
        <v>390853</v>
      </c>
      <c r="X58" s="21">
        <v>115683</v>
      </c>
      <c r="Y58" s="21">
        <v>7781</v>
      </c>
      <c r="Z58" s="21">
        <v>49507</v>
      </c>
      <c r="AA58" s="21">
        <v>4114</v>
      </c>
      <c r="AB58" s="21">
        <v>200233</v>
      </c>
      <c r="AC58" s="9"/>
      <c r="AD58" s="9">
        <f t="shared" si="0"/>
        <v>2094457</v>
      </c>
      <c r="AE58" s="9">
        <f t="shared" si="1"/>
        <v>2042061</v>
      </c>
      <c r="AF58" s="9">
        <f t="shared" si="2"/>
        <v>52396</v>
      </c>
    </row>
    <row r="59" spans="1:32" x14ac:dyDescent="0.2">
      <c r="A59" s="20">
        <v>30681</v>
      </c>
      <c r="B59" s="21">
        <v>2147580</v>
      </c>
      <c r="C59" s="21">
        <v>112959</v>
      </c>
      <c r="D59" s="21">
        <v>1147033</v>
      </c>
      <c r="E59" s="21">
        <v>68038</v>
      </c>
      <c r="F59" s="21">
        <v>386279</v>
      </c>
      <c r="G59" s="21">
        <v>16106</v>
      </c>
      <c r="H59" s="21">
        <v>362844</v>
      </c>
      <c r="I59" s="21">
        <v>29027</v>
      </c>
      <c r="J59" s="21">
        <v>2466</v>
      </c>
      <c r="K59" s="21">
        <v>-214</v>
      </c>
      <c r="L59" s="21">
        <v>81553</v>
      </c>
      <c r="M59" s="21">
        <v>70</v>
      </c>
      <c r="N59" s="21">
        <v>1983690</v>
      </c>
      <c r="O59" s="21">
        <v>113027</v>
      </c>
      <c r="P59" s="21">
        <v>425749</v>
      </c>
      <c r="Q59" s="21">
        <v>23115</v>
      </c>
      <c r="R59" s="21">
        <v>312026</v>
      </c>
      <c r="S59" s="21">
        <v>23183</v>
      </c>
      <c r="T59" s="21">
        <v>126501</v>
      </c>
      <c r="U59" s="21">
        <v>57263</v>
      </c>
      <c r="V59" s="21">
        <v>512779</v>
      </c>
      <c r="W59" s="21">
        <v>403826</v>
      </c>
      <c r="X59" s="21">
        <v>122747</v>
      </c>
      <c r="Y59" s="21">
        <v>8493</v>
      </c>
      <c r="Z59" s="21">
        <v>47569</v>
      </c>
      <c r="AA59" s="21">
        <v>3986</v>
      </c>
      <c r="AB59" s="21">
        <v>216462</v>
      </c>
      <c r="AC59" s="9"/>
      <c r="AD59" s="9">
        <f t="shared" si="0"/>
        <v>2147580</v>
      </c>
      <c r="AE59" s="9">
        <f t="shared" si="1"/>
        <v>2097413</v>
      </c>
      <c r="AF59" s="9">
        <f t="shared" si="2"/>
        <v>50167</v>
      </c>
    </row>
    <row r="60" spans="1:32" x14ac:dyDescent="0.2">
      <c r="A60" s="20">
        <v>30772</v>
      </c>
      <c r="B60" s="21">
        <v>2184019</v>
      </c>
      <c r="C60" s="21">
        <v>119283</v>
      </c>
      <c r="D60" s="21">
        <v>1171829</v>
      </c>
      <c r="E60" s="21">
        <v>70507</v>
      </c>
      <c r="F60" s="21">
        <v>379484</v>
      </c>
      <c r="G60" s="21">
        <v>17808</v>
      </c>
      <c r="H60" s="21">
        <v>361405</v>
      </c>
      <c r="I60" s="21">
        <v>28608</v>
      </c>
      <c r="J60" s="21">
        <v>-13332</v>
      </c>
      <c r="K60" s="21">
        <v>-1845</v>
      </c>
      <c r="L60" s="21">
        <v>126354</v>
      </c>
      <c r="M60" s="21">
        <v>2863</v>
      </c>
      <c r="N60" s="21">
        <v>2023215</v>
      </c>
      <c r="O60" s="21">
        <v>117941</v>
      </c>
      <c r="P60" s="21">
        <v>440243</v>
      </c>
      <c r="Q60" s="21">
        <v>26481</v>
      </c>
      <c r="R60" s="21">
        <v>328757</v>
      </c>
      <c r="S60" s="21">
        <v>25139</v>
      </c>
      <c r="T60" s="21">
        <v>132241</v>
      </c>
      <c r="U60" s="21">
        <v>56333</v>
      </c>
      <c r="V60" s="21">
        <v>527035</v>
      </c>
      <c r="W60" s="21">
        <v>414046</v>
      </c>
      <c r="X60" s="21">
        <v>124356</v>
      </c>
      <c r="Y60" s="21">
        <v>7974</v>
      </c>
      <c r="Z60" s="21">
        <v>54695</v>
      </c>
      <c r="AA60" s="21">
        <v>4655</v>
      </c>
      <c r="AB60" s="21">
        <v>204863</v>
      </c>
      <c r="AC60" s="9"/>
      <c r="AD60" s="9">
        <f t="shared" si="0"/>
        <v>2184019</v>
      </c>
      <c r="AE60" s="9">
        <f t="shared" si="1"/>
        <v>2134701</v>
      </c>
      <c r="AF60" s="9">
        <f t="shared" si="2"/>
        <v>49318</v>
      </c>
    </row>
    <row r="61" spans="1:32" x14ac:dyDescent="0.2">
      <c r="A61" s="20">
        <v>30863</v>
      </c>
      <c r="B61" s="21">
        <v>2229392</v>
      </c>
      <c r="C61" s="21">
        <v>123241</v>
      </c>
      <c r="D61" s="21">
        <v>1217127</v>
      </c>
      <c r="E61" s="21">
        <v>75494</v>
      </c>
      <c r="F61" s="21">
        <v>400220</v>
      </c>
      <c r="G61" s="21">
        <v>19660</v>
      </c>
      <c r="H61" s="21">
        <v>360486</v>
      </c>
      <c r="I61" s="21">
        <v>29185</v>
      </c>
      <c r="J61" s="21">
        <v>25446</v>
      </c>
      <c r="K61" s="21">
        <v>2919</v>
      </c>
      <c r="L61" s="21">
        <v>58735</v>
      </c>
      <c r="M61" s="21">
        <v>-5157</v>
      </c>
      <c r="N61" s="21">
        <v>2074609</v>
      </c>
      <c r="O61" s="21">
        <v>122100</v>
      </c>
      <c r="P61" s="21">
        <v>425708</v>
      </c>
      <c r="Q61" s="21">
        <v>25829</v>
      </c>
      <c r="R61" s="21">
        <v>325019</v>
      </c>
      <c r="S61" s="21">
        <v>24688</v>
      </c>
      <c r="T61" s="21">
        <v>146590</v>
      </c>
      <c r="U61" s="21">
        <v>58796</v>
      </c>
      <c r="V61" s="21">
        <v>548658</v>
      </c>
      <c r="W61" s="21">
        <v>423483</v>
      </c>
      <c r="X61" s="21">
        <v>119995</v>
      </c>
      <c r="Y61" s="21">
        <v>7962</v>
      </c>
      <c r="Z61" s="21">
        <v>49472</v>
      </c>
      <c r="AA61" s="21">
        <v>4278</v>
      </c>
      <c r="AB61" s="21">
        <v>213740</v>
      </c>
      <c r="AC61" s="9"/>
      <c r="AD61" s="9">
        <f t="shared" si="0"/>
        <v>2229392</v>
      </c>
      <c r="AE61" s="9">
        <f t="shared" si="1"/>
        <v>2175298</v>
      </c>
      <c r="AF61" s="9">
        <f t="shared" si="2"/>
        <v>54094</v>
      </c>
    </row>
    <row r="62" spans="1:32" x14ac:dyDescent="0.2">
      <c r="A62" s="20">
        <v>30955</v>
      </c>
      <c r="B62" s="21">
        <v>2192441</v>
      </c>
      <c r="C62" s="21">
        <v>127750</v>
      </c>
      <c r="D62" s="21">
        <v>1154579</v>
      </c>
      <c r="E62" s="21">
        <v>74040</v>
      </c>
      <c r="F62" s="21">
        <v>417548</v>
      </c>
      <c r="G62" s="21">
        <v>20944</v>
      </c>
      <c r="H62" s="21">
        <v>361813</v>
      </c>
      <c r="I62" s="21">
        <v>30008</v>
      </c>
      <c r="J62" s="21">
        <v>31477</v>
      </c>
      <c r="K62" s="21">
        <v>3075</v>
      </c>
      <c r="L62" s="21">
        <v>79841</v>
      </c>
      <c r="M62" s="21">
        <v>-1357</v>
      </c>
      <c r="N62" s="21">
        <v>2054881</v>
      </c>
      <c r="O62" s="21">
        <v>126711</v>
      </c>
      <c r="P62" s="21">
        <v>413763</v>
      </c>
      <c r="Q62" s="21">
        <v>27904</v>
      </c>
      <c r="R62" s="21">
        <v>329376</v>
      </c>
      <c r="S62" s="21">
        <v>26865</v>
      </c>
      <c r="T62" s="21">
        <v>96440</v>
      </c>
      <c r="U62" s="21">
        <v>55459</v>
      </c>
      <c r="V62" s="21">
        <v>539021</v>
      </c>
      <c r="W62" s="21">
        <v>437533</v>
      </c>
      <c r="X62" s="21">
        <v>129646</v>
      </c>
      <c r="Y62" s="21">
        <v>8591</v>
      </c>
      <c r="Z62" s="21">
        <v>49090</v>
      </c>
      <c r="AA62" s="21">
        <v>4360</v>
      </c>
      <c r="AB62" s="21">
        <v>210194</v>
      </c>
      <c r="AC62" s="9"/>
      <c r="AD62" s="9">
        <f t="shared" si="0"/>
        <v>2192441</v>
      </c>
      <c r="AE62" s="9">
        <f t="shared" si="1"/>
        <v>2139268</v>
      </c>
      <c r="AF62" s="9">
        <f t="shared" si="2"/>
        <v>53173</v>
      </c>
    </row>
    <row r="63" spans="1:32" x14ac:dyDescent="0.2">
      <c r="A63" s="20">
        <v>31047</v>
      </c>
      <c r="B63" s="21">
        <v>2195830</v>
      </c>
      <c r="C63" s="21">
        <v>130553</v>
      </c>
      <c r="D63" s="21">
        <v>1147888</v>
      </c>
      <c r="E63" s="21">
        <v>75641</v>
      </c>
      <c r="F63" s="21">
        <v>397199</v>
      </c>
      <c r="G63" s="21">
        <v>21464</v>
      </c>
      <c r="H63" s="21">
        <v>353828</v>
      </c>
      <c r="I63" s="21">
        <v>30566</v>
      </c>
      <c r="J63" s="21">
        <v>-37796</v>
      </c>
      <c r="K63" s="21">
        <v>-3313</v>
      </c>
      <c r="L63" s="21">
        <v>176151</v>
      </c>
      <c r="M63" s="21">
        <v>1681</v>
      </c>
      <c r="N63" s="21">
        <v>2027571</v>
      </c>
      <c r="O63" s="21">
        <v>126039</v>
      </c>
      <c r="P63" s="21">
        <v>437647</v>
      </c>
      <c r="Q63" s="21">
        <v>32466</v>
      </c>
      <c r="R63" s="21">
        <v>320299</v>
      </c>
      <c r="S63" s="21">
        <v>27952</v>
      </c>
      <c r="T63" s="21">
        <v>96155</v>
      </c>
      <c r="U63" s="21">
        <v>56189</v>
      </c>
      <c r="V63" s="21">
        <v>537327</v>
      </c>
      <c r="W63" s="21">
        <v>426908</v>
      </c>
      <c r="X63" s="21">
        <v>128668</v>
      </c>
      <c r="Y63" s="21">
        <v>8847</v>
      </c>
      <c r="Z63" s="21">
        <v>47891</v>
      </c>
      <c r="AA63" s="21">
        <v>4440</v>
      </c>
      <c r="AB63" s="21">
        <v>204208</v>
      </c>
      <c r="AC63" s="9"/>
      <c r="AD63" s="9">
        <f t="shared" si="0"/>
        <v>2195830</v>
      </c>
      <c r="AE63" s="9">
        <f t="shared" si="1"/>
        <v>2144919</v>
      </c>
      <c r="AF63" s="9">
        <f t="shared" si="2"/>
        <v>50911</v>
      </c>
    </row>
    <row r="64" spans="1:32" x14ac:dyDescent="0.2">
      <c r="A64" s="20">
        <v>31137</v>
      </c>
      <c r="B64" s="21">
        <v>2182748</v>
      </c>
      <c r="C64" s="21">
        <v>137162</v>
      </c>
      <c r="D64" s="21">
        <v>1147632</v>
      </c>
      <c r="E64" s="21">
        <v>80149</v>
      </c>
      <c r="F64" s="21">
        <v>408099</v>
      </c>
      <c r="G64" s="21">
        <v>21890</v>
      </c>
      <c r="H64" s="21">
        <v>354794</v>
      </c>
      <c r="I64" s="21">
        <v>32510</v>
      </c>
      <c r="J64" s="21">
        <v>-18728</v>
      </c>
      <c r="K64" s="21">
        <v>-1090</v>
      </c>
      <c r="L64" s="21">
        <v>74010</v>
      </c>
      <c r="M64" s="21">
        <v>-4211</v>
      </c>
      <c r="N64" s="21">
        <v>1974506</v>
      </c>
      <c r="O64" s="21">
        <v>129248</v>
      </c>
      <c r="P64" s="21">
        <v>453324</v>
      </c>
      <c r="Q64" s="21">
        <v>35859</v>
      </c>
      <c r="R64" s="21">
        <v>294912</v>
      </c>
      <c r="S64" s="21">
        <v>27945</v>
      </c>
      <c r="T64" s="21">
        <v>97079</v>
      </c>
      <c r="U64" s="21">
        <v>55315</v>
      </c>
      <c r="V64" s="21">
        <v>530620</v>
      </c>
      <c r="W64" s="21">
        <v>425870</v>
      </c>
      <c r="X64" s="21">
        <v>128794</v>
      </c>
      <c r="Y64" s="21">
        <v>9757</v>
      </c>
      <c r="Z64" s="21">
        <v>54764</v>
      </c>
      <c r="AA64" s="21">
        <v>5360</v>
      </c>
      <c r="AB64" s="21">
        <v>194202</v>
      </c>
      <c r="AC64" s="9"/>
      <c r="AD64" s="9">
        <f t="shared" si="0"/>
        <v>2182748</v>
      </c>
      <c r="AE64" s="9">
        <f t="shared" si="1"/>
        <v>2132918</v>
      </c>
      <c r="AF64" s="9">
        <f t="shared" si="2"/>
        <v>49830</v>
      </c>
    </row>
    <row r="65" spans="1:32" x14ac:dyDescent="0.2">
      <c r="A65" s="20">
        <v>31228</v>
      </c>
      <c r="B65" s="21">
        <v>2166877</v>
      </c>
      <c r="C65" s="21">
        <v>140593</v>
      </c>
      <c r="D65" s="21">
        <v>1121603</v>
      </c>
      <c r="E65" s="21">
        <v>81478</v>
      </c>
      <c r="F65" s="21">
        <v>396909</v>
      </c>
      <c r="G65" s="21">
        <v>22355</v>
      </c>
      <c r="H65" s="21">
        <v>340250</v>
      </c>
      <c r="I65" s="21">
        <v>33204</v>
      </c>
      <c r="J65" s="21">
        <v>-57537</v>
      </c>
      <c r="K65" s="21">
        <v>-3942</v>
      </c>
      <c r="L65" s="21">
        <v>120108</v>
      </c>
      <c r="M65" s="21">
        <v>-3651</v>
      </c>
      <c r="N65" s="21">
        <v>1914985</v>
      </c>
      <c r="O65" s="21">
        <v>129443</v>
      </c>
      <c r="P65" s="21">
        <v>491234</v>
      </c>
      <c r="Q65" s="21">
        <v>38176</v>
      </c>
      <c r="R65" s="21">
        <v>284098</v>
      </c>
      <c r="S65" s="21">
        <v>27026</v>
      </c>
      <c r="T65" s="21">
        <v>81611</v>
      </c>
      <c r="U65" s="21">
        <v>54263</v>
      </c>
      <c r="V65" s="21">
        <v>525378</v>
      </c>
      <c r="W65" s="21">
        <v>426270</v>
      </c>
      <c r="X65" s="21">
        <v>127880</v>
      </c>
      <c r="Y65" s="21">
        <v>10248</v>
      </c>
      <c r="Z65" s="21">
        <v>49586</v>
      </c>
      <c r="AA65" s="21">
        <v>5129</v>
      </c>
      <c r="AB65" s="21">
        <v>189277</v>
      </c>
      <c r="AC65" s="9"/>
      <c r="AD65" s="9">
        <f t="shared" si="0"/>
        <v>2166877</v>
      </c>
      <c r="AE65" s="9">
        <f t="shared" si="1"/>
        <v>2122121</v>
      </c>
      <c r="AF65" s="9">
        <f t="shared" si="2"/>
        <v>44756</v>
      </c>
    </row>
    <row r="66" spans="1:32" x14ac:dyDescent="0.2">
      <c r="A66" s="20">
        <v>31320</v>
      </c>
      <c r="B66" s="21">
        <v>2161156</v>
      </c>
      <c r="C66" s="21">
        <v>144819</v>
      </c>
      <c r="D66" s="21">
        <v>1124803</v>
      </c>
      <c r="E66" s="21">
        <v>84267</v>
      </c>
      <c r="F66" s="21">
        <v>441884</v>
      </c>
      <c r="G66" s="21">
        <v>25176</v>
      </c>
      <c r="H66" s="21">
        <v>322042</v>
      </c>
      <c r="I66" s="21">
        <v>32528</v>
      </c>
      <c r="J66" s="21">
        <v>-24513</v>
      </c>
      <c r="K66" s="21">
        <v>-2806</v>
      </c>
      <c r="L66" s="21">
        <v>72235</v>
      </c>
      <c r="M66" s="21">
        <v>-4896</v>
      </c>
      <c r="N66" s="21">
        <v>1932513</v>
      </c>
      <c r="O66" s="21">
        <v>134268</v>
      </c>
      <c r="P66" s="21">
        <v>450719</v>
      </c>
      <c r="Q66" s="21">
        <v>39142</v>
      </c>
      <c r="R66" s="21">
        <v>272479</v>
      </c>
      <c r="S66" s="21">
        <v>28591</v>
      </c>
      <c r="T66" s="21">
        <v>87576</v>
      </c>
      <c r="U66" s="21">
        <v>54210</v>
      </c>
      <c r="V66" s="21">
        <v>525720</v>
      </c>
      <c r="W66" s="21">
        <v>423898</v>
      </c>
      <c r="X66" s="21">
        <v>120800</v>
      </c>
      <c r="Y66" s="21">
        <v>10234</v>
      </c>
      <c r="Z66" s="21">
        <v>51257</v>
      </c>
      <c r="AA66" s="21">
        <v>5446</v>
      </c>
      <c r="AB66" s="21">
        <v>172743</v>
      </c>
      <c r="AC66" s="9"/>
      <c r="AD66" s="9">
        <f t="shared" si="0"/>
        <v>2161156</v>
      </c>
      <c r="AE66" s="9">
        <f t="shared" si="1"/>
        <v>2110753</v>
      </c>
      <c r="AF66" s="9">
        <f t="shared" si="2"/>
        <v>50403</v>
      </c>
    </row>
    <row r="67" spans="1:32" x14ac:dyDescent="0.2">
      <c r="A67" s="20">
        <v>31412</v>
      </c>
      <c r="B67" s="21">
        <v>2184267</v>
      </c>
      <c r="C67" s="21">
        <v>152062</v>
      </c>
      <c r="D67" s="21">
        <v>1135225</v>
      </c>
      <c r="E67" s="21">
        <v>88285</v>
      </c>
      <c r="F67" s="21">
        <v>402388</v>
      </c>
      <c r="G67" s="21">
        <v>24395</v>
      </c>
      <c r="H67" s="21">
        <v>319442</v>
      </c>
      <c r="I67" s="21">
        <v>34197</v>
      </c>
      <c r="J67" s="21">
        <v>-52785</v>
      </c>
      <c r="K67" s="21">
        <v>-5534</v>
      </c>
      <c r="L67" s="21">
        <v>114493</v>
      </c>
      <c r="M67" s="21">
        <v>-4818</v>
      </c>
      <c r="N67" s="21">
        <v>1911846</v>
      </c>
      <c r="O67" s="21">
        <v>136525</v>
      </c>
      <c r="P67" s="21">
        <v>495144</v>
      </c>
      <c r="Q67" s="21">
        <v>47163</v>
      </c>
      <c r="R67" s="21">
        <v>269006</v>
      </c>
      <c r="S67" s="21">
        <v>31626</v>
      </c>
      <c r="T67" s="21">
        <v>91700</v>
      </c>
      <c r="U67" s="21">
        <v>53820</v>
      </c>
      <c r="V67" s="21">
        <v>533338</v>
      </c>
      <c r="W67" s="21">
        <v>419269</v>
      </c>
      <c r="X67" s="21">
        <v>123766</v>
      </c>
      <c r="Y67" s="21">
        <v>10831</v>
      </c>
      <c r="Z67" s="21">
        <v>51180</v>
      </c>
      <c r="AA67" s="21">
        <v>5841</v>
      </c>
      <c r="AB67" s="21">
        <v>172156</v>
      </c>
      <c r="AC67" s="9"/>
      <c r="AD67" s="9">
        <f t="shared" si="0"/>
        <v>2184267</v>
      </c>
      <c r="AE67" s="9">
        <f t="shared" si="1"/>
        <v>2137984</v>
      </c>
      <c r="AF67" s="9">
        <f t="shared" si="2"/>
        <v>46283</v>
      </c>
    </row>
    <row r="68" spans="1:32" x14ac:dyDescent="0.2">
      <c r="A68" s="20">
        <v>31502</v>
      </c>
      <c r="B68" s="21">
        <v>2158243</v>
      </c>
      <c r="C68" s="21">
        <v>155758</v>
      </c>
      <c r="D68" s="21">
        <v>1119737</v>
      </c>
      <c r="E68" s="21">
        <v>93151</v>
      </c>
      <c r="F68" s="21">
        <v>420005</v>
      </c>
      <c r="G68" s="21">
        <v>26572</v>
      </c>
      <c r="H68" s="21">
        <v>276566</v>
      </c>
      <c r="I68" s="21">
        <v>32690</v>
      </c>
      <c r="J68" s="21">
        <v>3526</v>
      </c>
      <c r="K68" s="21">
        <v>2201</v>
      </c>
      <c r="L68" s="21">
        <v>108628</v>
      </c>
      <c r="M68" s="21">
        <v>-8834</v>
      </c>
      <c r="N68" s="21">
        <v>1942390</v>
      </c>
      <c r="O68" s="21">
        <v>145781</v>
      </c>
      <c r="P68" s="21">
        <v>421150</v>
      </c>
      <c r="Q68" s="21">
        <v>41033</v>
      </c>
      <c r="R68" s="21">
        <v>260154</v>
      </c>
      <c r="S68" s="21">
        <v>31056</v>
      </c>
      <c r="T68" s="21">
        <v>78421</v>
      </c>
      <c r="U68" s="21">
        <v>53783</v>
      </c>
      <c r="V68" s="21">
        <v>528117</v>
      </c>
      <c r="W68" s="21">
        <v>427339</v>
      </c>
      <c r="X68" s="21">
        <v>114322</v>
      </c>
      <c r="Y68" s="21">
        <v>11074</v>
      </c>
      <c r="Z68" s="21">
        <v>38265</v>
      </c>
      <c r="AA68" s="21">
        <v>4782</v>
      </c>
      <c r="AB68" s="21">
        <v>151668</v>
      </c>
      <c r="AC68" s="9"/>
      <c r="AD68" s="9">
        <f t="shared" ref="AD68:AD131" si="3">B68</f>
        <v>2158243</v>
      </c>
      <c r="AE68" s="9">
        <f t="shared" ref="AE68:AE131" si="4">N68+P68-R68</f>
        <v>2103386</v>
      </c>
      <c r="AF68" s="9">
        <f t="shared" si="2"/>
        <v>54857</v>
      </c>
    </row>
    <row r="69" spans="1:32" x14ac:dyDescent="0.2">
      <c r="A69" s="20">
        <v>31593</v>
      </c>
      <c r="B69" s="21">
        <v>2173144</v>
      </c>
      <c r="C69" s="21">
        <v>164122</v>
      </c>
      <c r="D69" s="21">
        <v>1128191</v>
      </c>
      <c r="E69" s="21">
        <v>96989</v>
      </c>
      <c r="F69" s="21">
        <v>435068</v>
      </c>
      <c r="G69" s="21">
        <v>29405</v>
      </c>
      <c r="H69" s="21">
        <v>270958</v>
      </c>
      <c r="I69" s="21">
        <v>33556</v>
      </c>
      <c r="J69" s="21">
        <v>-24666</v>
      </c>
      <c r="K69" s="21">
        <v>-4475</v>
      </c>
      <c r="L69" s="21">
        <v>117628</v>
      </c>
      <c r="M69" s="21">
        <v>-5533</v>
      </c>
      <c r="N69" s="21">
        <v>1915209</v>
      </c>
      <c r="O69" s="21">
        <v>149943</v>
      </c>
      <c r="P69" s="21">
        <v>480124</v>
      </c>
      <c r="Q69" s="21">
        <v>45916</v>
      </c>
      <c r="R69" s="21">
        <v>269702</v>
      </c>
      <c r="S69" s="21">
        <v>31737</v>
      </c>
      <c r="T69" s="21">
        <v>78178</v>
      </c>
      <c r="U69" s="21">
        <v>53499</v>
      </c>
      <c r="V69" s="21">
        <v>538019</v>
      </c>
      <c r="W69" s="21">
        <v>438179</v>
      </c>
      <c r="X69" s="21">
        <v>108123</v>
      </c>
      <c r="Y69" s="21">
        <v>10833</v>
      </c>
      <c r="Z69" s="21">
        <v>37452</v>
      </c>
      <c r="AA69" s="21">
        <v>4822</v>
      </c>
      <c r="AB69" s="21">
        <v>153509</v>
      </c>
      <c r="AC69" s="9"/>
      <c r="AD69" s="9">
        <f t="shared" si="3"/>
        <v>2173144</v>
      </c>
      <c r="AE69" s="9">
        <f t="shared" si="4"/>
        <v>2125631</v>
      </c>
      <c r="AF69" s="9">
        <f t="shared" ref="AF69:AF132" si="5">AD69-AE69</f>
        <v>47513</v>
      </c>
    </row>
    <row r="70" spans="1:32" x14ac:dyDescent="0.2">
      <c r="A70" s="20">
        <v>31685</v>
      </c>
      <c r="B70" s="21">
        <v>2178034</v>
      </c>
      <c r="C70" s="21">
        <v>171182</v>
      </c>
      <c r="D70" s="21">
        <v>1138408</v>
      </c>
      <c r="E70" s="21">
        <v>101503</v>
      </c>
      <c r="F70" s="21">
        <v>414063</v>
      </c>
      <c r="G70" s="21">
        <v>28842</v>
      </c>
      <c r="H70" s="21">
        <v>276276</v>
      </c>
      <c r="I70" s="21">
        <v>35522</v>
      </c>
      <c r="J70" s="21">
        <v>-9725</v>
      </c>
      <c r="K70" s="21">
        <v>-547</v>
      </c>
      <c r="L70" s="21">
        <v>155539</v>
      </c>
      <c r="M70" s="21">
        <v>-8348</v>
      </c>
      <c r="N70" s="21">
        <v>1972516</v>
      </c>
      <c r="O70" s="21">
        <v>156972</v>
      </c>
      <c r="P70" s="21">
        <v>487410</v>
      </c>
      <c r="Q70" s="21">
        <v>51632</v>
      </c>
      <c r="R70" s="21">
        <v>325048</v>
      </c>
      <c r="S70" s="21">
        <v>37422</v>
      </c>
      <c r="T70" s="21">
        <v>78885</v>
      </c>
      <c r="U70" s="21">
        <v>55510</v>
      </c>
      <c r="V70" s="21">
        <v>542610</v>
      </c>
      <c r="W70" s="21">
        <v>439544</v>
      </c>
      <c r="X70" s="21">
        <v>113016</v>
      </c>
      <c r="Y70" s="21">
        <v>11999</v>
      </c>
      <c r="Z70" s="21">
        <v>34876</v>
      </c>
      <c r="AA70" s="21">
        <v>4622</v>
      </c>
      <c r="AB70" s="21">
        <v>157281</v>
      </c>
      <c r="AC70" s="9"/>
      <c r="AD70" s="9">
        <f t="shared" si="3"/>
        <v>2178034</v>
      </c>
      <c r="AE70" s="9">
        <f t="shared" si="4"/>
        <v>2134878</v>
      </c>
      <c r="AF70" s="9">
        <f t="shared" si="5"/>
        <v>43156</v>
      </c>
    </row>
    <row r="71" spans="1:32" x14ac:dyDescent="0.2">
      <c r="A71" s="20">
        <v>31777</v>
      </c>
      <c r="B71" s="21">
        <v>2187180</v>
      </c>
      <c r="C71" s="21">
        <v>179411</v>
      </c>
      <c r="D71" s="21">
        <v>1150113</v>
      </c>
      <c r="E71" s="21">
        <v>104964</v>
      </c>
      <c r="F71" s="21">
        <v>417935</v>
      </c>
      <c r="G71" s="21">
        <v>27689</v>
      </c>
      <c r="H71" s="21">
        <v>264467</v>
      </c>
      <c r="I71" s="21">
        <v>35300</v>
      </c>
      <c r="J71" s="21">
        <v>-28223</v>
      </c>
      <c r="K71" s="21">
        <v>-1483</v>
      </c>
      <c r="L71" s="21">
        <v>141367</v>
      </c>
      <c r="M71" s="21">
        <v>-1302</v>
      </c>
      <c r="N71" s="21">
        <v>1936684</v>
      </c>
      <c r="O71" s="21">
        <v>165169</v>
      </c>
      <c r="P71" s="21">
        <v>431971</v>
      </c>
      <c r="Q71" s="21">
        <v>44107</v>
      </c>
      <c r="R71" s="21">
        <v>238114</v>
      </c>
      <c r="S71" s="21">
        <v>29865</v>
      </c>
      <c r="T71" s="21">
        <v>80983</v>
      </c>
      <c r="U71" s="21">
        <v>54965</v>
      </c>
      <c r="V71" s="21">
        <v>548917</v>
      </c>
      <c r="W71" s="21">
        <v>442180</v>
      </c>
      <c r="X71" s="21">
        <v>108126</v>
      </c>
      <c r="Y71" s="21">
        <v>11795</v>
      </c>
      <c r="Z71" s="21">
        <v>37305</v>
      </c>
      <c r="AA71" s="21">
        <v>5102</v>
      </c>
      <c r="AB71" s="21">
        <v>144846</v>
      </c>
      <c r="AC71" s="9"/>
      <c r="AD71" s="9">
        <f t="shared" si="3"/>
        <v>2187180</v>
      </c>
      <c r="AE71" s="9">
        <f t="shared" si="4"/>
        <v>2130541</v>
      </c>
      <c r="AF71" s="9">
        <f t="shared" si="5"/>
        <v>56639</v>
      </c>
    </row>
    <row r="72" spans="1:32" x14ac:dyDescent="0.2">
      <c r="A72" s="20">
        <v>31867</v>
      </c>
      <c r="B72" s="21">
        <v>2203087</v>
      </c>
      <c r="C72" s="21">
        <v>187004</v>
      </c>
      <c r="D72" s="21">
        <v>1162109</v>
      </c>
      <c r="E72" s="21">
        <v>111666</v>
      </c>
      <c r="F72" s="21">
        <v>443684</v>
      </c>
      <c r="G72" s="21">
        <v>32792</v>
      </c>
      <c r="H72" s="21">
        <v>265581</v>
      </c>
      <c r="I72" s="21">
        <v>35419</v>
      </c>
      <c r="J72" s="21">
        <v>12423</v>
      </c>
      <c r="K72" s="21">
        <v>1558</v>
      </c>
      <c r="L72" s="21">
        <v>59992</v>
      </c>
      <c r="M72" s="21">
        <v>-11529</v>
      </c>
      <c r="N72" s="21">
        <v>1947454</v>
      </c>
      <c r="O72" s="21">
        <v>169905</v>
      </c>
      <c r="P72" s="21">
        <v>487676</v>
      </c>
      <c r="Q72" s="21">
        <v>50099</v>
      </c>
      <c r="R72" s="21">
        <v>279672</v>
      </c>
      <c r="S72" s="21">
        <v>33000</v>
      </c>
      <c r="T72" s="21">
        <v>84550</v>
      </c>
      <c r="U72" s="21">
        <v>55744</v>
      </c>
      <c r="V72" s="21">
        <v>527503</v>
      </c>
      <c r="W72" s="21">
        <v>464961</v>
      </c>
      <c r="X72" s="21">
        <v>116178</v>
      </c>
      <c r="Y72" s="21">
        <v>11919</v>
      </c>
      <c r="Z72" s="21">
        <v>31318</v>
      </c>
      <c r="AA72" s="21">
        <v>4335</v>
      </c>
      <c r="AB72" s="21">
        <v>154006</v>
      </c>
      <c r="AC72" s="9"/>
      <c r="AD72" s="9">
        <f t="shared" si="3"/>
        <v>2203087</v>
      </c>
      <c r="AE72" s="9">
        <f t="shared" si="4"/>
        <v>2155458</v>
      </c>
      <c r="AF72" s="9">
        <f t="shared" si="5"/>
        <v>47629</v>
      </c>
    </row>
    <row r="73" spans="1:32" x14ac:dyDescent="0.2">
      <c r="A73" s="20">
        <v>31958</v>
      </c>
      <c r="B73" s="21">
        <v>2210943</v>
      </c>
      <c r="C73" s="21">
        <v>189887</v>
      </c>
      <c r="D73" s="21">
        <v>1170563</v>
      </c>
      <c r="E73" s="21">
        <v>116086</v>
      </c>
      <c r="F73" s="21">
        <v>446916</v>
      </c>
      <c r="G73" s="21">
        <v>34274</v>
      </c>
      <c r="H73" s="21">
        <v>252198</v>
      </c>
      <c r="I73" s="21">
        <v>34987</v>
      </c>
      <c r="J73" s="21">
        <v>-34815</v>
      </c>
      <c r="K73" s="21">
        <v>-3998</v>
      </c>
      <c r="L73" s="21">
        <v>142106</v>
      </c>
      <c r="M73" s="21">
        <v>-6038</v>
      </c>
      <c r="N73" s="21">
        <v>1972890</v>
      </c>
      <c r="O73" s="21">
        <v>175311</v>
      </c>
      <c r="P73" s="21">
        <v>458086</v>
      </c>
      <c r="Q73" s="21">
        <v>49146</v>
      </c>
      <c r="R73" s="21">
        <v>272411</v>
      </c>
      <c r="S73" s="21">
        <v>34570</v>
      </c>
      <c r="T73" s="21">
        <v>92579</v>
      </c>
      <c r="U73" s="21">
        <v>55864</v>
      </c>
      <c r="V73" s="21">
        <v>532423</v>
      </c>
      <c r="W73" s="21">
        <v>461214</v>
      </c>
      <c r="X73" s="21">
        <v>94124</v>
      </c>
      <c r="Y73" s="21">
        <v>10515</v>
      </c>
      <c r="Z73" s="21">
        <v>33050</v>
      </c>
      <c r="AA73" s="21">
        <v>4718</v>
      </c>
      <c r="AB73" s="21">
        <v>151431</v>
      </c>
      <c r="AC73" s="9"/>
      <c r="AD73" s="9">
        <f t="shared" si="3"/>
        <v>2210943</v>
      </c>
      <c r="AE73" s="9">
        <f t="shared" si="4"/>
        <v>2158565</v>
      </c>
      <c r="AF73" s="9">
        <f t="shared" si="5"/>
        <v>52378</v>
      </c>
    </row>
    <row r="74" spans="1:32" x14ac:dyDescent="0.2">
      <c r="A74" s="20">
        <v>32050</v>
      </c>
      <c r="B74" s="21">
        <v>2219011</v>
      </c>
      <c r="C74" s="21">
        <v>200142</v>
      </c>
      <c r="D74" s="21">
        <v>1185383</v>
      </c>
      <c r="E74" s="21">
        <v>122642</v>
      </c>
      <c r="F74" s="21">
        <v>419290</v>
      </c>
      <c r="G74" s="21">
        <v>33499</v>
      </c>
      <c r="H74" s="21">
        <v>254309</v>
      </c>
      <c r="I74" s="21">
        <v>35934</v>
      </c>
      <c r="J74" s="21">
        <v>-25603</v>
      </c>
      <c r="K74" s="21">
        <v>-8950</v>
      </c>
      <c r="L74" s="21">
        <v>148136</v>
      </c>
      <c r="M74" s="21">
        <v>-2004</v>
      </c>
      <c r="N74" s="21">
        <v>1970130</v>
      </c>
      <c r="O74" s="21">
        <v>181121</v>
      </c>
      <c r="P74" s="21">
        <v>472804</v>
      </c>
      <c r="Q74" s="21">
        <v>55328</v>
      </c>
      <c r="R74" s="21">
        <v>274727</v>
      </c>
      <c r="S74" s="21">
        <v>36307</v>
      </c>
      <c r="T74" s="21">
        <v>92739</v>
      </c>
      <c r="U74" s="21">
        <v>56563</v>
      </c>
      <c r="V74" s="21">
        <v>536461</v>
      </c>
      <c r="W74" s="21">
        <v>470871</v>
      </c>
      <c r="X74" s="21">
        <v>97062</v>
      </c>
      <c r="Y74" s="21">
        <v>11067</v>
      </c>
      <c r="Z74" s="21">
        <v>28617</v>
      </c>
      <c r="AA74" s="21">
        <v>4138</v>
      </c>
      <c r="AB74" s="21">
        <v>159992</v>
      </c>
      <c r="AC74" s="9"/>
      <c r="AD74" s="9">
        <f t="shared" si="3"/>
        <v>2219011</v>
      </c>
      <c r="AE74" s="9">
        <f t="shared" si="4"/>
        <v>2168207</v>
      </c>
      <c r="AF74" s="9">
        <f t="shared" si="5"/>
        <v>50804</v>
      </c>
    </row>
    <row r="75" spans="1:32" x14ac:dyDescent="0.2">
      <c r="A75" s="20">
        <v>32142</v>
      </c>
      <c r="B75" s="21">
        <v>2246252</v>
      </c>
      <c r="C75" s="21">
        <v>209165</v>
      </c>
      <c r="D75" s="21">
        <v>1193289</v>
      </c>
      <c r="E75" s="21">
        <v>127269</v>
      </c>
      <c r="F75" s="21">
        <v>440295</v>
      </c>
      <c r="G75" s="21">
        <v>36279</v>
      </c>
      <c r="H75" s="21">
        <v>260497</v>
      </c>
      <c r="I75" s="21">
        <v>38092</v>
      </c>
      <c r="J75" s="21">
        <v>3602</v>
      </c>
      <c r="K75" s="21">
        <v>-1558</v>
      </c>
      <c r="L75" s="21">
        <v>117126</v>
      </c>
      <c r="M75" s="21">
        <v>-9496</v>
      </c>
      <c r="N75" s="21">
        <v>2015300</v>
      </c>
      <c r="O75" s="21">
        <v>190585</v>
      </c>
      <c r="P75" s="21">
        <v>486733</v>
      </c>
      <c r="Q75" s="21">
        <v>56847</v>
      </c>
      <c r="R75" s="21">
        <v>304401</v>
      </c>
      <c r="S75" s="21">
        <v>38267</v>
      </c>
      <c r="T75" s="21">
        <v>91808</v>
      </c>
      <c r="U75" s="21">
        <v>57777</v>
      </c>
      <c r="V75" s="21">
        <v>539998</v>
      </c>
      <c r="W75" s="21">
        <v>469034</v>
      </c>
      <c r="X75" s="21">
        <v>99858</v>
      </c>
      <c r="Y75" s="21">
        <v>11728</v>
      </c>
      <c r="Z75" s="21">
        <v>29364</v>
      </c>
      <c r="AA75" s="21">
        <v>4353</v>
      </c>
      <c r="AB75" s="21">
        <v>165458</v>
      </c>
      <c r="AC75" s="9"/>
      <c r="AD75" s="9">
        <f t="shared" si="3"/>
        <v>2246252</v>
      </c>
      <c r="AE75" s="9">
        <f t="shared" si="4"/>
        <v>2197632</v>
      </c>
      <c r="AF75" s="9">
        <f t="shared" si="5"/>
        <v>48620</v>
      </c>
    </row>
    <row r="76" spans="1:32" x14ac:dyDescent="0.2">
      <c r="A76" s="20">
        <v>32233</v>
      </c>
      <c r="B76" s="21">
        <v>2280012</v>
      </c>
      <c r="C76" s="21">
        <v>221332</v>
      </c>
      <c r="D76" s="21">
        <v>1213819</v>
      </c>
      <c r="E76" s="21">
        <v>135060</v>
      </c>
      <c r="F76" s="21">
        <v>443586</v>
      </c>
      <c r="G76" s="21">
        <v>37817</v>
      </c>
      <c r="H76" s="21">
        <v>282960</v>
      </c>
      <c r="I76" s="21">
        <v>42220</v>
      </c>
      <c r="J76" s="21">
        <v>-6807</v>
      </c>
      <c r="K76" s="21">
        <v>-1213</v>
      </c>
      <c r="L76" s="21">
        <v>134323</v>
      </c>
      <c r="M76" s="21">
        <v>-3934</v>
      </c>
      <c r="N76" s="21">
        <v>2059664</v>
      </c>
      <c r="O76" s="21">
        <v>209950</v>
      </c>
      <c r="P76" s="21">
        <v>508740</v>
      </c>
      <c r="Q76" s="21">
        <v>55093</v>
      </c>
      <c r="R76" s="21">
        <v>334169</v>
      </c>
      <c r="S76" s="21">
        <v>43711</v>
      </c>
      <c r="T76" s="21">
        <v>96544</v>
      </c>
      <c r="U76" s="21">
        <v>59286</v>
      </c>
      <c r="V76" s="21">
        <v>549904</v>
      </c>
      <c r="W76" s="21">
        <v>490419</v>
      </c>
      <c r="X76" s="21">
        <v>100266</v>
      </c>
      <c r="Y76" s="21">
        <v>12140</v>
      </c>
      <c r="Z76" s="21">
        <v>27431</v>
      </c>
      <c r="AA76" s="21">
        <v>4153</v>
      </c>
      <c r="AB76" s="21">
        <v>180055</v>
      </c>
      <c r="AC76" s="9"/>
      <c r="AD76" s="9">
        <f t="shared" si="3"/>
        <v>2280012</v>
      </c>
      <c r="AE76" s="9">
        <f t="shared" si="4"/>
        <v>2234235</v>
      </c>
      <c r="AF76" s="9">
        <f t="shared" si="5"/>
        <v>45777</v>
      </c>
    </row>
    <row r="77" spans="1:32" x14ac:dyDescent="0.2">
      <c r="A77" s="20">
        <v>32324</v>
      </c>
      <c r="B77" s="21">
        <v>2296202</v>
      </c>
      <c r="C77" s="21">
        <v>230427</v>
      </c>
      <c r="D77" s="21">
        <v>1236386</v>
      </c>
      <c r="E77" s="21">
        <v>141906</v>
      </c>
      <c r="F77" s="21">
        <v>437598</v>
      </c>
      <c r="G77" s="21">
        <v>38115</v>
      </c>
      <c r="H77" s="21">
        <v>287786</v>
      </c>
      <c r="I77" s="21">
        <v>44607</v>
      </c>
      <c r="J77" s="21">
        <v>-14288</v>
      </c>
      <c r="K77" s="21">
        <v>-3085</v>
      </c>
      <c r="L77" s="21">
        <v>183182</v>
      </c>
      <c r="M77" s="21">
        <v>-399</v>
      </c>
      <c r="N77" s="21">
        <v>2116166</v>
      </c>
      <c r="O77" s="21">
        <v>221144</v>
      </c>
      <c r="P77" s="21">
        <v>481735</v>
      </c>
      <c r="Q77" s="21">
        <v>56582</v>
      </c>
      <c r="R77" s="21">
        <v>350782</v>
      </c>
      <c r="S77" s="21">
        <v>47299</v>
      </c>
      <c r="T77" s="21">
        <v>97630</v>
      </c>
      <c r="U77" s="21">
        <v>61513</v>
      </c>
      <c r="V77" s="21">
        <v>554132</v>
      </c>
      <c r="W77" s="21">
        <v>505800</v>
      </c>
      <c r="X77" s="21">
        <v>104298</v>
      </c>
      <c r="Y77" s="21">
        <v>12842</v>
      </c>
      <c r="Z77" s="21">
        <v>27334</v>
      </c>
      <c r="AA77" s="21">
        <v>4301</v>
      </c>
      <c r="AB77" s="21">
        <v>185051</v>
      </c>
      <c r="AC77" s="9"/>
      <c r="AD77" s="9">
        <f t="shared" si="3"/>
        <v>2296202</v>
      </c>
      <c r="AE77" s="9">
        <f t="shared" si="4"/>
        <v>2247119</v>
      </c>
      <c r="AF77" s="9">
        <f t="shared" si="5"/>
        <v>49083</v>
      </c>
    </row>
    <row r="78" spans="1:32" x14ac:dyDescent="0.2">
      <c r="A78" s="20">
        <v>32416</v>
      </c>
      <c r="B78" s="21">
        <v>2327084</v>
      </c>
      <c r="C78" s="21">
        <v>242590</v>
      </c>
      <c r="D78" s="21">
        <v>1251079</v>
      </c>
      <c r="E78" s="21">
        <v>148707</v>
      </c>
      <c r="F78" s="21">
        <v>444026</v>
      </c>
      <c r="G78" s="21">
        <v>40431</v>
      </c>
      <c r="H78" s="21">
        <v>295214</v>
      </c>
      <c r="I78" s="21">
        <v>47588</v>
      </c>
      <c r="J78" s="21">
        <v>36743</v>
      </c>
      <c r="K78" s="21">
        <v>3447</v>
      </c>
      <c r="L78" s="21">
        <v>41684</v>
      </c>
      <c r="M78" s="21">
        <v>-17642</v>
      </c>
      <c r="N78" s="21">
        <v>2072913</v>
      </c>
      <c r="O78" s="21">
        <v>222530</v>
      </c>
      <c r="P78" s="21">
        <v>558085</v>
      </c>
      <c r="Q78" s="21">
        <v>68414</v>
      </c>
      <c r="R78" s="21">
        <v>345359</v>
      </c>
      <c r="S78" s="21">
        <v>48354</v>
      </c>
      <c r="T78" s="21">
        <v>100975</v>
      </c>
      <c r="U78" s="21">
        <v>62981</v>
      </c>
      <c r="V78" s="21">
        <v>555683</v>
      </c>
      <c r="W78" s="21">
        <v>512416</v>
      </c>
      <c r="X78" s="21">
        <v>104710</v>
      </c>
      <c r="Y78" s="21">
        <v>13448</v>
      </c>
      <c r="Z78" s="21">
        <v>29559</v>
      </c>
      <c r="AA78" s="21">
        <v>4698</v>
      </c>
      <c r="AB78" s="21">
        <v>189462</v>
      </c>
      <c r="AC78" s="9"/>
      <c r="AD78" s="9">
        <f t="shared" si="3"/>
        <v>2327084</v>
      </c>
      <c r="AE78" s="9">
        <f t="shared" si="4"/>
        <v>2285639</v>
      </c>
      <c r="AF78" s="9">
        <f t="shared" si="5"/>
        <v>41445</v>
      </c>
    </row>
    <row r="79" spans="1:32" x14ac:dyDescent="0.2">
      <c r="A79" s="20">
        <v>32508</v>
      </c>
      <c r="B79" s="21">
        <v>2348935</v>
      </c>
      <c r="C79" s="21">
        <v>251203</v>
      </c>
      <c r="D79" s="21">
        <v>1260300</v>
      </c>
      <c r="E79" s="21">
        <v>156723</v>
      </c>
      <c r="F79" s="21">
        <v>453982</v>
      </c>
      <c r="G79" s="21">
        <v>42933</v>
      </c>
      <c r="H79" s="21">
        <v>296560</v>
      </c>
      <c r="I79" s="21">
        <v>50754</v>
      </c>
      <c r="J79" s="21">
        <v>22173</v>
      </c>
      <c r="K79" s="21">
        <v>3515</v>
      </c>
      <c r="L79" s="21">
        <v>95781</v>
      </c>
      <c r="M79" s="21">
        <v>-16400</v>
      </c>
      <c r="N79" s="21">
        <v>2136906</v>
      </c>
      <c r="O79" s="21">
        <v>237524</v>
      </c>
      <c r="P79" s="21">
        <v>512400</v>
      </c>
      <c r="Q79" s="21">
        <v>63887</v>
      </c>
      <c r="R79" s="21">
        <v>348739</v>
      </c>
      <c r="S79" s="21">
        <v>50208</v>
      </c>
      <c r="T79" s="21">
        <v>103116</v>
      </c>
      <c r="U79" s="21">
        <v>64392</v>
      </c>
      <c r="V79" s="21">
        <v>555803</v>
      </c>
      <c r="W79" s="21">
        <v>513096</v>
      </c>
      <c r="X79" s="21">
        <v>109910</v>
      </c>
      <c r="Y79" s="21">
        <v>14591</v>
      </c>
      <c r="Z79" s="21">
        <v>30208</v>
      </c>
      <c r="AA79" s="21">
        <v>5300</v>
      </c>
      <c r="AB79" s="21">
        <v>188147</v>
      </c>
      <c r="AC79" s="9"/>
      <c r="AD79" s="9">
        <f t="shared" si="3"/>
        <v>2348935</v>
      </c>
      <c r="AE79" s="9">
        <f t="shared" si="4"/>
        <v>2300567</v>
      </c>
      <c r="AF79" s="9">
        <f t="shared" si="5"/>
        <v>48368</v>
      </c>
    </row>
    <row r="80" spans="1:32" x14ac:dyDescent="0.2">
      <c r="A80" s="20">
        <v>32598</v>
      </c>
      <c r="B80" s="21">
        <v>2363482</v>
      </c>
      <c r="C80" s="21">
        <v>264951</v>
      </c>
      <c r="D80" s="21">
        <v>1268756</v>
      </c>
      <c r="E80" s="21">
        <v>161536</v>
      </c>
      <c r="F80" s="21">
        <v>469467</v>
      </c>
      <c r="G80" s="21">
        <v>46593</v>
      </c>
      <c r="H80" s="21">
        <v>296881</v>
      </c>
      <c r="I80" s="21">
        <v>53612</v>
      </c>
      <c r="J80" s="21">
        <v>-8080</v>
      </c>
      <c r="K80" s="21">
        <v>-197</v>
      </c>
      <c r="L80" s="21">
        <v>148356</v>
      </c>
      <c r="M80" s="21">
        <v>-4036</v>
      </c>
      <c r="N80" s="21">
        <v>2171795</v>
      </c>
      <c r="O80" s="21">
        <v>257508</v>
      </c>
      <c r="P80" s="21">
        <v>484970</v>
      </c>
      <c r="Q80" s="21">
        <v>59833</v>
      </c>
      <c r="R80" s="21">
        <v>346196</v>
      </c>
      <c r="S80" s="21">
        <v>52390</v>
      </c>
      <c r="T80" s="21">
        <v>99191</v>
      </c>
      <c r="U80" s="21">
        <v>64878</v>
      </c>
      <c r="V80" s="21">
        <v>566151</v>
      </c>
      <c r="W80" s="21">
        <v>517600</v>
      </c>
      <c r="X80" s="21">
        <v>111283</v>
      </c>
      <c r="Y80" s="21">
        <v>16174</v>
      </c>
      <c r="Z80" s="21">
        <v>37518</v>
      </c>
      <c r="AA80" s="21">
        <v>6682</v>
      </c>
      <c r="AB80" s="21">
        <v>179341</v>
      </c>
      <c r="AC80" s="9"/>
      <c r="AD80" s="9">
        <f t="shared" si="3"/>
        <v>2363482</v>
      </c>
      <c r="AE80" s="9">
        <f t="shared" si="4"/>
        <v>2310569</v>
      </c>
      <c r="AF80" s="9">
        <f t="shared" si="5"/>
        <v>52913</v>
      </c>
    </row>
    <row r="81" spans="1:33" x14ac:dyDescent="0.2">
      <c r="A81" s="20">
        <v>32689</v>
      </c>
      <c r="B81" s="21">
        <v>2373736</v>
      </c>
      <c r="C81" s="21">
        <v>282029</v>
      </c>
      <c r="D81" s="21">
        <v>1270926</v>
      </c>
      <c r="E81" s="21">
        <v>168959</v>
      </c>
      <c r="F81" s="21">
        <v>454116</v>
      </c>
      <c r="G81" s="21">
        <v>46464</v>
      </c>
      <c r="H81" s="21">
        <v>307159</v>
      </c>
      <c r="I81" s="21">
        <v>57900</v>
      </c>
      <c r="J81" s="21">
        <v>-9129</v>
      </c>
      <c r="K81" s="21">
        <v>-2613</v>
      </c>
      <c r="L81" s="21">
        <v>125456</v>
      </c>
      <c r="M81" s="21">
        <v>-415</v>
      </c>
      <c r="N81" s="21">
        <v>2141468</v>
      </c>
      <c r="O81" s="21">
        <v>270295</v>
      </c>
      <c r="P81" s="21">
        <v>553713</v>
      </c>
      <c r="Q81" s="21">
        <v>70912</v>
      </c>
      <c r="R81" s="21">
        <v>364876</v>
      </c>
      <c r="S81" s="21">
        <v>59178</v>
      </c>
      <c r="T81" s="21">
        <v>97781</v>
      </c>
      <c r="U81" s="21">
        <v>64962</v>
      </c>
      <c r="V81" s="21">
        <v>572447</v>
      </c>
      <c r="W81" s="21">
        <v>514476</v>
      </c>
      <c r="X81" s="21">
        <v>110506</v>
      </c>
      <c r="Y81" s="21">
        <v>17629</v>
      </c>
      <c r="Z81" s="21">
        <v>36883</v>
      </c>
      <c r="AA81" s="21">
        <v>6841</v>
      </c>
      <c r="AB81" s="21">
        <v>188608</v>
      </c>
      <c r="AC81" s="9"/>
      <c r="AD81" s="9">
        <f t="shared" si="3"/>
        <v>2373736</v>
      </c>
      <c r="AE81" s="9">
        <f t="shared" si="4"/>
        <v>2330305</v>
      </c>
      <c r="AF81" s="9">
        <f t="shared" si="5"/>
        <v>43431</v>
      </c>
    </row>
    <row r="82" spans="1:33" x14ac:dyDescent="0.2">
      <c r="A82" s="20">
        <v>32781</v>
      </c>
      <c r="B82" s="21">
        <v>2375643</v>
      </c>
      <c r="C82" s="21">
        <v>289941</v>
      </c>
      <c r="D82" s="21">
        <v>1277738</v>
      </c>
      <c r="E82" s="21">
        <v>175906</v>
      </c>
      <c r="F82" s="21">
        <v>459369</v>
      </c>
      <c r="G82" s="21">
        <v>47728</v>
      </c>
      <c r="H82" s="21">
        <v>315364</v>
      </c>
      <c r="I82" s="21">
        <v>61188</v>
      </c>
      <c r="J82" s="21">
        <v>17558</v>
      </c>
      <c r="K82" s="21">
        <v>5967</v>
      </c>
      <c r="L82" s="21">
        <v>23906</v>
      </c>
      <c r="M82" s="21">
        <v>-18540</v>
      </c>
      <c r="N82" s="21">
        <v>2112872</v>
      </c>
      <c r="O82" s="21">
        <v>272249</v>
      </c>
      <c r="P82" s="21">
        <v>553801</v>
      </c>
      <c r="Q82" s="21">
        <v>70695</v>
      </c>
      <c r="R82" s="21">
        <v>336464</v>
      </c>
      <c r="S82" s="21">
        <v>53003</v>
      </c>
      <c r="T82" s="21">
        <v>97418</v>
      </c>
      <c r="U82" s="21">
        <v>64856</v>
      </c>
      <c r="V82" s="21">
        <v>577420</v>
      </c>
      <c r="W82" s="21">
        <v>516542</v>
      </c>
      <c r="X82" s="21">
        <v>108335</v>
      </c>
      <c r="Y82" s="21">
        <v>18648</v>
      </c>
      <c r="Z82" s="21">
        <v>40450</v>
      </c>
      <c r="AA82" s="21">
        <v>7414</v>
      </c>
      <c r="AB82" s="21">
        <v>193551</v>
      </c>
      <c r="AC82" s="9"/>
      <c r="AD82" s="9">
        <f t="shared" si="3"/>
        <v>2375643</v>
      </c>
      <c r="AE82" s="9">
        <f t="shared" si="4"/>
        <v>2330209</v>
      </c>
      <c r="AF82" s="9">
        <f t="shared" si="5"/>
        <v>45434</v>
      </c>
    </row>
    <row r="83" spans="1:33" x14ac:dyDescent="0.2">
      <c r="A83" s="20">
        <v>32873</v>
      </c>
      <c r="B83" s="21">
        <v>2360942</v>
      </c>
      <c r="C83" s="21">
        <v>296658</v>
      </c>
      <c r="D83" s="21">
        <v>1280122</v>
      </c>
      <c r="E83" s="21">
        <v>183662</v>
      </c>
      <c r="F83" s="21">
        <v>467699</v>
      </c>
      <c r="G83" s="21">
        <v>49899</v>
      </c>
      <c r="H83" s="21">
        <v>318734</v>
      </c>
      <c r="I83" s="21">
        <v>64717</v>
      </c>
      <c r="J83" s="21">
        <v>-2290</v>
      </c>
      <c r="K83" s="21">
        <v>987</v>
      </c>
      <c r="L83" s="21">
        <v>64351</v>
      </c>
      <c r="M83" s="21">
        <v>-19174</v>
      </c>
      <c r="N83" s="21">
        <v>2133612</v>
      </c>
      <c r="O83" s="21">
        <v>280091</v>
      </c>
      <c r="P83" s="21">
        <v>513430</v>
      </c>
      <c r="Q83" s="21">
        <v>67296</v>
      </c>
      <c r="R83" s="21">
        <v>335898</v>
      </c>
      <c r="S83" s="21">
        <v>50729</v>
      </c>
      <c r="T83" s="21">
        <v>96083</v>
      </c>
      <c r="U83" s="21">
        <v>64850</v>
      </c>
      <c r="V83" s="21">
        <v>581420</v>
      </c>
      <c r="W83" s="21">
        <v>516910</v>
      </c>
      <c r="X83" s="21">
        <v>110263</v>
      </c>
      <c r="Y83" s="21">
        <v>20017</v>
      </c>
      <c r="Z83" s="21">
        <v>39244</v>
      </c>
      <c r="AA83" s="21">
        <v>7661</v>
      </c>
      <c r="AB83" s="21">
        <v>197012</v>
      </c>
      <c r="AC83" s="9"/>
      <c r="AD83" s="9">
        <f t="shared" si="3"/>
        <v>2360942</v>
      </c>
      <c r="AE83" s="9">
        <f t="shared" si="4"/>
        <v>2311144</v>
      </c>
      <c r="AF83" s="9">
        <f t="shared" si="5"/>
        <v>49798</v>
      </c>
    </row>
    <row r="84" spans="1:33" x14ac:dyDescent="0.2">
      <c r="A84" s="20">
        <v>32963</v>
      </c>
      <c r="B84" s="21">
        <v>2362832</v>
      </c>
      <c r="C84" s="21">
        <v>312250</v>
      </c>
      <c r="D84" s="21">
        <v>1293911</v>
      </c>
      <c r="E84" s="21">
        <v>195326</v>
      </c>
      <c r="F84" s="21">
        <v>483635</v>
      </c>
      <c r="G84" s="21">
        <v>53422</v>
      </c>
      <c r="H84" s="21">
        <v>313387</v>
      </c>
      <c r="I84" s="21">
        <v>65322</v>
      </c>
      <c r="J84" s="21">
        <v>-30240</v>
      </c>
      <c r="K84" s="21">
        <v>-4844</v>
      </c>
      <c r="L84" s="21">
        <v>48756</v>
      </c>
      <c r="M84" s="21">
        <v>-12628</v>
      </c>
      <c r="N84" s="21">
        <v>2107222</v>
      </c>
      <c r="O84" s="21">
        <v>296599</v>
      </c>
      <c r="P84" s="21">
        <v>526247</v>
      </c>
      <c r="Q84" s="21">
        <v>69265</v>
      </c>
      <c r="R84" s="21">
        <v>319966</v>
      </c>
      <c r="S84" s="21">
        <v>53614</v>
      </c>
      <c r="T84" s="21">
        <v>99155</v>
      </c>
      <c r="U84" s="21">
        <v>64439</v>
      </c>
      <c r="V84" s="21">
        <v>579541</v>
      </c>
      <c r="W84" s="21">
        <v>544563</v>
      </c>
      <c r="X84" s="21">
        <v>98318</v>
      </c>
      <c r="Y84" s="21">
        <v>18526</v>
      </c>
      <c r="Z84" s="21">
        <v>41809</v>
      </c>
      <c r="AA84" s="21">
        <v>8461</v>
      </c>
      <c r="AB84" s="21">
        <v>197403</v>
      </c>
      <c r="AC84" s="9"/>
      <c r="AD84" s="9">
        <f t="shared" si="3"/>
        <v>2362832</v>
      </c>
      <c r="AE84" s="9">
        <f t="shared" si="4"/>
        <v>2313503</v>
      </c>
      <c r="AF84" s="9">
        <f t="shared" si="5"/>
        <v>49329</v>
      </c>
    </row>
    <row r="85" spans="1:33" x14ac:dyDescent="0.2">
      <c r="A85" s="20">
        <v>33054</v>
      </c>
      <c r="B85" s="21">
        <v>2360882</v>
      </c>
      <c r="C85" s="21">
        <v>324200</v>
      </c>
      <c r="D85" s="21">
        <v>1307306</v>
      </c>
      <c r="E85" s="21">
        <v>206004</v>
      </c>
      <c r="F85" s="21">
        <v>461774</v>
      </c>
      <c r="G85" s="21">
        <v>54900</v>
      </c>
      <c r="H85" s="21">
        <v>306589</v>
      </c>
      <c r="I85" s="21">
        <v>64251</v>
      </c>
      <c r="J85" s="21">
        <v>-44264</v>
      </c>
      <c r="K85" s="21">
        <v>-9240</v>
      </c>
      <c r="L85" s="21">
        <v>102057</v>
      </c>
      <c r="M85" s="21">
        <v>-7575</v>
      </c>
      <c r="N85" s="21">
        <v>2120920</v>
      </c>
      <c r="O85" s="21">
        <v>308340</v>
      </c>
      <c r="P85" s="21">
        <v>514067</v>
      </c>
      <c r="Q85" s="21">
        <v>70333</v>
      </c>
      <c r="R85" s="21">
        <v>324575</v>
      </c>
      <c r="S85" s="21">
        <v>54473</v>
      </c>
      <c r="T85" s="21">
        <v>101355</v>
      </c>
      <c r="U85" s="21">
        <v>64996</v>
      </c>
      <c r="V85" s="21">
        <v>580831</v>
      </c>
      <c r="W85" s="21">
        <v>562892</v>
      </c>
      <c r="X85" s="21">
        <v>97200</v>
      </c>
      <c r="Y85" s="21">
        <v>17874</v>
      </c>
      <c r="Z85" s="21">
        <v>39122</v>
      </c>
      <c r="AA85" s="21">
        <v>8028</v>
      </c>
      <c r="AB85" s="21">
        <v>193497</v>
      </c>
      <c r="AC85" s="9"/>
      <c r="AD85" s="9">
        <f t="shared" si="3"/>
        <v>2360882</v>
      </c>
      <c r="AE85" s="9">
        <f t="shared" si="4"/>
        <v>2310412</v>
      </c>
      <c r="AF85" s="9">
        <f t="shared" si="5"/>
        <v>50470</v>
      </c>
    </row>
    <row r="86" spans="1:33" x14ac:dyDescent="0.2">
      <c r="A86" s="20">
        <v>33146</v>
      </c>
      <c r="B86" s="21">
        <v>2358898</v>
      </c>
      <c r="C86" s="21">
        <v>330423</v>
      </c>
      <c r="D86" s="21">
        <v>1318088</v>
      </c>
      <c r="E86" s="21">
        <v>214699</v>
      </c>
      <c r="F86" s="21">
        <v>470554</v>
      </c>
      <c r="G86" s="21">
        <v>58127</v>
      </c>
      <c r="H86" s="21">
        <v>298455</v>
      </c>
      <c r="I86" s="21">
        <v>63402</v>
      </c>
      <c r="J86" s="21">
        <v>-8756</v>
      </c>
      <c r="K86" s="21">
        <v>-368</v>
      </c>
      <c r="L86" s="21">
        <v>58077</v>
      </c>
      <c r="M86" s="21">
        <v>-17095</v>
      </c>
      <c r="N86" s="21">
        <v>2138519</v>
      </c>
      <c r="O86" s="21">
        <v>318765</v>
      </c>
      <c r="P86" s="21">
        <v>516377</v>
      </c>
      <c r="Q86" s="21">
        <v>68747</v>
      </c>
      <c r="R86" s="21">
        <v>344708</v>
      </c>
      <c r="S86" s="21">
        <v>57089</v>
      </c>
      <c r="T86" s="21">
        <v>104309</v>
      </c>
      <c r="U86" s="21">
        <v>65637</v>
      </c>
      <c r="V86" s="21">
        <v>583456</v>
      </c>
      <c r="W86" s="21">
        <v>568942</v>
      </c>
      <c r="X86" s="21">
        <v>93809</v>
      </c>
      <c r="Y86" s="21">
        <v>16926</v>
      </c>
      <c r="Z86" s="21">
        <v>39268</v>
      </c>
      <c r="AA86" s="21">
        <v>8204</v>
      </c>
      <c r="AB86" s="21">
        <v>187830</v>
      </c>
      <c r="AC86" s="9"/>
      <c r="AD86" s="9">
        <f t="shared" si="3"/>
        <v>2358898</v>
      </c>
      <c r="AE86" s="9">
        <f t="shared" si="4"/>
        <v>2310188</v>
      </c>
      <c r="AF86" s="9">
        <f t="shared" si="5"/>
        <v>48710</v>
      </c>
    </row>
    <row r="87" spans="1:33" x14ac:dyDescent="0.2">
      <c r="A87" s="20">
        <v>33238</v>
      </c>
      <c r="B87" s="21">
        <v>2361087</v>
      </c>
      <c r="C87" s="21">
        <v>337636</v>
      </c>
      <c r="D87" s="21">
        <v>1324712</v>
      </c>
      <c r="E87" s="21">
        <v>221952</v>
      </c>
      <c r="F87" s="21">
        <v>476559</v>
      </c>
      <c r="G87" s="21">
        <v>62999</v>
      </c>
      <c r="H87" s="21">
        <v>290724</v>
      </c>
      <c r="I87" s="21">
        <v>63161</v>
      </c>
      <c r="J87" s="21">
        <v>-30366</v>
      </c>
      <c r="K87" s="21">
        <v>-3856</v>
      </c>
      <c r="L87" s="21">
        <v>18878</v>
      </c>
      <c r="M87" s="21">
        <v>-26919</v>
      </c>
      <c r="N87" s="21">
        <v>2086555</v>
      </c>
      <c r="O87" s="21">
        <v>317337</v>
      </c>
      <c r="P87" s="21">
        <v>540086</v>
      </c>
      <c r="Q87" s="21">
        <v>72627</v>
      </c>
      <c r="R87" s="21">
        <v>313440</v>
      </c>
      <c r="S87" s="21">
        <v>52328</v>
      </c>
      <c r="T87" s="21">
        <v>104287</v>
      </c>
      <c r="U87" s="21">
        <v>66463</v>
      </c>
      <c r="V87" s="21">
        <v>587024</v>
      </c>
      <c r="W87" s="21">
        <v>565187</v>
      </c>
      <c r="X87" s="21">
        <v>95010</v>
      </c>
      <c r="Y87" s="21">
        <v>16660</v>
      </c>
      <c r="Z87" s="21">
        <v>38478</v>
      </c>
      <c r="AA87" s="21">
        <v>8179</v>
      </c>
      <c r="AB87" s="21">
        <v>182722</v>
      </c>
      <c r="AC87" s="9"/>
      <c r="AD87" s="9">
        <f t="shared" si="3"/>
        <v>2361087</v>
      </c>
      <c r="AE87" s="9">
        <f t="shared" si="4"/>
        <v>2313201</v>
      </c>
      <c r="AF87" s="9">
        <f t="shared" si="5"/>
        <v>47886</v>
      </c>
    </row>
    <row r="88" spans="1:33" x14ac:dyDescent="0.2">
      <c r="A88" s="20">
        <v>33328</v>
      </c>
      <c r="B88" s="21">
        <v>2342307</v>
      </c>
      <c r="C88" s="21">
        <v>353417</v>
      </c>
      <c r="D88" s="21">
        <v>1317546</v>
      </c>
      <c r="E88" s="21">
        <v>231191</v>
      </c>
      <c r="F88" s="21">
        <v>481444</v>
      </c>
      <c r="G88" s="21">
        <v>61792</v>
      </c>
      <c r="H88" s="21">
        <v>284936</v>
      </c>
      <c r="I88" s="21">
        <v>66788</v>
      </c>
      <c r="J88" s="21">
        <v>-11175</v>
      </c>
      <c r="K88" s="21">
        <v>-224</v>
      </c>
      <c r="L88" s="21">
        <v>49719</v>
      </c>
      <c r="M88" s="21">
        <v>-13964</v>
      </c>
      <c r="N88" s="21">
        <v>2127387</v>
      </c>
      <c r="O88" s="21">
        <v>345582</v>
      </c>
      <c r="P88" s="21">
        <v>491501</v>
      </c>
      <c r="Q88" s="21">
        <v>64731</v>
      </c>
      <c r="R88" s="21">
        <v>328595</v>
      </c>
      <c r="S88" s="21">
        <v>56896</v>
      </c>
      <c r="T88" s="21">
        <v>106517</v>
      </c>
      <c r="U88" s="21">
        <v>66497</v>
      </c>
      <c r="V88" s="21">
        <v>579984</v>
      </c>
      <c r="W88" s="21">
        <v>587457</v>
      </c>
      <c r="X88" s="21">
        <v>92419</v>
      </c>
      <c r="Y88" s="21">
        <v>18799</v>
      </c>
      <c r="Z88" s="21">
        <v>37279</v>
      </c>
      <c r="AA88" s="21">
        <v>8407</v>
      </c>
      <c r="AB88" s="21">
        <v>182421</v>
      </c>
      <c r="AC88" s="9"/>
      <c r="AD88" s="9">
        <f t="shared" si="3"/>
        <v>2342307</v>
      </c>
      <c r="AE88" s="9">
        <f t="shared" si="4"/>
        <v>2290293</v>
      </c>
      <c r="AF88" s="9">
        <f t="shared" si="5"/>
        <v>52014</v>
      </c>
    </row>
    <row r="89" spans="1:33" x14ac:dyDescent="0.2">
      <c r="A89" s="20">
        <v>33419</v>
      </c>
      <c r="B89" s="21">
        <v>2337021</v>
      </c>
      <c r="C89" s="21">
        <v>365737</v>
      </c>
      <c r="D89" s="21">
        <v>1310487</v>
      </c>
      <c r="E89" s="21">
        <v>239462</v>
      </c>
      <c r="F89" s="21">
        <v>488976</v>
      </c>
      <c r="G89" s="21">
        <v>66437</v>
      </c>
      <c r="H89" s="21">
        <v>282763</v>
      </c>
      <c r="I89" s="21">
        <v>66156</v>
      </c>
      <c r="J89" s="21">
        <v>-18003</v>
      </c>
      <c r="K89" s="21">
        <v>-3436</v>
      </c>
      <c r="L89" s="21">
        <v>32515</v>
      </c>
      <c r="M89" s="21">
        <v>-19466</v>
      </c>
      <c r="N89" s="21">
        <v>2096452</v>
      </c>
      <c r="O89" s="21">
        <v>349154</v>
      </c>
      <c r="P89" s="21">
        <v>537008</v>
      </c>
      <c r="Q89" s="21">
        <v>74126</v>
      </c>
      <c r="R89" s="21">
        <v>341436</v>
      </c>
      <c r="S89" s="21">
        <v>57543</v>
      </c>
      <c r="T89" s="21">
        <v>103267</v>
      </c>
      <c r="U89" s="21">
        <v>65863</v>
      </c>
      <c r="V89" s="21">
        <v>573155</v>
      </c>
      <c r="W89" s="21">
        <v>583166</v>
      </c>
      <c r="X89" s="21">
        <v>89509</v>
      </c>
      <c r="Y89" s="21">
        <v>18692</v>
      </c>
      <c r="Z89" s="21">
        <v>33690</v>
      </c>
      <c r="AA89" s="21">
        <v>7595</v>
      </c>
      <c r="AB89" s="21">
        <v>181332</v>
      </c>
      <c r="AC89" s="9"/>
      <c r="AD89" s="9">
        <f t="shared" si="3"/>
        <v>2337021</v>
      </c>
      <c r="AE89" s="9">
        <f t="shared" si="4"/>
        <v>2292024</v>
      </c>
      <c r="AF89" s="9">
        <f t="shared" si="5"/>
        <v>44997</v>
      </c>
    </row>
    <row r="90" spans="1:33" x14ac:dyDescent="0.2">
      <c r="A90" s="20">
        <v>33511</v>
      </c>
      <c r="B90" s="21">
        <v>2336115</v>
      </c>
      <c r="C90" s="21">
        <v>382007</v>
      </c>
      <c r="D90" s="21">
        <v>1294536</v>
      </c>
      <c r="E90" s="21">
        <v>244779</v>
      </c>
      <c r="F90" s="21">
        <v>477592</v>
      </c>
      <c r="G90" s="21">
        <v>66409</v>
      </c>
      <c r="H90" s="21">
        <v>277881</v>
      </c>
      <c r="I90" s="21">
        <v>66840</v>
      </c>
      <c r="J90" s="21">
        <v>-6268</v>
      </c>
      <c r="K90" s="21">
        <v>20</v>
      </c>
      <c r="L90" s="21">
        <v>83666</v>
      </c>
      <c r="M90" s="21">
        <v>-5916</v>
      </c>
      <c r="N90" s="21">
        <v>2129007</v>
      </c>
      <c r="O90" s="21">
        <v>372131</v>
      </c>
      <c r="P90" s="21">
        <v>495503</v>
      </c>
      <c r="Q90" s="21">
        <v>70518</v>
      </c>
      <c r="R90" s="21">
        <v>338845</v>
      </c>
      <c r="S90" s="21">
        <v>60642</v>
      </c>
      <c r="T90" s="21">
        <v>97578</v>
      </c>
      <c r="U90" s="21">
        <v>65082</v>
      </c>
      <c r="V90" s="21">
        <v>566395</v>
      </c>
      <c r="W90" s="21">
        <v>570629</v>
      </c>
      <c r="X90" s="21">
        <v>81180</v>
      </c>
      <c r="Y90" s="21">
        <v>18101</v>
      </c>
      <c r="Z90" s="21">
        <v>36590</v>
      </c>
      <c r="AA90" s="21">
        <v>8411</v>
      </c>
      <c r="AB90" s="21">
        <v>178751</v>
      </c>
      <c r="AC90" s="9"/>
      <c r="AD90" s="9">
        <f t="shared" si="3"/>
        <v>2336115</v>
      </c>
      <c r="AE90" s="9">
        <f t="shared" si="4"/>
        <v>2285665</v>
      </c>
      <c r="AF90" s="9">
        <f t="shared" si="5"/>
        <v>50450</v>
      </c>
    </row>
    <row r="91" spans="1:33" x14ac:dyDescent="0.2">
      <c r="A91" s="20">
        <v>33603</v>
      </c>
      <c r="B91" s="21">
        <v>2332095</v>
      </c>
      <c r="C91" s="21">
        <v>392198</v>
      </c>
      <c r="D91" s="21">
        <v>1294330</v>
      </c>
      <c r="E91" s="21">
        <v>250131</v>
      </c>
      <c r="F91" s="21">
        <v>487279</v>
      </c>
      <c r="G91" s="21">
        <v>69238</v>
      </c>
      <c r="H91" s="21">
        <v>274237</v>
      </c>
      <c r="I91" s="21">
        <v>66950</v>
      </c>
      <c r="J91" s="21">
        <v>3722</v>
      </c>
      <c r="K91" s="21">
        <v>3256</v>
      </c>
      <c r="L91" s="21">
        <v>-5008</v>
      </c>
      <c r="M91" s="21">
        <v>-19832</v>
      </c>
      <c r="N91" s="21">
        <v>2067861</v>
      </c>
      <c r="O91" s="21">
        <v>369744</v>
      </c>
      <c r="P91" s="21">
        <v>540361</v>
      </c>
      <c r="Q91" s="21">
        <v>79453</v>
      </c>
      <c r="R91" s="21">
        <v>321725</v>
      </c>
      <c r="S91" s="21">
        <v>56999</v>
      </c>
      <c r="T91" s="21">
        <v>95486</v>
      </c>
      <c r="U91" s="21">
        <v>65173</v>
      </c>
      <c r="V91" s="21">
        <v>571815</v>
      </c>
      <c r="W91" s="21">
        <v>562125</v>
      </c>
      <c r="X91" s="21">
        <v>81644</v>
      </c>
      <c r="Y91" s="21">
        <v>18587</v>
      </c>
      <c r="Z91" s="21">
        <v>34686</v>
      </c>
      <c r="AA91" s="21">
        <v>8155</v>
      </c>
      <c r="AB91" s="21">
        <v>176814</v>
      </c>
      <c r="AC91" s="9"/>
      <c r="AD91" s="9">
        <f t="shared" si="3"/>
        <v>2332095</v>
      </c>
      <c r="AE91" s="9">
        <f t="shared" si="4"/>
        <v>2286497</v>
      </c>
      <c r="AF91" s="9">
        <f t="shared" si="5"/>
        <v>45598</v>
      </c>
    </row>
    <row r="92" spans="1:33" x14ac:dyDescent="0.2">
      <c r="A92" s="20">
        <v>33694</v>
      </c>
      <c r="B92" s="21">
        <v>2315753</v>
      </c>
      <c r="C92" s="21">
        <v>403287</v>
      </c>
      <c r="D92" s="21">
        <v>1291022</v>
      </c>
      <c r="E92" s="21">
        <v>260632</v>
      </c>
      <c r="F92" s="21">
        <v>492455</v>
      </c>
      <c r="G92" s="21">
        <v>72768</v>
      </c>
      <c r="H92" s="21">
        <v>269993</v>
      </c>
      <c r="I92" s="21">
        <v>67179</v>
      </c>
      <c r="J92" s="21">
        <v>17866</v>
      </c>
      <c r="K92" s="21">
        <v>3782</v>
      </c>
      <c r="L92" s="21">
        <v>-18349</v>
      </c>
      <c r="M92" s="21">
        <v>-20659</v>
      </c>
      <c r="N92" s="21">
        <v>2059914</v>
      </c>
      <c r="O92" s="21">
        <v>383703</v>
      </c>
      <c r="P92" s="21">
        <v>557463</v>
      </c>
      <c r="Q92" s="21">
        <v>80964</v>
      </c>
      <c r="R92" s="21">
        <v>342665</v>
      </c>
      <c r="S92" s="21">
        <v>61380</v>
      </c>
      <c r="T92" s="21">
        <v>101614</v>
      </c>
      <c r="U92" s="21">
        <v>64641</v>
      </c>
      <c r="V92" s="21">
        <v>560540</v>
      </c>
      <c r="W92" s="21">
        <v>580680</v>
      </c>
      <c r="X92" s="21">
        <v>76195</v>
      </c>
      <c r="Y92" s="21">
        <v>17061</v>
      </c>
      <c r="Z92" s="21">
        <v>35964</v>
      </c>
      <c r="AA92" s="21">
        <v>8740</v>
      </c>
      <c r="AB92" s="21">
        <v>175880</v>
      </c>
      <c r="AC92" s="9"/>
      <c r="AD92" s="9">
        <f t="shared" si="3"/>
        <v>2315753</v>
      </c>
      <c r="AE92" s="9">
        <f t="shared" si="4"/>
        <v>2274712</v>
      </c>
      <c r="AF92" s="9">
        <f t="shared" si="5"/>
        <v>41041</v>
      </c>
    </row>
    <row r="93" spans="1:33" x14ac:dyDescent="0.2">
      <c r="A93" s="20">
        <v>33785</v>
      </c>
      <c r="B93" s="21">
        <v>2301549</v>
      </c>
      <c r="C93" s="21">
        <v>412666</v>
      </c>
      <c r="D93" s="21">
        <v>1289482</v>
      </c>
      <c r="E93" s="21">
        <v>269779</v>
      </c>
      <c r="F93" s="21">
        <v>495913</v>
      </c>
      <c r="G93" s="21">
        <v>74046</v>
      </c>
      <c r="H93" s="21">
        <v>269044</v>
      </c>
      <c r="I93" s="21">
        <v>69312</v>
      </c>
      <c r="J93" s="21">
        <v>-16070</v>
      </c>
      <c r="K93" s="21">
        <v>-2754</v>
      </c>
      <c r="L93" s="21">
        <v>35089</v>
      </c>
      <c r="M93" s="21">
        <v>-12418</v>
      </c>
      <c r="N93" s="21">
        <v>2077553</v>
      </c>
      <c r="O93" s="21">
        <v>397964</v>
      </c>
      <c r="P93" s="21">
        <v>518936</v>
      </c>
      <c r="Q93" s="21">
        <v>76030</v>
      </c>
      <c r="R93" s="21">
        <v>340261</v>
      </c>
      <c r="S93" s="21">
        <v>61328</v>
      </c>
      <c r="T93" s="21">
        <v>102013</v>
      </c>
      <c r="U93" s="21">
        <v>64756</v>
      </c>
      <c r="V93" s="21">
        <v>554325</v>
      </c>
      <c r="W93" s="21">
        <v>585890</v>
      </c>
      <c r="X93" s="21">
        <v>80356</v>
      </c>
      <c r="Y93" s="21">
        <v>19293</v>
      </c>
      <c r="Z93" s="21">
        <v>34720</v>
      </c>
      <c r="AA93" s="21">
        <v>8358</v>
      </c>
      <c r="AB93" s="21">
        <v>175735</v>
      </c>
      <c r="AC93" s="9"/>
      <c r="AD93" s="9">
        <f t="shared" si="3"/>
        <v>2301549</v>
      </c>
      <c r="AE93" s="9">
        <f t="shared" si="4"/>
        <v>2256228</v>
      </c>
      <c r="AF93" s="9">
        <f t="shared" si="5"/>
        <v>45321</v>
      </c>
    </row>
    <row r="94" spans="1:33" x14ac:dyDescent="0.2">
      <c r="A94" s="20">
        <v>33877</v>
      </c>
      <c r="B94" s="21">
        <v>2274903</v>
      </c>
      <c r="C94" s="21">
        <v>422427</v>
      </c>
      <c r="D94" s="21">
        <v>1281846</v>
      </c>
      <c r="E94" s="21">
        <v>278248</v>
      </c>
      <c r="F94" s="21">
        <v>490903</v>
      </c>
      <c r="G94" s="21">
        <v>74372</v>
      </c>
      <c r="H94" s="21">
        <v>262586</v>
      </c>
      <c r="I94" s="21">
        <v>70692</v>
      </c>
      <c r="J94" s="21">
        <v>-34995</v>
      </c>
      <c r="K94" s="21">
        <v>-10302</v>
      </c>
      <c r="L94" s="21">
        <v>40848</v>
      </c>
      <c r="M94" s="21">
        <v>-4903</v>
      </c>
      <c r="N94" s="21">
        <v>2034756</v>
      </c>
      <c r="O94" s="21">
        <v>408107</v>
      </c>
      <c r="P94" s="21">
        <v>565331</v>
      </c>
      <c r="Q94" s="21">
        <v>82395</v>
      </c>
      <c r="R94" s="21">
        <v>361556</v>
      </c>
      <c r="S94" s="21">
        <v>68075</v>
      </c>
      <c r="T94" s="21">
        <v>101886</v>
      </c>
      <c r="U94" s="21">
        <v>64675</v>
      </c>
      <c r="V94" s="21">
        <v>552103</v>
      </c>
      <c r="W94" s="21">
        <v>579679</v>
      </c>
      <c r="X94" s="21">
        <v>79840</v>
      </c>
      <c r="Y94" s="21">
        <v>20745</v>
      </c>
      <c r="Z94" s="21">
        <v>31802</v>
      </c>
      <c r="AA94" s="21">
        <v>7785</v>
      </c>
      <c r="AB94" s="21">
        <v>175467</v>
      </c>
      <c r="AC94" s="9"/>
      <c r="AD94" s="9">
        <f t="shared" si="3"/>
        <v>2274903</v>
      </c>
      <c r="AE94" s="9">
        <f t="shared" si="4"/>
        <v>2238531</v>
      </c>
      <c r="AF94" s="9">
        <f t="shared" si="5"/>
        <v>36372</v>
      </c>
    </row>
    <row r="95" spans="1:33" x14ac:dyDescent="0.2">
      <c r="A95" s="20">
        <v>33969</v>
      </c>
      <c r="B95" s="21">
        <v>2255573</v>
      </c>
      <c r="C95" s="21">
        <v>438103</v>
      </c>
      <c r="D95" s="21">
        <v>1280298</v>
      </c>
      <c r="E95" s="21">
        <v>282417</v>
      </c>
      <c r="F95" s="21">
        <v>492129</v>
      </c>
      <c r="G95" s="21">
        <v>78914</v>
      </c>
      <c r="H95" s="21">
        <v>259294</v>
      </c>
      <c r="I95" s="21">
        <v>67237</v>
      </c>
      <c r="J95" s="21">
        <v>-6312</v>
      </c>
      <c r="K95" s="21">
        <v>-1694</v>
      </c>
      <c r="L95" s="21">
        <v>8215</v>
      </c>
      <c r="M95" s="21">
        <v>-333</v>
      </c>
      <c r="N95" s="21">
        <v>2037555</v>
      </c>
      <c r="O95" s="21">
        <v>426541</v>
      </c>
      <c r="P95" s="21">
        <v>535992</v>
      </c>
      <c r="Q95" s="21">
        <v>78391</v>
      </c>
      <c r="R95" s="21">
        <v>357272</v>
      </c>
      <c r="S95" s="21">
        <v>66829</v>
      </c>
      <c r="T95" s="21">
        <v>101395</v>
      </c>
      <c r="U95" s="21">
        <v>65674</v>
      </c>
      <c r="V95" s="21">
        <v>548700</v>
      </c>
      <c r="W95" s="21">
        <v>580145</v>
      </c>
      <c r="X95" s="21">
        <v>71280</v>
      </c>
      <c r="Y95" s="21">
        <v>16926</v>
      </c>
      <c r="Z95" s="21">
        <v>30648</v>
      </c>
      <c r="AA95" s="21">
        <v>7704</v>
      </c>
      <c r="AB95" s="21">
        <v>175150</v>
      </c>
      <c r="AC95" s="9"/>
      <c r="AD95" s="9">
        <f t="shared" si="3"/>
        <v>2255573</v>
      </c>
      <c r="AE95" s="9">
        <f t="shared" si="4"/>
        <v>2216275</v>
      </c>
      <c r="AF95" s="9">
        <f t="shared" si="5"/>
        <v>39298</v>
      </c>
    </row>
    <row r="96" spans="1:33" x14ac:dyDescent="0.2">
      <c r="A96" s="20">
        <v>34059</v>
      </c>
      <c r="B96" s="21">
        <v>2283749</v>
      </c>
      <c r="C96" s="21">
        <v>456139</v>
      </c>
      <c r="D96" s="21">
        <v>1284576</v>
      </c>
      <c r="E96" s="21">
        <v>289924</v>
      </c>
      <c r="F96" s="21">
        <v>493909</v>
      </c>
      <c r="G96" s="21">
        <v>82033</v>
      </c>
      <c r="H96" s="21">
        <v>257885</v>
      </c>
      <c r="I96" s="21">
        <v>68384</v>
      </c>
      <c r="J96" s="21">
        <v>26151</v>
      </c>
      <c r="K96" s="21">
        <v>2785</v>
      </c>
      <c r="L96" s="21">
        <v>-2637</v>
      </c>
      <c r="M96" s="21">
        <v>-6896</v>
      </c>
      <c r="N96" s="21">
        <v>2015139</v>
      </c>
      <c r="O96" s="21">
        <v>436230</v>
      </c>
      <c r="P96" s="21">
        <v>592111</v>
      </c>
      <c r="Q96" s="21">
        <v>90596</v>
      </c>
      <c r="R96" s="21">
        <v>364468</v>
      </c>
      <c r="S96" s="21">
        <v>70687</v>
      </c>
      <c r="T96" s="21">
        <v>101075</v>
      </c>
      <c r="U96" s="21">
        <v>65888</v>
      </c>
      <c r="V96" s="21">
        <v>553578</v>
      </c>
      <c r="W96" s="21">
        <v>579108</v>
      </c>
      <c r="X96" s="21">
        <v>67613</v>
      </c>
      <c r="Y96" s="21">
        <v>15544</v>
      </c>
      <c r="Z96" s="21">
        <v>28806</v>
      </c>
      <c r="AA96" s="21">
        <v>7583</v>
      </c>
      <c r="AB96" s="21">
        <v>179536</v>
      </c>
      <c r="AC96" s="9"/>
      <c r="AD96" s="9">
        <f t="shared" si="3"/>
        <v>2283749</v>
      </c>
      <c r="AE96" s="9">
        <f t="shared" si="4"/>
        <v>2242782</v>
      </c>
      <c r="AF96" s="9">
        <f t="shared" si="5"/>
        <v>40967</v>
      </c>
      <c r="AG96">
        <v>2109854.4873467521</v>
      </c>
    </row>
    <row r="97" spans="1:33" x14ac:dyDescent="0.2">
      <c r="A97" s="20">
        <v>34150</v>
      </c>
      <c r="B97" s="21">
        <v>2299342</v>
      </c>
      <c r="C97" s="21">
        <v>471729</v>
      </c>
      <c r="D97" s="21">
        <v>1319058</v>
      </c>
      <c r="E97" s="21">
        <v>305839</v>
      </c>
      <c r="F97" s="21">
        <v>497422</v>
      </c>
      <c r="G97" s="21">
        <v>85646</v>
      </c>
      <c r="H97" s="21">
        <v>260519</v>
      </c>
      <c r="I97" s="21">
        <v>69945</v>
      </c>
      <c r="J97" s="21">
        <v>-9476</v>
      </c>
      <c r="K97" s="21">
        <v>833</v>
      </c>
      <c r="L97" s="21">
        <v>-12124</v>
      </c>
      <c r="M97" s="21">
        <v>-10024</v>
      </c>
      <c r="N97" s="21">
        <v>2046649</v>
      </c>
      <c r="O97" s="21">
        <v>452240</v>
      </c>
      <c r="P97" s="21">
        <v>575100</v>
      </c>
      <c r="Q97" s="21">
        <v>90872</v>
      </c>
      <c r="R97" s="21">
        <v>358082</v>
      </c>
      <c r="S97" s="21">
        <v>71383</v>
      </c>
      <c r="T97" s="21">
        <v>101607</v>
      </c>
      <c r="U97" s="21">
        <v>65897</v>
      </c>
      <c r="V97" s="21">
        <v>556178</v>
      </c>
      <c r="W97" s="21">
        <v>617608</v>
      </c>
      <c r="X97" s="21">
        <v>71363</v>
      </c>
      <c r="Y97" s="21">
        <v>16021</v>
      </c>
      <c r="Z97" s="21">
        <v>27072</v>
      </c>
      <c r="AA97" s="21">
        <v>7201</v>
      </c>
      <c r="AB97" s="21">
        <v>181582</v>
      </c>
      <c r="AC97" s="9"/>
      <c r="AD97" s="9">
        <f t="shared" si="3"/>
        <v>2299342</v>
      </c>
      <c r="AE97" s="9">
        <f t="shared" si="4"/>
        <v>2263667</v>
      </c>
      <c r="AF97" s="9">
        <f t="shared" si="5"/>
        <v>35675</v>
      </c>
      <c r="AG97">
        <v>2268008.7007691595</v>
      </c>
    </row>
    <row r="98" spans="1:33" x14ac:dyDescent="0.2">
      <c r="A98" s="20">
        <v>34242</v>
      </c>
      <c r="B98" s="21">
        <v>2328828</v>
      </c>
      <c r="C98" s="21">
        <v>490135</v>
      </c>
      <c r="D98" s="21">
        <v>1312836</v>
      </c>
      <c r="E98" s="21">
        <v>310324</v>
      </c>
      <c r="F98" s="21">
        <v>500255</v>
      </c>
      <c r="G98" s="21">
        <v>89054</v>
      </c>
      <c r="H98" s="21">
        <v>264912</v>
      </c>
      <c r="I98" s="21">
        <v>71648</v>
      </c>
      <c r="J98" s="21">
        <v>3719</v>
      </c>
      <c r="K98" s="21">
        <v>2297</v>
      </c>
      <c r="L98" s="21">
        <v>-15911</v>
      </c>
      <c r="M98" s="21">
        <v>1159</v>
      </c>
      <c r="N98" s="21">
        <v>2099214</v>
      </c>
      <c r="O98" s="21">
        <v>474482</v>
      </c>
      <c r="P98" s="21">
        <v>574047</v>
      </c>
      <c r="Q98" s="21">
        <v>94140</v>
      </c>
      <c r="R98" s="21">
        <v>377268</v>
      </c>
      <c r="S98" s="21">
        <v>78487</v>
      </c>
      <c r="T98" s="21">
        <v>102725</v>
      </c>
      <c r="U98" s="21">
        <v>66101</v>
      </c>
      <c r="V98" s="21">
        <v>559244</v>
      </c>
      <c r="W98" s="21">
        <v>604052</v>
      </c>
      <c r="X98" s="21">
        <v>72621</v>
      </c>
      <c r="Y98" s="21">
        <v>16055</v>
      </c>
      <c r="Z98" s="21">
        <v>28475</v>
      </c>
      <c r="AA98" s="21">
        <v>7659</v>
      </c>
      <c r="AB98" s="21">
        <v>183454</v>
      </c>
      <c r="AC98" s="9"/>
      <c r="AD98" s="9">
        <f t="shared" si="3"/>
        <v>2328828</v>
      </c>
      <c r="AE98" s="9">
        <f t="shared" si="4"/>
        <v>2295993</v>
      </c>
      <c r="AF98" s="9">
        <f t="shared" si="5"/>
        <v>32835</v>
      </c>
      <c r="AG98">
        <v>2309483.2034379789</v>
      </c>
    </row>
    <row r="99" spans="1:33" x14ac:dyDescent="0.2">
      <c r="A99" s="20">
        <v>34334</v>
      </c>
      <c r="B99" s="21">
        <v>2348704</v>
      </c>
      <c r="C99" s="21">
        <v>505974</v>
      </c>
      <c r="D99" s="21">
        <v>1323413</v>
      </c>
      <c r="E99" s="21">
        <v>321721</v>
      </c>
      <c r="F99" s="21">
        <v>502923</v>
      </c>
      <c r="G99" s="21">
        <v>91902</v>
      </c>
      <c r="H99" s="21">
        <v>271716</v>
      </c>
      <c r="I99" s="21">
        <v>73773</v>
      </c>
      <c r="J99" s="21">
        <v>-56488</v>
      </c>
      <c r="K99" s="21">
        <v>-17207</v>
      </c>
      <c r="L99" s="21">
        <v>-13407</v>
      </c>
      <c r="M99" s="21">
        <v>11364</v>
      </c>
      <c r="N99" s="21">
        <v>2062979</v>
      </c>
      <c r="O99" s="21">
        <v>481553</v>
      </c>
      <c r="P99" s="21">
        <v>662493</v>
      </c>
      <c r="Q99" s="21">
        <v>107540</v>
      </c>
      <c r="R99" s="21">
        <v>400301</v>
      </c>
      <c r="S99" s="21">
        <v>83119</v>
      </c>
      <c r="T99" s="21">
        <v>103367</v>
      </c>
      <c r="U99" s="21">
        <v>66363</v>
      </c>
      <c r="V99" s="21">
        <v>563470</v>
      </c>
      <c r="W99" s="21">
        <v>610212</v>
      </c>
      <c r="X99" s="21">
        <v>75747</v>
      </c>
      <c r="Y99" s="21">
        <v>16552</v>
      </c>
      <c r="Z99" s="21">
        <v>28788</v>
      </c>
      <c r="AA99" s="21">
        <v>7834</v>
      </c>
      <c r="AB99" s="21">
        <v>187531</v>
      </c>
      <c r="AC99" s="9"/>
      <c r="AD99" s="9">
        <f t="shared" si="3"/>
        <v>2348704</v>
      </c>
      <c r="AE99" s="9">
        <f t="shared" si="4"/>
        <v>2325171</v>
      </c>
      <c r="AF99" s="9">
        <f t="shared" si="5"/>
        <v>23533</v>
      </c>
      <c r="AG99">
        <v>15865.093336382008</v>
      </c>
    </row>
    <row r="100" spans="1:33" x14ac:dyDescent="0.2">
      <c r="A100" s="20">
        <v>34424</v>
      </c>
      <c r="B100" s="21">
        <v>2347597</v>
      </c>
      <c r="C100" s="21">
        <v>526746</v>
      </c>
      <c r="D100" s="21">
        <v>1341416</v>
      </c>
      <c r="E100" s="21">
        <v>334510</v>
      </c>
      <c r="F100" s="21">
        <v>505201</v>
      </c>
      <c r="G100" s="21">
        <v>95418</v>
      </c>
      <c r="H100" s="21">
        <v>274432</v>
      </c>
      <c r="I100" s="21">
        <v>77054</v>
      </c>
      <c r="J100" s="21">
        <v>-18531</v>
      </c>
      <c r="K100" s="21">
        <v>-2388</v>
      </c>
      <c r="L100" s="21">
        <v>-11148</v>
      </c>
      <c r="M100" s="21">
        <v>6298</v>
      </c>
      <c r="N100" s="21">
        <v>2089351</v>
      </c>
      <c r="O100" s="21">
        <v>510892</v>
      </c>
      <c r="P100" s="21">
        <v>645872</v>
      </c>
      <c r="Q100" s="21">
        <v>102226</v>
      </c>
      <c r="R100" s="21">
        <v>414393</v>
      </c>
      <c r="S100" s="21">
        <v>86372</v>
      </c>
      <c r="T100" s="21">
        <v>104007</v>
      </c>
      <c r="U100" s="21">
        <v>67610</v>
      </c>
      <c r="V100" s="21">
        <v>570023</v>
      </c>
      <c r="W100" s="21">
        <v>620045</v>
      </c>
      <c r="X100" s="21">
        <v>72886</v>
      </c>
      <c r="Y100" s="21">
        <v>16645</v>
      </c>
      <c r="Z100" s="21">
        <v>27347</v>
      </c>
      <c r="AA100" s="21">
        <v>7753</v>
      </c>
      <c r="AB100" s="21">
        <v>192892</v>
      </c>
      <c r="AC100" s="9"/>
      <c r="AD100" s="9">
        <f t="shared" si="3"/>
        <v>2347597</v>
      </c>
      <c r="AE100" s="9">
        <f t="shared" si="4"/>
        <v>2320830</v>
      </c>
      <c r="AF100" s="9">
        <f t="shared" si="5"/>
        <v>26767</v>
      </c>
      <c r="AG100">
        <v>-5146.8321639639908</v>
      </c>
    </row>
    <row r="101" spans="1:33" x14ac:dyDescent="0.2">
      <c r="A101" s="20">
        <v>34515</v>
      </c>
      <c r="B101" s="21">
        <v>2370502</v>
      </c>
      <c r="C101" s="21">
        <v>535589</v>
      </c>
      <c r="D101" s="21">
        <v>1354509</v>
      </c>
      <c r="E101" s="21">
        <v>345811</v>
      </c>
      <c r="F101" s="21">
        <v>505206</v>
      </c>
      <c r="G101" s="21">
        <v>98295</v>
      </c>
      <c r="H101" s="21">
        <v>280433</v>
      </c>
      <c r="I101" s="21">
        <v>79873</v>
      </c>
      <c r="J101" s="21">
        <v>13484</v>
      </c>
      <c r="K101" s="21">
        <v>4644</v>
      </c>
      <c r="L101" s="21">
        <v>-13833</v>
      </c>
      <c r="M101" s="21">
        <v>-4715</v>
      </c>
      <c r="N101" s="21">
        <v>2183532</v>
      </c>
      <c r="O101" s="21">
        <v>523908</v>
      </c>
      <c r="P101" s="21">
        <v>558762</v>
      </c>
      <c r="Q101" s="21">
        <v>100529</v>
      </c>
      <c r="R101" s="21">
        <v>409039</v>
      </c>
      <c r="S101" s="21">
        <v>88848</v>
      </c>
      <c r="T101" s="21">
        <v>104274</v>
      </c>
      <c r="U101" s="21">
        <v>68641</v>
      </c>
      <c r="V101" s="21">
        <v>575717</v>
      </c>
      <c r="W101" s="21">
        <v>625956</v>
      </c>
      <c r="X101" s="21">
        <v>71968</v>
      </c>
      <c r="Y101" s="21">
        <v>16734</v>
      </c>
      <c r="Z101" s="21">
        <v>27142</v>
      </c>
      <c r="AA101" s="21">
        <v>7717</v>
      </c>
      <c r="AB101" s="21">
        <v>199562</v>
      </c>
      <c r="AC101" s="9"/>
      <c r="AD101" s="9">
        <f t="shared" si="3"/>
        <v>2370502</v>
      </c>
      <c r="AE101" s="9">
        <f t="shared" si="4"/>
        <v>2333255</v>
      </c>
      <c r="AF101" s="9">
        <f t="shared" si="5"/>
        <v>37247</v>
      </c>
      <c r="AG101">
        <v>-4990.4432753219735</v>
      </c>
    </row>
    <row r="102" spans="1:33" x14ac:dyDescent="0.2">
      <c r="A102" s="20">
        <v>34607</v>
      </c>
      <c r="B102" s="21">
        <v>2397159</v>
      </c>
      <c r="C102" s="21">
        <v>545107</v>
      </c>
      <c r="D102" s="21">
        <v>1368367</v>
      </c>
      <c r="E102" s="21">
        <v>356031</v>
      </c>
      <c r="F102" s="21">
        <v>502942</v>
      </c>
      <c r="G102" s="21">
        <v>100865</v>
      </c>
      <c r="H102" s="21">
        <v>288152</v>
      </c>
      <c r="I102" s="21">
        <v>83331</v>
      </c>
      <c r="J102" s="21">
        <v>21878</v>
      </c>
      <c r="K102" s="21">
        <v>5596</v>
      </c>
      <c r="L102" s="21">
        <v>-13994</v>
      </c>
      <c r="M102" s="21">
        <v>-7010</v>
      </c>
      <c r="N102" s="21">
        <v>2220300</v>
      </c>
      <c r="O102" s="21">
        <v>538813</v>
      </c>
      <c r="P102" s="21">
        <v>595967</v>
      </c>
      <c r="Q102" s="21">
        <v>108364</v>
      </c>
      <c r="R102" s="21">
        <v>450337</v>
      </c>
      <c r="S102" s="21">
        <v>102070</v>
      </c>
      <c r="T102" s="21">
        <v>104861</v>
      </c>
      <c r="U102" s="21">
        <v>70157</v>
      </c>
      <c r="V102" s="21">
        <v>581923</v>
      </c>
      <c r="W102" s="21">
        <v>630507</v>
      </c>
      <c r="X102" s="21">
        <v>64184</v>
      </c>
      <c r="Y102" s="21">
        <v>15571</v>
      </c>
      <c r="Z102" s="21">
        <v>27391</v>
      </c>
      <c r="AA102" s="21">
        <v>8016</v>
      </c>
      <c r="AB102" s="21">
        <v>211835</v>
      </c>
      <c r="AC102" s="9"/>
      <c r="AD102" s="9">
        <f t="shared" si="3"/>
        <v>2397159</v>
      </c>
      <c r="AE102" s="9">
        <f t="shared" si="4"/>
        <v>2365930</v>
      </c>
      <c r="AF102" s="9">
        <f t="shared" si="5"/>
        <v>31229</v>
      </c>
      <c r="AG102">
        <v>1486.1009072299348</v>
      </c>
    </row>
    <row r="103" spans="1:33" x14ac:dyDescent="0.2">
      <c r="A103" s="20">
        <v>34699</v>
      </c>
      <c r="B103" s="21">
        <v>2441705</v>
      </c>
      <c r="C103" s="21">
        <v>572928</v>
      </c>
      <c r="D103" s="21">
        <v>1385567</v>
      </c>
      <c r="E103" s="21">
        <v>369236</v>
      </c>
      <c r="F103" s="21">
        <v>497292</v>
      </c>
      <c r="G103" s="21">
        <v>102006</v>
      </c>
      <c r="H103" s="21">
        <v>299025</v>
      </c>
      <c r="I103" s="21">
        <v>86557</v>
      </c>
      <c r="J103" s="21">
        <v>73766</v>
      </c>
      <c r="K103" s="21">
        <v>24452</v>
      </c>
      <c r="L103" s="21">
        <v>-9693</v>
      </c>
      <c r="M103" s="21">
        <v>-18753</v>
      </c>
      <c r="N103" s="21">
        <v>2218283</v>
      </c>
      <c r="O103" s="21">
        <v>563497</v>
      </c>
      <c r="P103" s="21">
        <v>662903</v>
      </c>
      <c r="Q103" s="21">
        <v>115129</v>
      </c>
      <c r="R103" s="21">
        <v>467762</v>
      </c>
      <c r="S103" s="21">
        <v>105698</v>
      </c>
      <c r="T103" s="21">
        <v>105583</v>
      </c>
      <c r="U103" s="21">
        <v>71923</v>
      </c>
      <c r="V103" s="21">
        <v>590801</v>
      </c>
      <c r="W103" s="21">
        <v>634954</v>
      </c>
      <c r="X103" s="21">
        <v>66497</v>
      </c>
      <c r="Y103" s="21">
        <v>15900</v>
      </c>
      <c r="Z103" s="21">
        <v>27953</v>
      </c>
      <c r="AA103" s="21">
        <v>8171</v>
      </c>
      <c r="AB103" s="21">
        <v>220853</v>
      </c>
      <c r="AC103" s="9"/>
      <c r="AD103" s="9">
        <f t="shared" si="3"/>
        <v>2441705</v>
      </c>
      <c r="AE103" s="9">
        <f t="shared" si="4"/>
        <v>2413424</v>
      </c>
      <c r="AF103" s="9">
        <f t="shared" si="5"/>
        <v>28281</v>
      </c>
      <c r="AG103">
        <v>-15528.575259549078</v>
      </c>
    </row>
    <row r="104" spans="1:33" x14ac:dyDescent="0.2">
      <c r="A104" s="20">
        <v>34789</v>
      </c>
      <c r="B104" s="21">
        <v>2447808</v>
      </c>
      <c r="C104" s="21">
        <v>594253</v>
      </c>
      <c r="D104" s="21">
        <v>1415147</v>
      </c>
      <c r="E104" s="21">
        <v>384653</v>
      </c>
      <c r="F104" s="21">
        <v>484801</v>
      </c>
      <c r="G104" s="21">
        <v>101730</v>
      </c>
      <c r="H104" s="21">
        <v>305911</v>
      </c>
      <c r="I104" s="21">
        <v>92787</v>
      </c>
      <c r="J104" s="21">
        <v>13893</v>
      </c>
      <c r="K104" s="21">
        <v>4614</v>
      </c>
      <c r="L104" s="21">
        <v>-12444</v>
      </c>
      <c r="M104" s="21">
        <v>6269</v>
      </c>
      <c r="N104" s="21">
        <v>2228904</v>
      </c>
      <c r="O104" s="21">
        <v>590054</v>
      </c>
      <c r="P104" s="21">
        <v>699032</v>
      </c>
      <c r="Q104" s="21">
        <v>120106</v>
      </c>
      <c r="R104" s="21">
        <v>499468</v>
      </c>
      <c r="S104" s="21">
        <v>115907</v>
      </c>
      <c r="T104" s="21">
        <v>110162</v>
      </c>
      <c r="U104" s="21">
        <v>72428</v>
      </c>
      <c r="V104" s="21">
        <v>596755</v>
      </c>
      <c r="W104" s="21">
        <v>656609</v>
      </c>
      <c r="X104" s="21">
        <v>68773</v>
      </c>
      <c r="Y104" s="21">
        <v>17123</v>
      </c>
      <c r="Z104" s="21">
        <v>29441</v>
      </c>
      <c r="AA104" s="21">
        <v>8998</v>
      </c>
      <c r="AB104" s="21">
        <v>224923</v>
      </c>
      <c r="AC104" s="9"/>
      <c r="AD104" s="9">
        <f t="shared" si="3"/>
        <v>2447808</v>
      </c>
      <c r="AE104" s="9">
        <f t="shared" si="4"/>
        <v>2428468</v>
      </c>
      <c r="AF104" s="9">
        <f t="shared" si="5"/>
        <v>19340</v>
      </c>
      <c r="AG104">
        <v>-4168.5960516359191</v>
      </c>
    </row>
    <row r="105" spans="1:33" x14ac:dyDescent="0.2">
      <c r="A105" s="20">
        <v>34880</v>
      </c>
      <c r="B105" s="21">
        <v>2454845</v>
      </c>
      <c r="C105" s="21">
        <v>609886</v>
      </c>
      <c r="D105" s="21">
        <v>1433385</v>
      </c>
      <c r="E105" s="21">
        <v>399393</v>
      </c>
      <c r="F105" s="21">
        <v>474173</v>
      </c>
      <c r="G105" s="21">
        <v>102210</v>
      </c>
      <c r="H105" s="21">
        <v>317932</v>
      </c>
      <c r="I105" s="21">
        <v>98206</v>
      </c>
      <c r="J105" s="21">
        <v>42391</v>
      </c>
      <c r="K105" s="21">
        <v>13758</v>
      </c>
      <c r="L105" s="21">
        <v>-16330</v>
      </c>
      <c r="M105" s="21">
        <v>880</v>
      </c>
      <c r="N105" s="21">
        <v>2317284</v>
      </c>
      <c r="O105" s="21">
        <v>614446</v>
      </c>
      <c r="P105" s="21">
        <v>606987</v>
      </c>
      <c r="Q105" s="21">
        <v>115098</v>
      </c>
      <c r="R105" s="21">
        <v>497522</v>
      </c>
      <c r="S105" s="21">
        <v>119658</v>
      </c>
      <c r="T105" s="21">
        <v>114670</v>
      </c>
      <c r="U105" s="21">
        <v>73498</v>
      </c>
      <c r="V105" s="21">
        <v>602058</v>
      </c>
      <c r="W105" s="21">
        <v>663750</v>
      </c>
      <c r="X105" s="21">
        <v>77601</v>
      </c>
      <c r="Y105" s="21">
        <v>19455</v>
      </c>
      <c r="Z105" s="21">
        <v>31155</v>
      </c>
      <c r="AA105" s="21">
        <v>9436</v>
      </c>
      <c r="AB105" s="21">
        <v>228657</v>
      </c>
      <c r="AC105" s="9"/>
      <c r="AD105" s="9">
        <f t="shared" si="3"/>
        <v>2454845</v>
      </c>
      <c r="AE105" s="9">
        <f t="shared" si="4"/>
        <v>2426749</v>
      </c>
      <c r="AF105" s="9">
        <f t="shared" si="5"/>
        <v>28096</v>
      </c>
      <c r="AG105">
        <v>-1142.6307683340274</v>
      </c>
    </row>
    <row r="106" spans="1:33" x14ac:dyDescent="0.2">
      <c r="A106" s="20">
        <v>34972</v>
      </c>
      <c r="B106" s="21">
        <v>2471132</v>
      </c>
      <c r="C106" s="21">
        <v>632936</v>
      </c>
      <c r="D106" s="21">
        <v>1453491</v>
      </c>
      <c r="E106" s="21">
        <v>408269</v>
      </c>
      <c r="F106" s="21">
        <v>465912</v>
      </c>
      <c r="G106" s="21">
        <v>102943</v>
      </c>
      <c r="H106" s="21">
        <v>319480</v>
      </c>
      <c r="I106" s="21">
        <v>99586</v>
      </c>
      <c r="J106" s="21">
        <v>39546</v>
      </c>
      <c r="K106" s="21">
        <v>14610</v>
      </c>
      <c r="L106" s="21">
        <v>-10710</v>
      </c>
      <c r="M106" s="21">
        <v>-8</v>
      </c>
      <c r="N106" s="21">
        <v>2249613</v>
      </c>
      <c r="O106" s="21">
        <v>625400</v>
      </c>
      <c r="P106" s="21">
        <v>718779</v>
      </c>
      <c r="Q106" s="21">
        <v>131305</v>
      </c>
      <c r="R106" s="21">
        <v>516045</v>
      </c>
      <c r="S106" s="21">
        <v>123769</v>
      </c>
      <c r="T106" s="21">
        <v>116076</v>
      </c>
      <c r="U106" s="21">
        <v>75036</v>
      </c>
      <c r="V106" s="21">
        <v>608659</v>
      </c>
      <c r="W106" s="21">
        <v>674384</v>
      </c>
      <c r="X106" s="21">
        <v>72941</v>
      </c>
      <c r="Y106" s="21">
        <v>19045</v>
      </c>
      <c r="Z106" s="21">
        <v>32844</v>
      </c>
      <c r="AA106" s="21">
        <v>10088</v>
      </c>
      <c r="AB106" s="21">
        <v>230703</v>
      </c>
      <c r="AC106" s="9"/>
      <c r="AD106" s="9">
        <f t="shared" si="3"/>
        <v>2471132</v>
      </c>
      <c r="AE106" s="9">
        <f t="shared" si="4"/>
        <v>2452347</v>
      </c>
      <c r="AF106" s="9">
        <f t="shared" si="5"/>
        <v>18785</v>
      </c>
      <c r="AG106">
        <v>10280.668941625976</v>
      </c>
    </row>
    <row r="107" spans="1:33" x14ac:dyDescent="0.2">
      <c r="A107" s="20">
        <v>35064</v>
      </c>
      <c r="B107" s="21">
        <v>2479444</v>
      </c>
      <c r="C107" s="21">
        <v>654529</v>
      </c>
      <c r="D107" s="21">
        <v>1470829</v>
      </c>
      <c r="E107" s="21">
        <v>419762</v>
      </c>
      <c r="F107" s="21">
        <v>464938</v>
      </c>
      <c r="G107" s="21">
        <v>104903</v>
      </c>
      <c r="H107" s="21">
        <v>320818</v>
      </c>
      <c r="I107" s="21">
        <v>100663</v>
      </c>
      <c r="J107" s="21">
        <v>48065</v>
      </c>
      <c r="K107" s="21">
        <v>16790</v>
      </c>
      <c r="L107" s="21">
        <v>-12193</v>
      </c>
      <c r="M107" s="21">
        <v>4695</v>
      </c>
      <c r="N107" s="21">
        <v>2273244</v>
      </c>
      <c r="O107" s="21">
        <v>646812</v>
      </c>
      <c r="P107" s="21">
        <v>708149</v>
      </c>
      <c r="Q107" s="21">
        <v>132755</v>
      </c>
      <c r="R107" s="21">
        <v>520912</v>
      </c>
      <c r="S107" s="21">
        <v>125038</v>
      </c>
      <c r="T107" s="21">
        <v>118939</v>
      </c>
      <c r="U107" s="21">
        <v>75481</v>
      </c>
      <c r="V107" s="21">
        <v>613148</v>
      </c>
      <c r="W107" s="21">
        <v>685188</v>
      </c>
      <c r="X107" s="21">
        <v>71580</v>
      </c>
      <c r="Y107" s="21">
        <v>19414</v>
      </c>
      <c r="Z107" s="21">
        <v>33327</v>
      </c>
      <c r="AA107" s="21">
        <v>10254</v>
      </c>
      <c r="AB107" s="21">
        <v>230923</v>
      </c>
      <c r="AC107" s="9"/>
      <c r="AD107" s="9">
        <f t="shared" si="3"/>
        <v>2479444</v>
      </c>
      <c r="AE107" s="9">
        <f t="shared" si="4"/>
        <v>2460481</v>
      </c>
      <c r="AF107" s="9">
        <f t="shared" si="5"/>
        <v>18963</v>
      </c>
      <c r="AG107">
        <v>6866.1583729280392</v>
      </c>
    </row>
    <row r="108" spans="1:33" x14ac:dyDescent="0.2">
      <c r="A108" s="20">
        <v>35155</v>
      </c>
      <c r="B108" s="21">
        <v>2525376</v>
      </c>
      <c r="C108" s="21">
        <v>668712</v>
      </c>
      <c r="D108" s="21">
        <v>1485789</v>
      </c>
      <c r="E108" s="21">
        <v>428113</v>
      </c>
      <c r="F108" s="21">
        <v>476574</v>
      </c>
      <c r="G108" s="21">
        <v>112042</v>
      </c>
      <c r="H108" s="21">
        <v>332590</v>
      </c>
      <c r="I108" s="21">
        <v>105454</v>
      </c>
      <c r="J108" s="21">
        <v>14058</v>
      </c>
      <c r="K108" s="21">
        <v>6828</v>
      </c>
      <c r="L108" s="21">
        <v>-1226</v>
      </c>
      <c r="M108" s="21">
        <v>9335</v>
      </c>
      <c r="N108" s="21">
        <v>2328131</v>
      </c>
      <c r="O108" s="21">
        <v>661772</v>
      </c>
      <c r="P108" s="21">
        <v>694458</v>
      </c>
      <c r="Q108" s="21">
        <v>135597</v>
      </c>
      <c r="R108" s="21">
        <v>530465</v>
      </c>
      <c r="S108" s="21">
        <v>128657</v>
      </c>
      <c r="T108" s="21">
        <v>119325</v>
      </c>
      <c r="U108" s="21">
        <v>76578</v>
      </c>
      <c r="V108" s="21">
        <v>617380</v>
      </c>
      <c r="W108" s="21">
        <v>694944</v>
      </c>
      <c r="X108" s="21">
        <v>74581</v>
      </c>
      <c r="Y108" s="21">
        <v>19065</v>
      </c>
      <c r="Z108" s="21">
        <v>33896</v>
      </c>
      <c r="AA108" s="21">
        <v>10770</v>
      </c>
      <c r="AB108" s="21">
        <v>238798</v>
      </c>
      <c r="AC108" s="9"/>
      <c r="AD108" s="9">
        <f t="shared" si="3"/>
        <v>2525376</v>
      </c>
      <c r="AE108" s="9">
        <f t="shared" si="4"/>
        <v>2492124</v>
      </c>
      <c r="AF108" s="9">
        <f t="shared" si="5"/>
        <v>33252</v>
      </c>
      <c r="AG108">
        <v>-467.81282164400909</v>
      </c>
    </row>
    <row r="109" spans="1:33" x14ac:dyDescent="0.2">
      <c r="A109" s="20">
        <v>35246</v>
      </c>
      <c r="B109" s="21">
        <v>2555462</v>
      </c>
      <c r="C109" s="21">
        <v>695273</v>
      </c>
      <c r="D109" s="21">
        <v>1501611</v>
      </c>
      <c r="E109" s="21">
        <v>444383</v>
      </c>
      <c r="F109" s="21">
        <v>486270</v>
      </c>
      <c r="G109" s="21">
        <v>121115</v>
      </c>
      <c r="H109" s="21">
        <v>343133</v>
      </c>
      <c r="I109" s="21">
        <v>109819</v>
      </c>
      <c r="J109" s="21">
        <v>35437</v>
      </c>
      <c r="K109" s="21">
        <v>13380</v>
      </c>
      <c r="L109" s="21">
        <v>-18463</v>
      </c>
      <c r="M109" s="21">
        <v>1313</v>
      </c>
      <c r="N109" s="21">
        <v>2392327</v>
      </c>
      <c r="O109" s="21">
        <v>690009</v>
      </c>
      <c r="P109" s="21">
        <v>693609</v>
      </c>
      <c r="Q109" s="21">
        <v>144626</v>
      </c>
      <c r="R109" s="21">
        <v>548380</v>
      </c>
      <c r="S109" s="21">
        <v>139362</v>
      </c>
      <c r="T109" s="21">
        <v>122351</v>
      </c>
      <c r="U109" s="21">
        <v>78244</v>
      </c>
      <c r="V109" s="21">
        <v>622280</v>
      </c>
      <c r="W109" s="21">
        <v>700023</v>
      </c>
      <c r="X109" s="21">
        <v>76683</v>
      </c>
      <c r="Y109" s="21">
        <v>19941</v>
      </c>
      <c r="Z109" s="21">
        <v>34626</v>
      </c>
      <c r="AA109" s="21">
        <v>10908</v>
      </c>
      <c r="AB109" s="21">
        <v>245287</v>
      </c>
      <c r="AC109" s="9"/>
      <c r="AD109" s="9">
        <f t="shared" si="3"/>
        <v>2555462</v>
      </c>
      <c r="AE109" s="9">
        <f t="shared" si="4"/>
        <v>2537556</v>
      </c>
      <c r="AF109" s="9">
        <f t="shared" si="5"/>
        <v>17906</v>
      </c>
      <c r="AG109">
        <v>2799.4919211809756</v>
      </c>
    </row>
    <row r="110" spans="1:33" x14ac:dyDescent="0.2">
      <c r="A110" s="20">
        <v>35338</v>
      </c>
      <c r="B110" s="21">
        <v>2585910</v>
      </c>
      <c r="C110" s="21">
        <v>712354</v>
      </c>
      <c r="D110" s="21">
        <v>1516081</v>
      </c>
      <c r="E110" s="21">
        <v>459052</v>
      </c>
      <c r="F110" s="21">
        <v>494635</v>
      </c>
      <c r="G110" s="21">
        <v>125219</v>
      </c>
      <c r="H110" s="21">
        <v>349397</v>
      </c>
      <c r="I110" s="21">
        <v>112979</v>
      </c>
      <c r="J110" s="21">
        <v>166</v>
      </c>
      <c r="K110" s="21">
        <v>-936</v>
      </c>
      <c r="L110" s="21">
        <v>-17225</v>
      </c>
      <c r="M110" s="21">
        <v>995</v>
      </c>
      <c r="N110" s="21">
        <v>2367498</v>
      </c>
      <c r="O110" s="21">
        <v>697309</v>
      </c>
      <c r="P110" s="21">
        <v>790002</v>
      </c>
      <c r="Q110" s="21">
        <v>167821</v>
      </c>
      <c r="R110" s="21">
        <v>578193</v>
      </c>
      <c r="S110" s="21">
        <v>152776</v>
      </c>
      <c r="T110" s="21">
        <v>121857</v>
      </c>
      <c r="U110" s="21">
        <v>79634</v>
      </c>
      <c r="V110" s="21">
        <v>629402</v>
      </c>
      <c r="W110" s="21">
        <v>705886</v>
      </c>
      <c r="X110" s="21">
        <v>80950</v>
      </c>
      <c r="Y110" s="21">
        <v>20836</v>
      </c>
      <c r="Z110" s="21">
        <v>34584</v>
      </c>
      <c r="AA110" s="21">
        <v>11069</v>
      </c>
      <c r="AB110" s="21">
        <v>248682</v>
      </c>
      <c r="AC110" s="9"/>
      <c r="AD110" s="9">
        <f t="shared" si="3"/>
        <v>2585910</v>
      </c>
      <c r="AE110" s="9">
        <f t="shared" si="4"/>
        <v>2579307</v>
      </c>
      <c r="AF110" s="9">
        <f t="shared" si="5"/>
        <v>6603</v>
      </c>
      <c r="AG110">
        <v>9627.3013660700526</v>
      </c>
    </row>
    <row r="111" spans="1:33" x14ac:dyDescent="0.2">
      <c r="A111" s="20">
        <v>35430</v>
      </c>
      <c r="B111" s="21">
        <v>2610170</v>
      </c>
      <c r="C111" s="21">
        <v>730876</v>
      </c>
      <c r="D111" s="21">
        <v>1527520</v>
      </c>
      <c r="E111" s="21">
        <v>480222</v>
      </c>
      <c r="F111" s="21">
        <v>504256</v>
      </c>
      <c r="G111" s="21">
        <v>130773</v>
      </c>
      <c r="H111" s="21">
        <v>352897</v>
      </c>
      <c r="I111" s="21">
        <v>115427</v>
      </c>
      <c r="J111" s="21">
        <v>-5173</v>
      </c>
      <c r="K111" s="21">
        <v>2160</v>
      </c>
      <c r="L111" s="21">
        <v>-17653</v>
      </c>
      <c r="M111" s="21">
        <v>-8361</v>
      </c>
      <c r="N111" s="21">
        <v>2398230</v>
      </c>
      <c r="O111" s="21">
        <v>720221</v>
      </c>
      <c r="P111" s="21">
        <v>751754</v>
      </c>
      <c r="Q111" s="21">
        <v>163220</v>
      </c>
      <c r="R111" s="21">
        <v>554079</v>
      </c>
      <c r="S111" s="21">
        <v>152565</v>
      </c>
      <c r="T111" s="21">
        <v>126050</v>
      </c>
      <c r="U111" s="21">
        <v>80330</v>
      </c>
      <c r="V111" s="21">
        <v>631210</v>
      </c>
      <c r="W111" s="21">
        <v>710469</v>
      </c>
      <c r="X111" s="21">
        <v>81181</v>
      </c>
      <c r="Y111" s="21">
        <v>21153</v>
      </c>
      <c r="Z111" s="21">
        <v>33917</v>
      </c>
      <c r="AA111" s="21">
        <v>11067</v>
      </c>
      <c r="AB111" s="21">
        <v>252846</v>
      </c>
      <c r="AC111" s="9"/>
      <c r="AD111" s="9">
        <f t="shared" si="3"/>
        <v>2610170</v>
      </c>
      <c r="AE111" s="9">
        <f t="shared" si="4"/>
        <v>2595905</v>
      </c>
      <c r="AF111" s="9">
        <f t="shared" si="5"/>
        <v>14265</v>
      </c>
      <c r="AG111">
        <v>-8677.0175143959932</v>
      </c>
    </row>
    <row r="112" spans="1:33" x14ac:dyDescent="0.2">
      <c r="A112" s="20">
        <v>35520</v>
      </c>
      <c r="B112" s="21">
        <v>2622287</v>
      </c>
      <c r="C112" s="21">
        <v>750333</v>
      </c>
      <c r="D112" s="21">
        <v>1543191</v>
      </c>
      <c r="E112" s="21">
        <v>491017</v>
      </c>
      <c r="F112" s="21">
        <v>501583</v>
      </c>
      <c r="G112" s="21">
        <v>133553</v>
      </c>
      <c r="H112" s="21">
        <v>360493</v>
      </c>
      <c r="I112" s="21">
        <v>122351</v>
      </c>
      <c r="J112" s="21">
        <v>5471</v>
      </c>
      <c r="K112" s="21">
        <v>2003</v>
      </c>
      <c r="L112" s="21">
        <v>-13086</v>
      </c>
      <c r="M112" s="21">
        <v>-3626</v>
      </c>
      <c r="N112" s="21">
        <v>2436241</v>
      </c>
      <c r="O112" s="21">
        <v>745298</v>
      </c>
      <c r="P112" s="21">
        <v>719026</v>
      </c>
      <c r="Q112" s="21">
        <v>156556</v>
      </c>
      <c r="R112" s="21">
        <v>556336</v>
      </c>
      <c r="S112" s="21">
        <v>151521</v>
      </c>
      <c r="T112" s="21">
        <v>125384</v>
      </c>
      <c r="U112" s="21">
        <v>80815</v>
      </c>
      <c r="V112" s="21">
        <v>637819</v>
      </c>
      <c r="W112" s="21">
        <v>720997</v>
      </c>
      <c r="X112" s="21">
        <v>84134</v>
      </c>
      <c r="Y112" s="21">
        <v>22598</v>
      </c>
      <c r="Z112" s="21">
        <v>35941</v>
      </c>
      <c r="AA112" s="21">
        <v>12098</v>
      </c>
      <c r="AB112" s="21">
        <v>256858</v>
      </c>
      <c r="AC112" s="9"/>
      <c r="AD112" s="9">
        <f t="shared" si="3"/>
        <v>2622287</v>
      </c>
      <c r="AE112" s="9">
        <f t="shared" si="4"/>
        <v>2598931</v>
      </c>
      <c r="AF112" s="9">
        <f t="shared" si="5"/>
        <v>23356</v>
      </c>
      <c r="AG112">
        <v>-18764.693544956972</v>
      </c>
    </row>
    <row r="113" spans="1:33" x14ac:dyDescent="0.2">
      <c r="A113" s="20">
        <v>35611</v>
      </c>
      <c r="B113" s="21">
        <v>2638740</v>
      </c>
      <c r="C113" s="21">
        <v>770664</v>
      </c>
      <c r="D113" s="21">
        <v>1551912</v>
      </c>
      <c r="E113" s="21">
        <v>502976</v>
      </c>
      <c r="F113" s="21">
        <v>501786</v>
      </c>
      <c r="G113" s="21">
        <v>134419</v>
      </c>
      <c r="H113" s="21">
        <v>363776</v>
      </c>
      <c r="I113" s="21">
        <v>125043</v>
      </c>
      <c r="J113" s="21">
        <v>58</v>
      </c>
      <c r="K113" s="21">
        <v>3719</v>
      </c>
      <c r="L113" s="21">
        <v>-12753</v>
      </c>
      <c r="M113" s="21">
        <v>-2447</v>
      </c>
      <c r="N113" s="21">
        <v>2441023</v>
      </c>
      <c r="O113" s="21">
        <v>763711</v>
      </c>
      <c r="P113" s="21">
        <v>738929</v>
      </c>
      <c r="Q113" s="21">
        <v>160232</v>
      </c>
      <c r="R113" s="21">
        <v>562921</v>
      </c>
      <c r="S113" s="21">
        <v>153279</v>
      </c>
      <c r="T113" s="21">
        <v>124214</v>
      </c>
      <c r="U113" s="21">
        <v>81043</v>
      </c>
      <c r="V113" s="21">
        <v>642459</v>
      </c>
      <c r="W113" s="21">
        <v>726779</v>
      </c>
      <c r="X113" s="21">
        <v>84229</v>
      </c>
      <c r="Y113" s="21">
        <v>23130</v>
      </c>
      <c r="Z113" s="21">
        <v>37610</v>
      </c>
      <c r="AA113" s="21">
        <v>12546</v>
      </c>
      <c r="AB113" s="21">
        <v>258450</v>
      </c>
      <c r="AC113" s="9"/>
      <c r="AD113" s="9">
        <f t="shared" si="3"/>
        <v>2638740</v>
      </c>
      <c r="AE113" s="9">
        <f t="shared" si="4"/>
        <v>2617031</v>
      </c>
      <c r="AF113" s="9">
        <f t="shared" si="5"/>
        <v>21709</v>
      </c>
      <c r="AG113">
        <v>386.74822844204027</v>
      </c>
    </row>
    <row r="114" spans="1:33" x14ac:dyDescent="0.2">
      <c r="A114" s="20">
        <v>35703</v>
      </c>
      <c r="B114" s="21">
        <v>2641363</v>
      </c>
      <c r="C114" s="21">
        <v>787798</v>
      </c>
      <c r="D114" s="21">
        <v>1564673</v>
      </c>
      <c r="E114" s="21">
        <v>512419</v>
      </c>
      <c r="F114" s="21">
        <v>500609</v>
      </c>
      <c r="G114" s="21">
        <v>137185</v>
      </c>
      <c r="H114" s="21">
        <v>365343</v>
      </c>
      <c r="I114" s="21">
        <v>126978</v>
      </c>
      <c r="J114" s="21">
        <v>-5818</v>
      </c>
      <c r="K114" s="21">
        <v>-3797</v>
      </c>
      <c r="L114" s="21">
        <v>-15669</v>
      </c>
      <c r="M114" s="21">
        <v>3852</v>
      </c>
      <c r="N114" s="21">
        <v>2424791</v>
      </c>
      <c r="O114" s="21">
        <v>776637</v>
      </c>
      <c r="P114" s="21">
        <v>812406</v>
      </c>
      <c r="Q114" s="21">
        <v>177766</v>
      </c>
      <c r="R114" s="21">
        <v>602858</v>
      </c>
      <c r="S114" s="21">
        <v>166605</v>
      </c>
      <c r="T114" s="21">
        <v>123717</v>
      </c>
      <c r="U114" s="21">
        <v>80954</v>
      </c>
      <c r="V114" s="21">
        <v>646171</v>
      </c>
      <c r="W114" s="21">
        <v>738657</v>
      </c>
      <c r="X114" s="21">
        <v>82077</v>
      </c>
      <c r="Y114" s="21">
        <v>23135</v>
      </c>
      <c r="Z114" s="21">
        <v>39539</v>
      </c>
      <c r="AA114" s="21">
        <v>13587</v>
      </c>
      <c r="AB114" s="21">
        <v>258903</v>
      </c>
      <c r="AC114" s="9"/>
      <c r="AD114" s="9">
        <f t="shared" si="3"/>
        <v>2641363</v>
      </c>
      <c r="AE114" s="9">
        <f t="shared" si="4"/>
        <v>2634339</v>
      </c>
      <c r="AF114" s="9">
        <f t="shared" si="5"/>
        <v>7024</v>
      </c>
      <c r="AG114">
        <v>13652.673672980047</v>
      </c>
    </row>
    <row r="115" spans="1:33" x14ac:dyDescent="0.2">
      <c r="A115" s="20">
        <v>35795</v>
      </c>
      <c r="B115" s="21">
        <v>2641728</v>
      </c>
      <c r="C115" s="21">
        <v>805783</v>
      </c>
      <c r="D115" s="21">
        <v>1567682</v>
      </c>
      <c r="E115" s="21">
        <v>527443</v>
      </c>
      <c r="F115" s="21">
        <v>499664</v>
      </c>
      <c r="G115" s="21">
        <v>139641</v>
      </c>
      <c r="H115" s="21">
        <v>367530</v>
      </c>
      <c r="I115" s="21">
        <v>128636</v>
      </c>
      <c r="J115" s="21">
        <v>7538</v>
      </c>
      <c r="K115" s="21">
        <v>2559</v>
      </c>
      <c r="L115" s="21">
        <v>-19316</v>
      </c>
      <c r="M115" s="21">
        <v>-1110</v>
      </c>
      <c r="N115" s="21">
        <v>2432193</v>
      </c>
      <c r="O115" s="21">
        <v>797168</v>
      </c>
      <c r="P115" s="21">
        <v>814618</v>
      </c>
      <c r="Q115" s="21">
        <v>180082</v>
      </c>
      <c r="R115" s="21">
        <v>608074</v>
      </c>
      <c r="S115" s="21">
        <v>171467</v>
      </c>
      <c r="T115" s="21">
        <v>118076</v>
      </c>
      <c r="U115" s="21">
        <v>81475</v>
      </c>
      <c r="V115" s="21">
        <v>647490</v>
      </c>
      <c r="W115" s="21">
        <v>746689</v>
      </c>
      <c r="X115" s="21">
        <v>83742</v>
      </c>
      <c r="Y115" s="21">
        <v>24089</v>
      </c>
      <c r="Z115" s="21">
        <v>39870</v>
      </c>
      <c r="AA115" s="21">
        <v>13833</v>
      </c>
      <c r="AB115" s="21">
        <v>258997</v>
      </c>
      <c r="AC115" s="9"/>
      <c r="AD115" s="9">
        <f t="shared" si="3"/>
        <v>2641728</v>
      </c>
      <c r="AE115" s="9">
        <f t="shared" si="4"/>
        <v>2638737</v>
      </c>
      <c r="AF115" s="9">
        <f t="shared" si="5"/>
        <v>2991</v>
      </c>
      <c r="AG115">
        <v>1394.0691303230124</v>
      </c>
    </row>
    <row r="116" spans="1:33" x14ac:dyDescent="0.2">
      <c r="A116" s="20">
        <v>35885</v>
      </c>
      <c r="B116" s="21">
        <v>2648668</v>
      </c>
      <c r="C116" s="21">
        <v>816685</v>
      </c>
      <c r="D116" s="21">
        <v>1581872</v>
      </c>
      <c r="E116" s="21">
        <v>535415</v>
      </c>
      <c r="F116" s="21">
        <v>493239</v>
      </c>
      <c r="G116" s="21">
        <v>140851</v>
      </c>
      <c r="H116" s="21">
        <v>375681</v>
      </c>
      <c r="I116" s="21">
        <v>133631</v>
      </c>
      <c r="J116" s="21">
        <v>-18469</v>
      </c>
      <c r="K116" s="21">
        <v>-4656</v>
      </c>
      <c r="L116" s="21">
        <v>-15739</v>
      </c>
      <c r="M116" s="21">
        <v>-5784</v>
      </c>
      <c r="N116" s="21">
        <v>2410019</v>
      </c>
      <c r="O116" s="21">
        <v>799456</v>
      </c>
      <c r="P116" s="21">
        <v>822490</v>
      </c>
      <c r="Q116" s="21">
        <v>186080</v>
      </c>
      <c r="R116" s="21">
        <v>590774</v>
      </c>
      <c r="S116" s="21">
        <v>168851</v>
      </c>
      <c r="T116" s="21">
        <v>117817</v>
      </c>
      <c r="U116" s="21">
        <v>87294</v>
      </c>
      <c r="V116" s="21">
        <v>650671</v>
      </c>
      <c r="W116" s="21">
        <v>748871</v>
      </c>
      <c r="X116" s="21">
        <v>85692</v>
      </c>
      <c r="Y116" s="21">
        <v>24526</v>
      </c>
      <c r="Z116" s="21">
        <v>45170</v>
      </c>
      <c r="AA116" s="21">
        <v>16175</v>
      </c>
      <c r="AB116" s="21">
        <v>259406</v>
      </c>
      <c r="AC116" s="9"/>
      <c r="AD116" s="9">
        <f t="shared" si="3"/>
        <v>2648668</v>
      </c>
      <c r="AE116" s="9">
        <f t="shared" si="4"/>
        <v>2641735</v>
      </c>
      <c r="AF116" s="9">
        <f t="shared" si="5"/>
        <v>6933</v>
      </c>
      <c r="AG116">
        <v>-19047.373264092021</v>
      </c>
    </row>
    <row r="117" spans="1:33" x14ac:dyDescent="0.2">
      <c r="A117" s="20">
        <v>35976</v>
      </c>
      <c r="B117" s="21">
        <v>2652414</v>
      </c>
      <c r="C117" s="21">
        <v>845456</v>
      </c>
      <c r="D117" s="21">
        <v>1584351</v>
      </c>
      <c r="E117" s="21">
        <v>548719</v>
      </c>
      <c r="F117" s="21">
        <v>492184</v>
      </c>
      <c r="G117" s="21">
        <v>144049</v>
      </c>
      <c r="H117" s="21">
        <v>375406</v>
      </c>
      <c r="I117" s="21">
        <v>136578</v>
      </c>
      <c r="J117" s="21">
        <v>-15328</v>
      </c>
      <c r="K117" s="21">
        <v>-1616</v>
      </c>
      <c r="L117" s="21">
        <v>-15760</v>
      </c>
      <c r="M117" s="21">
        <v>3732</v>
      </c>
      <c r="N117" s="21">
        <v>2435016</v>
      </c>
      <c r="O117" s="21">
        <v>831462</v>
      </c>
      <c r="P117" s="21">
        <v>797605</v>
      </c>
      <c r="Q117" s="21">
        <v>183032</v>
      </c>
      <c r="R117" s="21">
        <v>590567</v>
      </c>
      <c r="S117" s="21">
        <v>169038</v>
      </c>
      <c r="T117" s="21">
        <v>114364</v>
      </c>
      <c r="U117" s="21">
        <v>88954</v>
      </c>
      <c r="V117" s="21">
        <v>645750</v>
      </c>
      <c r="W117" s="21">
        <v>759426</v>
      </c>
      <c r="X117" s="21">
        <v>82907</v>
      </c>
      <c r="Y117" s="21">
        <v>24980</v>
      </c>
      <c r="Z117" s="21">
        <v>51130</v>
      </c>
      <c r="AA117" s="21">
        <v>18190</v>
      </c>
      <c r="AB117" s="21">
        <v>253611</v>
      </c>
      <c r="AC117" s="9"/>
      <c r="AD117" s="9">
        <f t="shared" si="3"/>
        <v>2652414</v>
      </c>
      <c r="AE117" s="9">
        <f t="shared" si="4"/>
        <v>2642054</v>
      </c>
      <c r="AF117" s="9">
        <f t="shared" si="5"/>
        <v>10360</v>
      </c>
      <c r="AG117">
        <v>4409.1679565890227</v>
      </c>
    </row>
    <row r="118" spans="1:33" x14ac:dyDescent="0.2">
      <c r="A118" s="20">
        <v>36068</v>
      </c>
      <c r="B118" s="21">
        <v>2646604</v>
      </c>
      <c r="C118" s="21">
        <v>853011</v>
      </c>
      <c r="D118" s="21">
        <v>1585276</v>
      </c>
      <c r="E118" s="21">
        <v>563404</v>
      </c>
      <c r="F118" s="21">
        <v>488539</v>
      </c>
      <c r="G118" s="21">
        <v>146231</v>
      </c>
      <c r="H118" s="21">
        <v>384851</v>
      </c>
      <c r="I118" s="21">
        <v>142116</v>
      </c>
      <c r="J118" s="21">
        <v>9212</v>
      </c>
      <c r="K118" s="21">
        <v>1008</v>
      </c>
      <c r="L118" s="21">
        <v>-15723</v>
      </c>
      <c r="M118" s="21">
        <v>-1519</v>
      </c>
      <c r="N118" s="21">
        <v>2444432</v>
      </c>
      <c r="O118" s="21">
        <v>851241</v>
      </c>
      <c r="P118" s="21">
        <v>792855</v>
      </c>
      <c r="Q118" s="21">
        <v>200832</v>
      </c>
      <c r="R118" s="21">
        <v>600646</v>
      </c>
      <c r="S118" s="21">
        <v>199062</v>
      </c>
      <c r="T118" s="21">
        <v>109339</v>
      </c>
      <c r="U118" s="21">
        <v>90551</v>
      </c>
      <c r="V118" s="21">
        <v>646547</v>
      </c>
      <c r="W118" s="21">
        <v>763331</v>
      </c>
      <c r="X118" s="21">
        <v>78602</v>
      </c>
      <c r="Y118" s="21">
        <v>24913</v>
      </c>
      <c r="Z118" s="21">
        <v>63046</v>
      </c>
      <c r="AA118" s="21">
        <v>22666</v>
      </c>
      <c r="AB118" s="21">
        <v>251927</v>
      </c>
      <c r="AC118" s="9"/>
      <c r="AD118" s="9">
        <f t="shared" si="3"/>
        <v>2646604</v>
      </c>
      <c r="AE118" s="9">
        <f t="shared" si="4"/>
        <v>2636641</v>
      </c>
      <c r="AF118" s="9">
        <f t="shared" si="5"/>
        <v>9963</v>
      </c>
    </row>
    <row r="119" spans="1:33" x14ac:dyDescent="0.2">
      <c r="A119" s="20">
        <v>36160</v>
      </c>
      <c r="B119" s="1">
        <v>2649152</v>
      </c>
      <c r="C119" s="1">
        <v>867782</v>
      </c>
      <c r="D119" s="1">
        <v>1584472</v>
      </c>
      <c r="E119" s="1">
        <v>570831</v>
      </c>
      <c r="F119" s="1">
        <v>485191</v>
      </c>
      <c r="G119" s="1">
        <v>147351</v>
      </c>
      <c r="H119" s="1">
        <v>390641</v>
      </c>
      <c r="I119" s="1">
        <v>146332</v>
      </c>
      <c r="J119" s="1">
        <v>11309</v>
      </c>
      <c r="K119" s="1">
        <v>2352</v>
      </c>
      <c r="L119" s="1">
        <v>-15747</v>
      </c>
      <c r="M119" s="1">
        <v>-15</v>
      </c>
      <c r="N119" s="1">
        <v>2458973</v>
      </c>
      <c r="O119" s="1">
        <v>866851</v>
      </c>
      <c r="P119" s="1">
        <v>772173</v>
      </c>
      <c r="Q119" s="1">
        <v>191868</v>
      </c>
      <c r="R119" s="1">
        <v>595124</v>
      </c>
      <c r="S119" s="1">
        <v>190937</v>
      </c>
      <c r="T119" s="1">
        <v>106273</v>
      </c>
      <c r="U119" s="1">
        <v>90855</v>
      </c>
      <c r="V119" s="1">
        <v>644857</v>
      </c>
      <c r="W119" s="1">
        <v>768122</v>
      </c>
      <c r="X119" s="1">
        <v>77585</v>
      </c>
      <c r="Y119" s="1">
        <v>25503</v>
      </c>
      <c r="Z119" s="1">
        <v>71308</v>
      </c>
      <c r="AA119" s="1">
        <v>25925</v>
      </c>
      <c r="AB119" s="1">
        <v>248363</v>
      </c>
      <c r="AD119" s="9">
        <f t="shared" si="3"/>
        <v>2649152</v>
      </c>
      <c r="AE119" s="9">
        <f t="shared" si="4"/>
        <v>2636022</v>
      </c>
      <c r="AF119" s="9">
        <f t="shared" si="5"/>
        <v>13130</v>
      </c>
    </row>
    <row r="120" spans="1:33" x14ac:dyDescent="0.2">
      <c r="A120" s="20">
        <v>36250</v>
      </c>
      <c r="B120" s="1">
        <v>2674613</v>
      </c>
      <c r="C120" s="1">
        <v>886889</v>
      </c>
      <c r="D120" s="1">
        <v>1587128</v>
      </c>
      <c r="E120" s="1">
        <v>585615</v>
      </c>
      <c r="F120" s="1">
        <v>486590</v>
      </c>
      <c r="G120" s="1">
        <v>149849</v>
      </c>
      <c r="H120" s="1">
        <v>363049</v>
      </c>
      <c r="I120" s="1">
        <v>137632</v>
      </c>
      <c r="J120" s="1">
        <v>-31645</v>
      </c>
      <c r="K120" s="1">
        <v>-13292</v>
      </c>
      <c r="L120" s="1">
        <v>-14793</v>
      </c>
      <c r="M120" s="1">
        <v>-9665</v>
      </c>
      <c r="N120" s="1">
        <v>2370452</v>
      </c>
      <c r="O120" s="1">
        <v>850138</v>
      </c>
      <c r="P120" s="1">
        <v>832102</v>
      </c>
      <c r="Q120" s="1">
        <v>211419</v>
      </c>
      <c r="R120" s="1">
        <v>539590</v>
      </c>
      <c r="S120" s="1">
        <v>174668</v>
      </c>
      <c r="T120" s="1">
        <v>105188</v>
      </c>
      <c r="U120" s="1">
        <v>88933</v>
      </c>
      <c r="V120" s="1">
        <v>640121</v>
      </c>
      <c r="W120" s="1">
        <v>782510</v>
      </c>
      <c r="X120" s="1">
        <v>76038</v>
      </c>
      <c r="Y120" s="1">
        <v>24341</v>
      </c>
      <c r="Z120" s="1">
        <v>52468</v>
      </c>
      <c r="AA120" s="1">
        <v>20029</v>
      </c>
      <c r="AB120" s="1">
        <v>243413</v>
      </c>
      <c r="AD120" s="9">
        <f t="shared" si="3"/>
        <v>2674613</v>
      </c>
      <c r="AE120" s="9">
        <f t="shared" si="4"/>
        <v>2662964</v>
      </c>
      <c r="AF120" s="9">
        <f t="shared" si="5"/>
        <v>11649</v>
      </c>
    </row>
    <row r="121" spans="1:33" x14ac:dyDescent="0.2">
      <c r="A121" s="20">
        <v>36341</v>
      </c>
      <c r="B121" s="1">
        <v>2695900</v>
      </c>
      <c r="C121" s="1">
        <v>902091</v>
      </c>
      <c r="D121" s="1">
        <v>1604027</v>
      </c>
      <c r="E121" s="1">
        <v>603144</v>
      </c>
      <c r="F121" s="1">
        <v>489499</v>
      </c>
      <c r="G121" s="1">
        <v>153321</v>
      </c>
      <c r="H121" s="1">
        <v>348592</v>
      </c>
      <c r="I121" s="1">
        <v>135181</v>
      </c>
      <c r="J121" s="1">
        <v>52515</v>
      </c>
      <c r="K121" s="1">
        <v>17156</v>
      </c>
      <c r="L121" s="1">
        <v>-14909</v>
      </c>
      <c r="M121" s="1">
        <v>-21882</v>
      </c>
      <c r="N121" s="1">
        <v>2457935</v>
      </c>
      <c r="O121" s="1">
        <v>886921</v>
      </c>
      <c r="P121" s="1">
        <v>752047</v>
      </c>
      <c r="Q121" s="1">
        <v>191206</v>
      </c>
      <c r="R121" s="1">
        <v>537395</v>
      </c>
      <c r="S121" s="1">
        <v>176036</v>
      </c>
      <c r="T121" s="1">
        <v>108351</v>
      </c>
      <c r="U121" s="1">
        <v>89961</v>
      </c>
      <c r="V121" s="1">
        <v>637032</v>
      </c>
      <c r="W121" s="1">
        <v>800139</v>
      </c>
      <c r="X121" s="1">
        <v>71430</v>
      </c>
      <c r="Y121" s="1">
        <v>24007</v>
      </c>
      <c r="Z121" s="1">
        <v>44529</v>
      </c>
      <c r="AA121" s="1">
        <v>16558</v>
      </c>
      <c r="AB121" s="1">
        <v>241393</v>
      </c>
      <c r="AD121" s="9">
        <f t="shared" si="3"/>
        <v>2695900</v>
      </c>
      <c r="AE121" s="9">
        <f t="shared" si="4"/>
        <v>2672587</v>
      </c>
      <c r="AF121" s="9">
        <f t="shared" si="5"/>
        <v>23313</v>
      </c>
    </row>
    <row r="122" spans="1:33" x14ac:dyDescent="0.2">
      <c r="A122" s="20">
        <v>36433</v>
      </c>
      <c r="B122" s="1">
        <v>2725336</v>
      </c>
      <c r="C122" s="1">
        <v>944820</v>
      </c>
      <c r="D122" s="1">
        <v>1620259</v>
      </c>
      <c r="E122" s="1">
        <v>621678</v>
      </c>
      <c r="F122" s="1">
        <v>493335</v>
      </c>
      <c r="G122" s="1">
        <v>157349</v>
      </c>
      <c r="H122" s="1">
        <v>346824</v>
      </c>
      <c r="I122" s="1">
        <v>136985</v>
      </c>
      <c r="J122" s="1">
        <v>16225</v>
      </c>
      <c r="K122" s="1">
        <v>12268</v>
      </c>
      <c r="L122" s="1">
        <v>-15077</v>
      </c>
      <c r="M122" s="1">
        <v>-1293</v>
      </c>
      <c r="N122" s="1">
        <v>2436432</v>
      </c>
      <c r="O122" s="1">
        <v>926986</v>
      </c>
      <c r="P122" s="1">
        <v>813641</v>
      </c>
      <c r="Q122" s="1">
        <v>205369</v>
      </c>
      <c r="R122" s="1">
        <v>541556</v>
      </c>
      <c r="S122" s="1">
        <v>187535</v>
      </c>
      <c r="T122" s="1">
        <v>113664</v>
      </c>
      <c r="U122" s="1">
        <v>91838</v>
      </c>
      <c r="V122" s="1">
        <v>635959</v>
      </c>
      <c r="W122" s="1">
        <v>809801</v>
      </c>
      <c r="X122" s="1">
        <v>72546</v>
      </c>
      <c r="Y122" s="1">
        <v>25267</v>
      </c>
      <c r="Z122" s="1">
        <v>37723</v>
      </c>
      <c r="AA122" s="1">
        <v>14574</v>
      </c>
      <c r="AB122" s="1">
        <v>244836</v>
      </c>
      <c r="AD122" s="9">
        <f t="shared" si="3"/>
        <v>2725336</v>
      </c>
      <c r="AE122" s="9">
        <f t="shared" si="4"/>
        <v>2708517</v>
      </c>
      <c r="AF122" s="9">
        <f t="shared" si="5"/>
        <v>16819</v>
      </c>
    </row>
    <row r="123" spans="1:33" x14ac:dyDescent="0.2">
      <c r="A123" s="20">
        <v>36525</v>
      </c>
      <c r="B123" s="1">
        <v>2755314</v>
      </c>
      <c r="C123" s="1">
        <v>968961</v>
      </c>
      <c r="D123" s="1">
        <v>1634660</v>
      </c>
      <c r="E123" s="1">
        <v>635129</v>
      </c>
      <c r="F123" s="1">
        <v>498241</v>
      </c>
      <c r="G123" s="1">
        <v>161935</v>
      </c>
      <c r="H123" s="1">
        <v>352169</v>
      </c>
      <c r="I123" s="1">
        <v>139739</v>
      </c>
      <c r="J123" s="1">
        <v>18211</v>
      </c>
      <c r="K123" s="1">
        <v>14000</v>
      </c>
      <c r="L123" s="1">
        <v>-15235</v>
      </c>
      <c r="M123" s="1">
        <v>3485</v>
      </c>
      <c r="N123" s="1">
        <v>2472065</v>
      </c>
      <c r="O123" s="1">
        <v>954288</v>
      </c>
      <c r="P123" s="1">
        <v>827499</v>
      </c>
      <c r="Q123" s="1">
        <v>216582</v>
      </c>
      <c r="R123" s="1">
        <v>559801</v>
      </c>
      <c r="S123" s="1">
        <v>201909</v>
      </c>
      <c r="T123" s="1">
        <v>116283</v>
      </c>
      <c r="U123" s="1">
        <v>93452</v>
      </c>
      <c r="V123" s="1">
        <v>637023</v>
      </c>
      <c r="W123" s="1">
        <v>818871</v>
      </c>
      <c r="X123" s="1">
        <v>74628</v>
      </c>
      <c r="Y123" s="1">
        <v>26326</v>
      </c>
      <c r="Z123" s="1">
        <v>34629</v>
      </c>
      <c r="AA123" s="1">
        <v>13440</v>
      </c>
      <c r="AB123" s="1">
        <v>251578</v>
      </c>
      <c r="AD123" s="9">
        <f t="shared" si="3"/>
        <v>2755314</v>
      </c>
      <c r="AE123" s="9">
        <f t="shared" si="4"/>
        <v>2739763</v>
      </c>
      <c r="AF123" s="9">
        <f t="shared" si="5"/>
        <v>15551</v>
      </c>
    </row>
    <row r="124" spans="1:33" x14ac:dyDescent="0.2">
      <c r="A124" s="20">
        <v>36616</v>
      </c>
      <c r="B124" s="1">
        <v>2787519</v>
      </c>
      <c r="C124" s="1">
        <v>990362</v>
      </c>
      <c r="D124" s="1">
        <v>1652748</v>
      </c>
      <c r="E124" s="1">
        <v>660558</v>
      </c>
      <c r="F124" s="1">
        <v>501248</v>
      </c>
      <c r="G124" s="1">
        <v>167086</v>
      </c>
      <c r="H124" s="1">
        <v>357181</v>
      </c>
      <c r="I124" s="1">
        <v>144450</v>
      </c>
      <c r="J124" s="1">
        <v>23975</v>
      </c>
      <c r="K124" s="1">
        <v>3343</v>
      </c>
      <c r="L124" s="1">
        <v>-14193</v>
      </c>
      <c r="M124" s="1">
        <v>-8372</v>
      </c>
      <c r="N124" s="1">
        <v>2475064</v>
      </c>
      <c r="O124" s="1">
        <v>967066</v>
      </c>
      <c r="P124" s="1">
        <v>879963</v>
      </c>
      <c r="Q124" s="1">
        <v>240155</v>
      </c>
      <c r="R124" s="1">
        <v>578103</v>
      </c>
      <c r="S124" s="1">
        <v>216859</v>
      </c>
      <c r="T124" s="1">
        <v>120402</v>
      </c>
      <c r="U124" s="1">
        <v>96016</v>
      </c>
      <c r="V124" s="1">
        <v>634395</v>
      </c>
      <c r="W124" s="1">
        <v>832969</v>
      </c>
      <c r="X124" s="1">
        <v>73215</v>
      </c>
      <c r="Y124" s="1">
        <v>26675</v>
      </c>
      <c r="Z124" s="1">
        <v>34230</v>
      </c>
      <c r="AA124" s="1">
        <v>13409</v>
      </c>
      <c r="AB124" s="1">
        <v>257854</v>
      </c>
      <c r="AD124" s="9">
        <f t="shared" si="3"/>
        <v>2787519</v>
      </c>
      <c r="AE124" s="9">
        <f t="shared" si="4"/>
        <v>2776924</v>
      </c>
      <c r="AF124" s="9">
        <f t="shared" si="5"/>
        <v>10595</v>
      </c>
    </row>
    <row r="125" spans="1:33" x14ac:dyDescent="0.2">
      <c r="A125" s="20">
        <v>36707</v>
      </c>
      <c r="B125" s="1">
        <v>2813164</v>
      </c>
      <c r="C125" s="1">
        <v>1032595</v>
      </c>
      <c r="D125" s="1">
        <v>1671130</v>
      </c>
      <c r="E125" s="1">
        <v>685924</v>
      </c>
      <c r="F125" s="1">
        <v>504406</v>
      </c>
      <c r="G125" s="1">
        <v>170771</v>
      </c>
      <c r="H125" s="1">
        <v>362299</v>
      </c>
      <c r="I125" s="1">
        <v>149176</v>
      </c>
      <c r="J125" s="1">
        <v>16143</v>
      </c>
      <c r="K125" s="1">
        <v>2689</v>
      </c>
      <c r="L125" s="1">
        <v>-14327</v>
      </c>
      <c r="M125" s="1">
        <v>-2053</v>
      </c>
      <c r="N125" s="1">
        <v>2506880</v>
      </c>
      <c r="O125" s="1">
        <v>1006506</v>
      </c>
      <c r="P125" s="1">
        <v>849199</v>
      </c>
      <c r="Q125" s="1">
        <v>245130</v>
      </c>
      <c r="R125" s="1">
        <v>560156</v>
      </c>
      <c r="S125" s="1">
        <v>219041</v>
      </c>
      <c r="T125" s="1">
        <v>123471</v>
      </c>
      <c r="U125" s="1">
        <v>98509</v>
      </c>
      <c r="V125" s="1">
        <v>633328</v>
      </c>
      <c r="W125" s="1">
        <v>847081</v>
      </c>
      <c r="X125" s="1">
        <v>73730</v>
      </c>
      <c r="Y125" s="1">
        <v>27690</v>
      </c>
      <c r="Z125" s="1">
        <v>33886</v>
      </c>
      <c r="AA125" s="1">
        <v>13457</v>
      </c>
      <c r="AB125" s="1">
        <v>262912</v>
      </c>
      <c r="AD125" s="9">
        <f t="shared" si="3"/>
        <v>2813164</v>
      </c>
      <c r="AE125" s="9">
        <f t="shared" si="4"/>
        <v>2795923</v>
      </c>
      <c r="AF125" s="9">
        <f t="shared" si="5"/>
        <v>17241</v>
      </c>
    </row>
    <row r="126" spans="1:33" x14ac:dyDescent="0.2">
      <c r="A126" s="20">
        <v>36799</v>
      </c>
      <c r="B126" s="1">
        <v>2841026</v>
      </c>
      <c r="C126" s="1">
        <v>1081134</v>
      </c>
      <c r="D126" s="1">
        <v>1688068</v>
      </c>
      <c r="E126" s="1">
        <v>702993</v>
      </c>
      <c r="F126" s="1">
        <v>508044</v>
      </c>
      <c r="G126" s="1">
        <v>178135</v>
      </c>
      <c r="H126" s="1">
        <v>368903</v>
      </c>
      <c r="I126" s="1">
        <v>152969</v>
      </c>
      <c r="J126" s="1">
        <v>14342</v>
      </c>
      <c r="K126" s="1">
        <v>14337</v>
      </c>
      <c r="L126" s="1">
        <v>-14468</v>
      </c>
      <c r="M126" s="1">
        <v>10315</v>
      </c>
      <c r="N126" s="1">
        <v>2542893</v>
      </c>
      <c r="O126" s="1">
        <v>1058748</v>
      </c>
      <c r="P126" s="1">
        <v>850861</v>
      </c>
      <c r="Q126" s="1">
        <v>253619</v>
      </c>
      <c r="R126" s="1">
        <v>570675</v>
      </c>
      <c r="S126" s="1">
        <v>231233</v>
      </c>
      <c r="T126" s="1">
        <v>125745</v>
      </c>
      <c r="U126" s="1">
        <v>100379</v>
      </c>
      <c r="V126" s="1">
        <v>634920</v>
      </c>
      <c r="W126" s="1">
        <v>858504</v>
      </c>
      <c r="X126" s="1">
        <v>74518</v>
      </c>
      <c r="Y126" s="1">
        <v>27048</v>
      </c>
      <c r="Z126" s="1">
        <v>34180</v>
      </c>
      <c r="AA126" s="1">
        <v>14394</v>
      </c>
      <c r="AB126" s="1">
        <v>268258</v>
      </c>
      <c r="AD126" s="9">
        <f t="shared" si="3"/>
        <v>2841026</v>
      </c>
      <c r="AE126" s="9">
        <f t="shared" si="4"/>
        <v>2823079</v>
      </c>
      <c r="AF126" s="9">
        <f t="shared" si="5"/>
        <v>17947</v>
      </c>
    </row>
    <row r="127" spans="1:33" x14ac:dyDescent="0.2">
      <c r="A127" s="20">
        <v>36891</v>
      </c>
      <c r="B127" s="1">
        <v>2865202</v>
      </c>
      <c r="C127" s="1">
        <v>1108461</v>
      </c>
      <c r="D127" s="1">
        <v>1700881</v>
      </c>
      <c r="E127" s="1">
        <v>714964</v>
      </c>
      <c r="F127" s="1">
        <v>511590</v>
      </c>
      <c r="G127" s="1">
        <v>181911</v>
      </c>
      <c r="H127" s="1">
        <v>376781</v>
      </c>
      <c r="I127" s="1">
        <v>159468</v>
      </c>
      <c r="J127" s="1">
        <v>-2190</v>
      </c>
      <c r="K127" s="1">
        <v>7991</v>
      </c>
      <c r="L127" s="1">
        <v>-14586</v>
      </c>
      <c r="M127" s="1">
        <v>6883</v>
      </c>
      <c r="N127" s="1">
        <v>2527160</v>
      </c>
      <c r="O127" s="1">
        <v>1071216</v>
      </c>
      <c r="P127" s="1">
        <v>913402</v>
      </c>
      <c r="Q127" s="1">
        <v>289140</v>
      </c>
      <c r="R127" s="1">
        <v>585677</v>
      </c>
      <c r="S127" s="1">
        <v>251895</v>
      </c>
      <c r="T127" s="1">
        <v>128909</v>
      </c>
      <c r="U127" s="1">
        <v>102074</v>
      </c>
      <c r="V127" s="1">
        <v>633256</v>
      </c>
      <c r="W127" s="1">
        <v>868146</v>
      </c>
      <c r="X127" s="1">
        <v>79522</v>
      </c>
      <c r="Y127" s="1">
        <v>29967</v>
      </c>
      <c r="Z127" s="1">
        <v>33953</v>
      </c>
      <c r="AA127" s="1">
        <v>14351</v>
      </c>
      <c r="AB127" s="1">
        <v>272105</v>
      </c>
      <c r="AD127" s="9">
        <f t="shared" si="3"/>
        <v>2865202</v>
      </c>
      <c r="AE127" s="9">
        <f t="shared" si="4"/>
        <v>2854885</v>
      </c>
      <c r="AF127" s="9">
        <f t="shared" si="5"/>
        <v>10317</v>
      </c>
    </row>
    <row r="128" spans="1:33" x14ac:dyDescent="0.2">
      <c r="A128" s="20">
        <v>36981</v>
      </c>
      <c r="B128" s="1">
        <v>2882809</v>
      </c>
      <c r="C128" s="1">
        <v>1131274</v>
      </c>
      <c r="D128" s="1">
        <v>1716099</v>
      </c>
      <c r="E128" s="1">
        <v>734759</v>
      </c>
      <c r="F128" s="1">
        <v>515285</v>
      </c>
      <c r="G128" s="1">
        <v>184821</v>
      </c>
      <c r="H128" s="1">
        <v>377788</v>
      </c>
      <c r="I128" s="1">
        <v>163495</v>
      </c>
      <c r="J128" s="1">
        <v>-2268</v>
      </c>
      <c r="K128" s="1">
        <v>1452</v>
      </c>
      <c r="L128" s="1">
        <v>-15682</v>
      </c>
      <c r="M128" s="1">
        <v>6254</v>
      </c>
      <c r="N128" s="1">
        <v>2544724</v>
      </c>
      <c r="O128" s="1">
        <v>1090781</v>
      </c>
      <c r="P128" s="1">
        <v>902706</v>
      </c>
      <c r="Q128" s="1">
        <v>294187</v>
      </c>
      <c r="R128" s="1">
        <v>576982</v>
      </c>
      <c r="S128" s="1">
        <v>253694</v>
      </c>
      <c r="T128" s="1">
        <v>130819</v>
      </c>
      <c r="U128" s="1">
        <v>103008</v>
      </c>
      <c r="V128" s="1">
        <v>638475</v>
      </c>
      <c r="W128" s="1">
        <v>875376</v>
      </c>
      <c r="X128" s="1">
        <v>76825</v>
      </c>
      <c r="Y128" s="1">
        <v>30693</v>
      </c>
      <c r="Z128" s="1">
        <v>33397</v>
      </c>
      <c r="AA128" s="1">
        <v>14204</v>
      </c>
      <c r="AB128" s="1">
        <v>278133</v>
      </c>
      <c r="AD128" s="9">
        <f t="shared" si="3"/>
        <v>2882809</v>
      </c>
      <c r="AE128" s="9">
        <f t="shared" si="4"/>
        <v>2870448</v>
      </c>
      <c r="AF128" s="9">
        <f t="shared" si="5"/>
        <v>12361</v>
      </c>
    </row>
    <row r="129" spans="1:32" x14ac:dyDescent="0.2">
      <c r="A129" s="20">
        <v>37072</v>
      </c>
      <c r="B129" s="1">
        <v>2897214</v>
      </c>
      <c r="C129" s="1">
        <v>1150495</v>
      </c>
      <c r="D129" s="1">
        <v>1728614</v>
      </c>
      <c r="E129" s="1">
        <v>755527</v>
      </c>
      <c r="F129" s="1">
        <v>519527</v>
      </c>
      <c r="G129" s="1">
        <v>190335</v>
      </c>
      <c r="H129" s="1">
        <v>376839</v>
      </c>
      <c r="I129" s="1">
        <v>165270</v>
      </c>
      <c r="J129" s="1">
        <v>211</v>
      </c>
      <c r="K129" s="1">
        <v>-14925</v>
      </c>
      <c r="L129" s="1">
        <v>-15766</v>
      </c>
      <c r="M129" s="1">
        <v>6461</v>
      </c>
      <c r="N129" s="1">
        <v>2539419</v>
      </c>
      <c r="O129" s="1">
        <v>1102668</v>
      </c>
      <c r="P129" s="1">
        <v>937449</v>
      </c>
      <c r="Q129" s="1">
        <v>311236</v>
      </c>
      <c r="R129" s="1">
        <v>587663</v>
      </c>
      <c r="S129" s="1">
        <v>263409</v>
      </c>
      <c r="T129" s="1">
        <v>129528</v>
      </c>
      <c r="U129" s="1">
        <v>103791</v>
      </c>
      <c r="V129" s="1">
        <v>642344</v>
      </c>
      <c r="W129" s="1">
        <v>885788</v>
      </c>
      <c r="X129" s="1">
        <v>70328</v>
      </c>
      <c r="Y129" s="1">
        <v>28903</v>
      </c>
      <c r="Z129" s="1">
        <v>33628</v>
      </c>
      <c r="AA129" s="1">
        <v>14352</v>
      </c>
      <c r="AB129" s="1">
        <v>282286</v>
      </c>
      <c r="AD129" s="9">
        <f t="shared" si="3"/>
        <v>2897214</v>
      </c>
      <c r="AE129" s="9">
        <f t="shared" si="4"/>
        <v>2889205</v>
      </c>
      <c r="AF129" s="9">
        <f t="shared" si="5"/>
        <v>8009</v>
      </c>
    </row>
    <row r="130" spans="1:32" x14ac:dyDescent="0.2">
      <c r="A130" s="20">
        <v>37164</v>
      </c>
      <c r="B130" s="1">
        <v>2904913</v>
      </c>
      <c r="C130" s="1">
        <v>1171775</v>
      </c>
      <c r="D130" s="1">
        <v>1742516</v>
      </c>
      <c r="E130" s="1">
        <v>769483</v>
      </c>
      <c r="F130" s="1">
        <v>524441</v>
      </c>
      <c r="G130" s="1">
        <v>196790</v>
      </c>
      <c r="H130" s="1">
        <v>376798</v>
      </c>
      <c r="I130" s="1">
        <v>169468</v>
      </c>
      <c r="J130" s="1">
        <v>6051</v>
      </c>
      <c r="K130" s="1">
        <v>7630</v>
      </c>
      <c r="L130" s="1">
        <v>-15804</v>
      </c>
      <c r="M130" s="1">
        <v>-6832</v>
      </c>
      <c r="N130" s="1">
        <v>2586181</v>
      </c>
      <c r="O130" s="1">
        <v>1136539</v>
      </c>
      <c r="P130" s="1">
        <v>859505</v>
      </c>
      <c r="Q130" s="1">
        <v>293364</v>
      </c>
      <c r="R130" s="1">
        <v>561033</v>
      </c>
      <c r="S130" s="1">
        <v>258128</v>
      </c>
      <c r="T130" s="1">
        <v>128168</v>
      </c>
      <c r="U130" s="1">
        <v>104657</v>
      </c>
      <c r="V130" s="1">
        <v>644952</v>
      </c>
      <c r="W130" s="1">
        <v>899352</v>
      </c>
      <c r="X130" s="1">
        <v>70717</v>
      </c>
      <c r="Y130" s="1">
        <v>30342</v>
      </c>
      <c r="Z130" s="1">
        <v>33041</v>
      </c>
      <c r="AA130" s="1">
        <v>14501</v>
      </c>
      <c r="AB130" s="1">
        <v>283330</v>
      </c>
      <c r="AD130" s="9">
        <f t="shared" si="3"/>
        <v>2904913</v>
      </c>
      <c r="AE130" s="9">
        <f t="shared" si="4"/>
        <v>2884653</v>
      </c>
      <c r="AF130" s="9">
        <f t="shared" si="5"/>
        <v>20260</v>
      </c>
    </row>
    <row r="131" spans="1:32" x14ac:dyDescent="0.2">
      <c r="A131" s="20">
        <v>37256</v>
      </c>
      <c r="B131" s="1">
        <v>2927262</v>
      </c>
      <c r="C131" s="1">
        <v>1210219</v>
      </c>
      <c r="D131" s="1">
        <v>1760086</v>
      </c>
      <c r="E131" s="1">
        <v>786290</v>
      </c>
      <c r="F131" s="1">
        <v>529275</v>
      </c>
      <c r="G131" s="1">
        <v>203259</v>
      </c>
      <c r="H131" s="1">
        <v>375481</v>
      </c>
      <c r="I131" s="1">
        <v>171638</v>
      </c>
      <c r="J131" s="1">
        <v>13797</v>
      </c>
      <c r="K131" s="1">
        <v>15659</v>
      </c>
      <c r="L131" s="1">
        <v>-15912</v>
      </c>
      <c r="M131" s="1">
        <v>-8278</v>
      </c>
      <c r="N131" s="1">
        <v>2606214</v>
      </c>
      <c r="O131" s="1">
        <v>1168567</v>
      </c>
      <c r="P131" s="1">
        <v>877359</v>
      </c>
      <c r="Q131" s="1">
        <v>330425</v>
      </c>
      <c r="R131" s="1">
        <v>574667</v>
      </c>
      <c r="S131" s="1">
        <v>288773</v>
      </c>
      <c r="T131" s="1">
        <v>133037</v>
      </c>
      <c r="U131" s="1">
        <v>106444</v>
      </c>
      <c r="V131" s="1">
        <v>648017</v>
      </c>
      <c r="W131" s="1">
        <v>906272</v>
      </c>
      <c r="X131" s="1">
        <v>65467</v>
      </c>
      <c r="Y131" s="1">
        <v>28417</v>
      </c>
      <c r="Z131" s="1">
        <v>33917</v>
      </c>
      <c r="AA131" s="1">
        <v>15042</v>
      </c>
      <c r="AB131" s="1">
        <v>285065</v>
      </c>
      <c r="AD131" s="9">
        <f t="shared" si="3"/>
        <v>2927262</v>
      </c>
      <c r="AE131" s="9">
        <f t="shared" si="4"/>
        <v>2908906</v>
      </c>
      <c r="AF131" s="9">
        <f t="shared" si="5"/>
        <v>18356</v>
      </c>
    </row>
    <row r="132" spans="1:32" x14ac:dyDescent="0.2">
      <c r="A132" s="20">
        <v>37346</v>
      </c>
      <c r="B132" s="1">
        <v>2959052</v>
      </c>
      <c r="C132" s="1">
        <v>1291400</v>
      </c>
      <c r="D132" s="1">
        <v>1779669</v>
      </c>
      <c r="E132" s="1">
        <v>814343</v>
      </c>
      <c r="F132" s="1">
        <v>535521</v>
      </c>
      <c r="G132" s="1">
        <v>213797</v>
      </c>
      <c r="H132" s="1">
        <v>380957</v>
      </c>
      <c r="I132" s="1">
        <v>180272</v>
      </c>
      <c r="J132" s="1">
        <v>34000</v>
      </c>
      <c r="K132" s="1">
        <v>13462</v>
      </c>
      <c r="L132" s="1">
        <v>-22312</v>
      </c>
      <c r="M132" s="1">
        <v>24219</v>
      </c>
      <c r="N132" s="1">
        <v>2653855</v>
      </c>
      <c r="O132" s="1">
        <v>1246092</v>
      </c>
      <c r="P132" s="1">
        <v>888107</v>
      </c>
      <c r="Q132" s="1">
        <v>379044</v>
      </c>
      <c r="R132" s="1">
        <v>594563</v>
      </c>
      <c r="S132" s="1">
        <v>333736</v>
      </c>
      <c r="T132" s="1">
        <v>131663</v>
      </c>
      <c r="U132" s="1">
        <v>109825</v>
      </c>
      <c r="V132" s="1">
        <v>655014</v>
      </c>
      <c r="W132" s="1">
        <v>914420</v>
      </c>
      <c r="X132" s="1">
        <v>67644</v>
      </c>
      <c r="Y132" s="1">
        <v>31007</v>
      </c>
      <c r="Z132" s="1">
        <v>34536</v>
      </c>
      <c r="AA132" s="1">
        <v>16312</v>
      </c>
      <c r="AB132" s="1">
        <v>291536</v>
      </c>
      <c r="AD132" s="9">
        <f t="shared" ref="AD132:AD195" si="6">B132</f>
        <v>2959052</v>
      </c>
      <c r="AE132" s="9">
        <f t="shared" ref="AE132:AE195" si="7">N132+P132-R132</f>
        <v>2947399</v>
      </c>
      <c r="AF132" s="9">
        <f t="shared" si="5"/>
        <v>11653</v>
      </c>
    </row>
    <row r="133" spans="1:32" x14ac:dyDescent="0.2">
      <c r="A133" s="20">
        <v>37437</v>
      </c>
      <c r="B133" s="1">
        <v>2996598</v>
      </c>
      <c r="C133" s="1">
        <v>1341916</v>
      </c>
      <c r="D133" s="1">
        <v>1783736</v>
      </c>
      <c r="E133" s="1">
        <v>841291</v>
      </c>
      <c r="F133" s="1">
        <v>542199</v>
      </c>
      <c r="G133" s="1">
        <v>224222</v>
      </c>
      <c r="H133" s="1">
        <v>383974</v>
      </c>
      <c r="I133" s="1">
        <v>186091</v>
      </c>
      <c r="J133" s="1">
        <v>19324</v>
      </c>
      <c r="K133" s="1">
        <v>10938</v>
      </c>
      <c r="L133" s="1">
        <v>-20868</v>
      </c>
      <c r="M133" s="1">
        <v>28056</v>
      </c>
      <c r="N133" s="1">
        <v>2676291</v>
      </c>
      <c r="O133" s="1">
        <v>1290597</v>
      </c>
      <c r="P133" s="1">
        <v>913944</v>
      </c>
      <c r="Q133" s="1">
        <v>388824</v>
      </c>
      <c r="R133" s="1">
        <v>604990</v>
      </c>
      <c r="S133" s="1">
        <v>337505</v>
      </c>
      <c r="T133" s="1">
        <v>131546</v>
      </c>
      <c r="U133" s="1">
        <v>113441</v>
      </c>
      <c r="V133" s="1">
        <v>655240</v>
      </c>
      <c r="W133" s="1">
        <v>913866</v>
      </c>
      <c r="X133" s="1">
        <v>74586</v>
      </c>
      <c r="Y133" s="1">
        <v>32664</v>
      </c>
      <c r="Z133" s="1">
        <v>36476</v>
      </c>
      <c r="AA133" s="1">
        <v>17577</v>
      </c>
      <c r="AB133" s="1">
        <v>286521</v>
      </c>
      <c r="AD133" s="9">
        <f t="shared" si="6"/>
        <v>2996598</v>
      </c>
      <c r="AE133" s="9">
        <f t="shared" si="7"/>
        <v>2985245</v>
      </c>
      <c r="AF133" s="9">
        <f t="shared" ref="AF133:AF196" si="8">AD133-AE133</f>
        <v>11353</v>
      </c>
    </row>
    <row r="134" spans="1:32" x14ac:dyDescent="0.2">
      <c r="A134" s="20">
        <v>37529</v>
      </c>
      <c r="B134" s="1">
        <v>3030515</v>
      </c>
      <c r="C134" s="1">
        <v>1385116</v>
      </c>
      <c r="D134" s="1">
        <v>1792141</v>
      </c>
      <c r="E134" s="1">
        <v>864235</v>
      </c>
      <c r="F134" s="1">
        <v>549520</v>
      </c>
      <c r="G134" s="1">
        <v>236288</v>
      </c>
      <c r="H134" s="1">
        <v>392372</v>
      </c>
      <c r="I134" s="1">
        <v>194261</v>
      </c>
      <c r="J134" s="1">
        <v>30583</v>
      </c>
      <c r="K134" s="1">
        <v>19738</v>
      </c>
      <c r="L134" s="1">
        <v>-11703</v>
      </c>
      <c r="M134" s="1">
        <v>25304</v>
      </c>
      <c r="N134" s="1">
        <v>2726642</v>
      </c>
      <c r="O134" s="1">
        <v>1339827</v>
      </c>
      <c r="P134" s="1">
        <v>880082</v>
      </c>
      <c r="Q134" s="1">
        <v>382287</v>
      </c>
      <c r="R134" s="1">
        <v>602784</v>
      </c>
      <c r="S134" s="1">
        <v>336998</v>
      </c>
      <c r="T134" s="1">
        <v>132171</v>
      </c>
      <c r="U134" s="1">
        <v>115549</v>
      </c>
      <c r="V134" s="1">
        <v>660380</v>
      </c>
      <c r="W134" s="1">
        <v>913357</v>
      </c>
      <c r="X134" s="1">
        <v>80224</v>
      </c>
      <c r="Y134" s="1">
        <v>35570</v>
      </c>
      <c r="Z134" s="1">
        <v>38076</v>
      </c>
      <c r="AA134" s="1">
        <v>18606</v>
      </c>
      <c r="AB134" s="1">
        <v>288231</v>
      </c>
      <c r="AD134" s="9">
        <f t="shared" si="6"/>
        <v>3030515</v>
      </c>
      <c r="AE134" s="9">
        <f t="shared" si="7"/>
        <v>3003940</v>
      </c>
      <c r="AF134" s="9">
        <f t="shared" si="8"/>
        <v>26575</v>
      </c>
    </row>
    <row r="135" spans="1:32" x14ac:dyDescent="0.2">
      <c r="A135" s="20">
        <v>37621</v>
      </c>
      <c r="B135" s="1">
        <v>3055728</v>
      </c>
      <c r="C135" s="1">
        <v>1424285</v>
      </c>
      <c r="D135" s="1">
        <v>1812178</v>
      </c>
      <c r="E135" s="1">
        <v>891715</v>
      </c>
      <c r="F135" s="1">
        <v>556764</v>
      </c>
      <c r="G135" s="1">
        <v>239003</v>
      </c>
      <c r="H135" s="1">
        <v>402232</v>
      </c>
      <c r="I135" s="1">
        <v>202842</v>
      </c>
      <c r="J135" s="1">
        <v>16891</v>
      </c>
      <c r="K135" s="1">
        <v>10770</v>
      </c>
      <c r="L135" s="1">
        <v>-6813</v>
      </c>
      <c r="M135" s="1">
        <v>36991</v>
      </c>
      <c r="N135" s="1">
        <v>2721260</v>
      </c>
      <c r="O135" s="1">
        <v>1381321</v>
      </c>
      <c r="P135" s="1">
        <v>930273</v>
      </c>
      <c r="Q135" s="1">
        <v>397273</v>
      </c>
      <c r="R135" s="1">
        <v>620884</v>
      </c>
      <c r="S135" s="1">
        <v>354309</v>
      </c>
      <c r="T135" s="1">
        <v>129806</v>
      </c>
      <c r="U135" s="1">
        <v>116408</v>
      </c>
      <c r="V135" s="1">
        <v>657339</v>
      </c>
      <c r="W135" s="1">
        <v>942337</v>
      </c>
      <c r="X135" s="1">
        <v>81709</v>
      </c>
      <c r="Y135" s="1">
        <v>37618</v>
      </c>
      <c r="Z135" s="1">
        <v>43452</v>
      </c>
      <c r="AA135" s="1">
        <v>21369</v>
      </c>
      <c r="AB135" s="1">
        <v>290480</v>
      </c>
      <c r="AD135" s="9">
        <f t="shared" si="6"/>
        <v>3055728</v>
      </c>
      <c r="AE135" s="9">
        <f t="shared" si="7"/>
        <v>3030649</v>
      </c>
      <c r="AF135" s="9">
        <f t="shared" si="8"/>
        <v>25079</v>
      </c>
    </row>
    <row r="136" spans="1:32" x14ac:dyDescent="0.2">
      <c r="A136" s="20">
        <v>37711</v>
      </c>
      <c r="B136" s="1">
        <v>3075125</v>
      </c>
      <c r="C136" s="1">
        <v>1451482</v>
      </c>
      <c r="D136" s="1">
        <v>1817716</v>
      </c>
      <c r="E136" s="1">
        <v>894208</v>
      </c>
      <c r="F136" s="1">
        <v>564375</v>
      </c>
      <c r="G136" s="1">
        <v>244301</v>
      </c>
      <c r="H136" s="1">
        <v>408903</v>
      </c>
      <c r="I136" s="1">
        <v>206842</v>
      </c>
      <c r="J136" s="1">
        <v>52165</v>
      </c>
      <c r="K136" s="1">
        <v>8959</v>
      </c>
      <c r="L136" s="1">
        <v>-15757</v>
      </c>
      <c r="M136" s="1">
        <v>49636</v>
      </c>
      <c r="N136" s="1">
        <v>2779762</v>
      </c>
      <c r="O136" s="1">
        <v>1403946</v>
      </c>
      <c r="P136" s="1">
        <v>892644</v>
      </c>
      <c r="Q136" s="1">
        <v>368978</v>
      </c>
      <c r="R136" s="1">
        <v>620095</v>
      </c>
      <c r="S136" s="1">
        <v>321442</v>
      </c>
      <c r="T136" s="1">
        <v>132651</v>
      </c>
      <c r="U136" s="1">
        <v>117731</v>
      </c>
      <c r="V136" s="1">
        <v>664083</v>
      </c>
      <c r="W136" s="1">
        <v>934661</v>
      </c>
      <c r="X136" s="1">
        <v>83030</v>
      </c>
      <c r="Y136" s="1">
        <v>37932</v>
      </c>
      <c r="Z136" s="1">
        <v>40552</v>
      </c>
      <c r="AA136" s="1">
        <v>20115</v>
      </c>
      <c r="AB136" s="1">
        <v>298559</v>
      </c>
      <c r="AD136" s="9">
        <f t="shared" si="6"/>
        <v>3075125</v>
      </c>
      <c r="AE136" s="9">
        <f t="shared" si="7"/>
        <v>3052311</v>
      </c>
      <c r="AF136" s="9">
        <f t="shared" si="8"/>
        <v>22814</v>
      </c>
    </row>
    <row r="137" spans="1:32" x14ac:dyDescent="0.2">
      <c r="A137" s="20">
        <v>37802</v>
      </c>
      <c r="B137" s="1">
        <v>3090143</v>
      </c>
      <c r="C137" s="1">
        <v>1476734</v>
      </c>
      <c r="D137" s="1">
        <v>1828286</v>
      </c>
      <c r="E137" s="1">
        <v>914590</v>
      </c>
      <c r="F137" s="1">
        <v>572133</v>
      </c>
      <c r="G137" s="1">
        <v>243345</v>
      </c>
      <c r="H137" s="1">
        <v>423180</v>
      </c>
      <c r="I137" s="1">
        <v>215789</v>
      </c>
      <c r="J137" s="1">
        <v>39556</v>
      </c>
      <c r="K137" s="1">
        <v>18667</v>
      </c>
      <c r="L137" s="1">
        <v>-15834</v>
      </c>
      <c r="M137" s="1">
        <v>55242</v>
      </c>
      <c r="N137" s="1">
        <v>2816680</v>
      </c>
      <c r="O137" s="1">
        <v>1447634</v>
      </c>
      <c r="P137" s="1">
        <v>892206</v>
      </c>
      <c r="Q137" s="1">
        <v>350351</v>
      </c>
      <c r="R137" s="1">
        <v>641083</v>
      </c>
      <c r="S137" s="1">
        <v>321251</v>
      </c>
      <c r="T137" s="1">
        <v>134983</v>
      </c>
      <c r="U137" s="1">
        <v>116690</v>
      </c>
      <c r="V137" s="1">
        <v>663874</v>
      </c>
      <c r="W137" s="1">
        <v>945572</v>
      </c>
      <c r="X137" s="1">
        <v>86459</v>
      </c>
      <c r="Y137" s="1">
        <v>40774</v>
      </c>
      <c r="Z137" s="1">
        <v>41550</v>
      </c>
      <c r="AA137" s="1">
        <v>20760</v>
      </c>
      <c r="AB137" s="1">
        <v>308302</v>
      </c>
      <c r="AD137" s="9">
        <f t="shared" si="6"/>
        <v>3090143</v>
      </c>
      <c r="AE137" s="9">
        <f t="shared" si="7"/>
        <v>3067803</v>
      </c>
      <c r="AF137" s="9">
        <f t="shared" si="8"/>
        <v>22340</v>
      </c>
    </row>
    <row r="138" spans="1:32" x14ac:dyDescent="0.2">
      <c r="A138" s="20">
        <v>37894</v>
      </c>
      <c r="B138" s="1">
        <v>3106913</v>
      </c>
      <c r="C138" s="1">
        <v>1500519</v>
      </c>
      <c r="D138" s="1">
        <v>1846661</v>
      </c>
      <c r="E138" s="1">
        <v>932460</v>
      </c>
      <c r="F138" s="1">
        <v>580549</v>
      </c>
      <c r="G138" s="1">
        <v>253830</v>
      </c>
      <c r="H138" s="1">
        <v>436406</v>
      </c>
      <c r="I138" s="1">
        <v>220481</v>
      </c>
      <c r="J138" s="1">
        <v>18965</v>
      </c>
      <c r="K138" s="1">
        <v>10567</v>
      </c>
      <c r="L138" s="1">
        <v>-15918</v>
      </c>
      <c r="M138" s="1">
        <v>50247</v>
      </c>
      <c r="N138" s="1">
        <v>2831426</v>
      </c>
      <c r="O138" s="1">
        <v>1467585</v>
      </c>
      <c r="P138" s="1">
        <v>925598</v>
      </c>
      <c r="Q138" s="1">
        <v>359284</v>
      </c>
      <c r="R138" s="1">
        <v>667378</v>
      </c>
      <c r="S138" s="1">
        <v>326350</v>
      </c>
      <c r="T138" s="1">
        <v>145890</v>
      </c>
      <c r="U138" s="1">
        <v>119892</v>
      </c>
      <c r="V138" s="1">
        <v>667226</v>
      </c>
      <c r="W138" s="1">
        <v>943667</v>
      </c>
      <c r="X138" s="1">
        <v>88120</v>
      </c>
      <c r="Y138" s="1">
        <v>39787</v>
      </c>
      <c r="Z138" s="1">
        <v>40523</v>
      </c>
      <c r="AA138" s="1">
        <v>20184</v>
      </c>
      <c r="AB138" s="1">
        <v>320967</v>
      </c>
      <c r="AD138" s="9">
        <f t="shared" si="6"/>
        <v>3106913</v>
      </c>
      <c r="AE138" s="9">
        <f t="shared" si="7"/>
        <v>3089646</v>
      </c>
      <c r="AF138" s="9">
        <f t="shared" si="8"/>
        <v>17267</v>
      </c>
    </row>
    <row r="139" spans="1:32" x14ac:dyDescent="0.2">
      <c r="A139" s="20">
        <v>37986</v>
      </c>
      <c r="B139" s="1">
        <v>3124837</v>
      </c>
      <c r="C139" s="1">
        <v>1532861</v>
      </c>
      <c r="D139" s="1">
        <v>1878016</v>
      </c>
      <c r="E139" s="1">
        <v>949150</v>
      </c>
      <c r="F139" s="1">
        <v>590420</v>
      </c>
      <c r="G139" s="1">
        <v>264025</v>
      </c>
      <c r="H139" s="1">
        <v>450696</v>
      </c>
      <c r="I139" s="1">
        <v>230674</v>
      </c>
      <c r="J139" s="1">
        <v>20420</v>
      </c>
      <c r="K139" s="1">
        <v>21435</v>
      </c>
      <c r="L139" s="1">
        <v>-16008</v>
      </c>
      <c r="M139" s="1">
        <v>51554</v>
      </c>
      <c r="N139" s="1">
        <v>2890212</v>
      </c>
      <c r="O139" s="1">
        <v>1516839</v>
      </c>
      <c r="P139" s="1">
        <v>905906</v>
      </c>
      <c r="Q139" s="1">
        <v>347119</v>
      </c>
      <c r="R139" s="1">
        <v>690578</v>
      </c>
      <c r="S139" s="1">
        <v>331097</v>
      </c>
      <c r="T139" s="1">
        <v>147265</v>
      </c>
      <c r="U139" s="1">
        <v>123006</v>
      </c>
      <c r="V139" s="1">
        <v>672655</v>
      </c>
      <c r="W139" s="1">
        <v>967014</v>
      </c>
      <c r="X139" s="1">
        <v>86024</v>
      </c>
      <c r="Y139" s="1">
        <v>42849</v>
      </c>
      <c r="Z139" s="1">
        <v>50647</v>
      </c>
      <c r="AA139" s="1">
        <v>25106</v>
      </c>
      <c r="AB139" s="1">
        <v>325039</v>
      </c>
      <c r="AD139" s="9">
        <f t="shared" si="6"/>
        <v>3124837</v>
      </c>
      <c r="AE139" s="9">
        <f t="shared" si="7"/>
        <v>3105540</v>
      </c>
      <c r="AF139" s="9">
        <f t="shared" si="8"/>
        <v>19297</v>
      </c>
    </row>
    <row r="140" spans="1:32" x14ac:dyDescent="0.2">
      <c r="A140" s="20">
        <v>38077</v>
      </c>
      <c r="B140" s="1">
        <v>3172140</v>
      </c>
      <c r="C140" s="1">
        <v>1588712</v>
      </c>
      <c r="D140" s="1">
        <v>1903332</v>
      </c>
      <c r="E140" s="1">
        <v>1010551</v>
      </c>
      <c r="F140" s="1">
        <v>599502</v>
      </c>
      <c r="G140" s="1">
        <v>268589</v>
      </c>
      <c r="H140" s="1">
        <v>464235</v>
      </c>
      <c r="I140" s="1">
        <v>236642</v>
      </c>
      <c r="J140" s="1">
        <v>64822</v>
      </c>
      <c r="K140" s="1">
        <v>25385</v>
      </c>
      <c r="L140" s="1">
        <v>-16254</v>
      </c>
      <c r="M140" s="1">
        <v>30414</v>
      </c>
      <c r="N140" s="1">
        <v>2974761</v>
      </c>
      <c r="O140" s="1">
        <v>1571580</v>
      </c>
      <c r="P140" s="1">
        <v>872943</v>
      </c>
      <c r="Q140" s="1">
        <v>354312</v>
      </c>
      <c r="R140" s="1">
        <v>701130</v>
      </c>
      <c r="S140" s="1">
        <v>337180</v>
      </c>
      <c r="T140" s="1">
        <v>147564</v>
      </c>
      <c r="U140" s="1">
        <v>129562</v>
      </c>
      <c r="V140" s="1">
        <v>683297</v>
      </c>
      <c r="W140" s="1">
        <v>973339</v>
      </c>
      <c r="X140" s="1">
        <v>85507</v>
      </c>
      <c r="Y140" s="1">
        <v>41454</v>
      </c>
      <c r="Z140" s="1">
        <v>49776</v>
      </c>
      <c r="AA140" s="1">
        <v>24926</v>
      </c>
      <c r="AB140" s="1">
        <v>340190</v>
      </c>
      <c r="AD140" s="9">
        <f t="shared" si="6"/>
        <v>3172140</v>
      </c>
      <c r="AE140" s="9">
        <f t="shared" si="7"/>
        <v>3146574</v>
      </c>
      <c r="AF140" s="9">
        <f t="shared" si="8"/>
        <v>25566</v>
      </c>
    </row>
    <row r="141" spans="1:32" x14ac:dyDescent="0.2">
      <c r="A141" s="20">
        <v>38168</v>
      </c>
      <c r="B141" s="1">
        <v>3216470</v>
      </c>
      <c r="C141" s="1">
        <v>1631115</v>
      </c>
      <c r="D141" s="1">
        <v>1941041</v>
      </c>
      <c r="E141" s="1">
        <v>1043548</v>
      </c>
      <c r="F141" s="1">
        <v>606379</v>
      </c>
      <c r="G141" s="1">
        <v>277409</v>
      </c>
      <c r="H141" s="1">
        <v>473415</v>
      </c>
      <c r="I141" s="1">
        <v>244097</v>
      </c>
      <c r="J141" s="1">
        <v>55480</v>
      </c>
      <c r="K141" s="1">
        <v>32701</v>
      </c>
      <c r="L141" s="1">
        <v>-16480</v>
      </c>
      <c r="M141" s="1">
        <v>43198</v>
      </c>
      <c r="N141" s="1">
        <v>3038610</v>
      </c>
      <c r="O141" s="1">
        <v>1640953</v>
      </c>
      <c r="P141" s="1">
        <v>914161</v>
      </c>
      <c r="Q141" s="1">
        <v>374200</v>
      </c>
      <c r="R141" s="1">
        <v>755511</v>
      </c>
      <c r="S141" s="1">
        <v>384038</v>
      </c>
      <c r="T141" s="1">
        <v>153009</v>
      </c>
      <c r="U141" s="1">
        <v>136108</v>
      </c>
      <c r="V141" s="1">
        <v>693033</v>
      </c>
      <c r="W141" s="1">
        <v>988372</v>
      </c>
      <c r="X141" s="1">
        <v>87560</v>
      </c>
      <c r="Y141" s="1">
        <v>42961</v>
      </c>
      <c r="Z141" s="1">
        <v>45331</v>
      </c>
      <c r="AA141" s="1">
        <v>22800</v>
      </c>
      <c r="AB141" s="1">
        <v>352794</v>
      </c>
      <c r="AD141" s="9">
        <f t="shared" si="6"/>
        <v>3216470</v>
      </c>
      <c r="AE141" s="9">
        <f t="shared" si="7"/>
        <v>3197260</v>
      </c>
      <c r="AF141" s="9">
        <f t="shared" si="8"/>
        <v>19210</v>
      </c>
    </row>
    <row r="142" spans="1:32" x14ac:dyDescent="0.2">
      <c r="A142" s="20">
        <v>38260</v>
      </c>
      <c r="B142" s="1">
        <v>3269063</v>
      </c>
      <c r="C142" s="1">
        <v>1670385</v>
      </c>
      <c r="D142" s="1">
        <v>1977789</v>
      </c>
      <c r="E142" s="1">
        <v>1060974</v>
      </c>
      <c r="F142" s="1">
        <v>610533</v>
      </c>
      <c r="G142" s="1">
        <v>282748</v>
      </c>
      <c r="H142" s="1">
        <v>493074</v>
      </c>
      <c r="I142" s="1">
        <v>255418</v>
      </c>
      <c r="J142" s="1">
        <v>44808</v>
      </c>
      <c r="K142" s="1">
        <v>27981</v>
      </c>
      <c r="L142" s="1">
        <v>-16750</v>
      </c>
      <c r="M142" s="1">
        <v>47579</v>
      </c>
      <c r="N142" s="1">
        <v>3079442</v>
      </c>
      <c r="O142" s="1">
        <v>1674699</v>
      </c>
      <c r="P142" s="1">
        <v>939082</v>
      </c>
      <c r="Q142" s="1">
        <v>379995</v>
      </c>
      <c r="R142" s="1">
        <v>767713</v>
      </c>
      <c r="S142" s="1">
        <v>384309</v>
      </c>
      <c r="T142" s="1">
        <v>162277</v>
      </c>
      <c r="U142" s="1">
        <v>142326</v>
      </c>
      <c r="V142" s="1">
        <v>703416</v>
      </c>
      <c r="W142" s="1">
        <v>996875</v>
      </c>
      <c r="X142" s="1">
        <v>93608</v>
      </c>
      <c r="Y142" s="1">
        <v>44998</v>
      </c>
      <c r="Z142" s="1">
        <v>47264</v>
      </c>
      <c r="AA142" s="1">
        <v>23987</v>
      </c>
      <c r="AB142" s="1">
        <v>365259</v>
      </c>
      <c r="AD142" s="9">
        <f t="shared" si="6"/>
        <v>3269063</v>
      </c>
      <c r="AE142" s="9">
        <f t="shared" si="7"/>
        <v>3250811</v>
      </c>
      <c r="AF142" s="9">
        <f t="shared" si="8"/>
        <v>18252</v>
      </c>
    </row>
    <row r="143" spans="1:32" x14ac:dyDescent="0.2">
      <c r="A143" s="20">
        <v>38352</v>
      </c>
      <c r="B143" s="1">
        <v>3303974</v>
      </c>
      <c r="C143" s="1">
        <v>1719524</v>
      </c>
      <c r="D143" s="1">
        <v>2008484</v>
      </c>
      <c r="E143" s="1">
        <v>1093347</v>
      </c>
      <c r="F143" s="1">
        <v>611915</v>
      </c>
      <c r="G143" s="1">
        <v>295204</v>
      </c>
      <c r="H143" s="1">
        <v>509840</v>
      </c>
      <c r="I143" s="1">
        <v>266358</v>
      </c>
      <c r="J143" s="1">
        <v>40232</v>
      </c>
      <c r="K143" s="1">
        <v>32453</v>
      </c>
      <c r="L143" s="1">
        <v>-16927</v>
      </c>
      <c r="M143" s="1">
        <v>43638</v>
      </c>
      <c r="N143" s="1">
        <v>3101112</v>
      </c>
      <c r="O143" s="1">
        <v>1731000</v>
      </c>
      <c r="P143" s="1">
        <v>992645</v>
      </c>
      <c r="Q143" s="1">
        <v>395705</v>
      </c>
      <c r="R143" s="1">
        <v>800951</v>
      </c>
      <c r="S143" s="1">
        <v>407181</v>
      </c>
      <c r="T143" s="1">
        <v>169001</v>
      </c>
      <c r="U143" s="1">
        <v>148246</v>
      </c>
      <c r="V143" s="1">
        <v>713803</v>
      </c>
      <c r="W143" s="1">
        <v>1002155</v>
      </c>
      <c r="X143" s="1">
        <v>98315</v>
      </c>
      <c r="Y143" s="1">
        <v>48722</v>
      </c>
      <c r="Z143" s="1">
        <v>46463</v>
      </c>
      <c r="AA143" s="1">
        <v>23680</v>
      </c>
      <c r="AB143" s="1">
        <v>379129</v>
      </c>
      <c r="AD143" s="9">
        <f t="shared" si="6"/>
        <v>3303974</v>
      </c>
      <c r="AE143" s="9">
        <f t="shared" si="7"/>
        <v>3292806</v>
      </c>
      <c r="AF143" s="9">
        <f t="shared" si="8"/>
        <v>11168</v>
      </c>
    </row>
    <row r="144" spans="1:32" x14ac:dyDescent="0.2">
      <c r="A144" s="20">
        <v>38442</v>
      </c>
      <c r="B144" s="1">
        <v>3337562</v>
      </c>
      <c r="C144" s="1">
        <v>1757471</v>
      </c>
      <c r="D144" s="1">
        <v>2031707</v>
      </c>
      <c r="E144" s="1">
        <v>1120236</v>
      </c>
      <c r="F144" s="1">
        <v>608712</v>
      </c>
      <c r="G144" s="1">
        <v>290353</v>
      </c>
      <c r="H144" s="1">
        <v>515611</v>
      </c>
      <c r="I144" s="1">
        <v>272467</v>
      </c>
      <c r="J144" s="1">
        <v>57577</v>
      </c>
      <c r="K144" s="1">
        <v>27727</v>
      </c>
      <c r="L144" s="1">
        <v>-17100</v>
      </c>
      <c r="M144" s="1">
        <v>58046</v>
      </c>
      <c r="N144" s="1">
        <v>3159864</v>
      </c>
      <c r="O144" s="1">
        <v>1768828</v>
      </c>
      <c r="P144" s="1">
        <v>958134</v>
      </c>
      <c r="Q144" s="1">
        <v>385124</v>
      </c>
      <c r="R144" s="1">
        <v>798188</v>
      </c>
      <c r="S144" s="1">
        <v>396481</v>
      </c>
      <c r="T144" s="1">
        <v>176722</v>
      </c>
      <c r="U144" s="1">
        <v>153094</v>
      </c>
      <c r="V144" s="1">
        <v>718136</v>
      </c>
      <c r="W144" s="1">
        <v>1006528</v>
      </c>
      <c r="X144" s="1">
        <v>91292</v>
      </c>
      <c r="Y144" s="1">
        <v>46509</v>
      </c>
      <c r="Z144" s="1">
        <v>51028</v>
      </c>
      <c r="AA144" s="1">
        <v>26224</v>
      </c>
      <c r="AB144" s="1">
        <v>386017</v>
      </c>
      <c r="AD144" s="9">
        <f t="shared" si="6"/>
        <v>3337562</v>
      </c>
      <c r="AE144" s="9">
        <f t="shared" si="7"/>
        <v>3319810</v>
      </c>
      <c r="AF144" s="9">
        <f t="shared" si="8"/>
        <v>17752</v>
      </c>
    </row>
    <row r="145" spans="1:32" x14ac:dyDescent="0.2">
      <c r="A145" s="20">
        <v>38533</v>
      </c>
      <c r="B145" s="1">
        <v>3397456</v>
      </c>
      <c r="C145" s="1">
        <v>1813626</v>
      </c>
      <c r="D145" s="1">
        <v>2057095</v>
      </c>
      <c r="E145" s="1">
        <v>1150093</v>
      </c>
      <c r="F145" s="1">
        <v>609872</v>
      </c>
      <c r="G145" s="1">
        <v>298283</v>
      </c>
      <c r="H145" s="1">
        <v>529453</v>
      </c>
      <c r="I145" s="1">
        <v>281592</v>
      </c>
      <c r="J145" s="1">
        <v>23605</v>
      </c>
      <c r="K145" s="1">
        <v>14131</v>
      </c>
      <c r="L145" s="1">
        <v>-17407</v>
      </c>
      <c r="M145" s="1">
        <v>59684</v>
      </c>
      <c r="N145" s="1">
        <v>3193965</v>
      </c>
      <c r="O145" s="1">
        <v>1803783</v>
      </c>
      <c r="P145" s="1">
        <v>1023825</v>
      </c>
      <c r="Q145" s="1">
        <v>442478</v>
      </c>
      <c r="R145" s="1">
        <v>830938</v>
      </c>
      <c r="S145" s="1">
        <v>432635</v>
      </c>
      <c r="T145" s="1">
        <v>186307</v>
      </c>
      <c r="U145" s="1">
        <v>155755</v>
      </c>
      <c r="V145" s="1">
        <v>732836</v>
      </c>
      <c r="W145" s="1">
        <v>1001081</v>
      </c>
      <c r="X145" s="1">
        <v>88922</v>
      </c>
      <c r="Y145" s="1">
        <v>46415</v>
      </c>
      <c r="Z145" s="1">
        <v>53075</v>
      </c>
      <c r="AA145" s="1">
        <v>27670</v>
      </c>
      <c r="AB145" s="1">
        <v>399347</v>
      </c>
      <c r="AD145" s="9">
        <f t="shared" si="6"/>
        <v>3397456</v>
      </c>
      <c r="AE145" s="9">
        <f t="shared" si="7"/>
        <v>3386852</v>
      </c>
      <c r="AF145" s="9">
        <f t="shared" si="8"/>
        <v>10604</v>
      </c>
    </row>
    <row r="146" spans="1:32" x14ac:dyDescent="0.2">
      <c r="A146" s="20">
        <v>38625</v>
      </c>
      <c r="B146" s="1">
        <v>3443785</v>
      </c>
      <c r="C146" s="1">
        <v>1861588</v>
      </c>
      <c r="D146" s="1">
        <v>2088994</v>
      </c>
      <c r="E146" s="1">
        <v>1184291</v>
      </c>
      <c r="F146" s="1">
        <v>613099</v>
      </c>
      <c r="G146" s="1">
        <v>296272</v>
      </c>
      <c r="H146" s="1">
        <v>545354</v>
      </c>
      <c r="I146" s="1">
        <v>298492</v>
      </c>
      <c r="J146" s="1">
        <v>24438</v>
      </c>
      <c r="K146" s="1">
        <v>18159</v>
      </c>
      <c r="L146" s="1">
        <v>-17645</v>
      </c>
      <c r="M146" s="1">
        <v>76529</v>
      </c>
      <c r="N146" s="1">
        <v>3258866</v>
      </c>
      <c r="O146" s="1">
        <v>1873743</v>
      </c>
      <c r="P146" s="1">
        <v>1040126</v>
      </c>
      <c r="Q146" s="1">
        <v>450007</v>
      </c>
      <c r="R146" s="1">
        <v>864189</v>
      </c>
      <c r="S146" s="1">
        <v>462162</v>
      </c>
      <c r="T146" s="1">
        <v>192573</v>
      </c>
      <c r="U146" s="1">
        <v>163395</v>
      </c>
      <c r="V146" s="1">
        <v>738393</v>
      </c>
      <c r="W146" s="1">
        <v>1011958</v>
      </c>
      <c r="X146" s="1">
        <v>89729</v>
      </c>
      <c r="Y146" s="1">
        <v>49321</v>
      </c>
      <c r="Z146" s="1">
        <v>53678</v>
      </c>
      <c r="AA146" s="1">
        <v>29024</v>
      </c>
      <c r="AB146" s="1">
        <v>413042</v>
      </c>
      <c r="AD146" s="9">
        <f t="shared" si="6"/>
        <v>3443785</v>
      </c>
      <c r="AE146" s="9">
        <f t="shared" si="7"/>
        <v>3434803</v>
      </c>
      <c r="AF146" s="9">
        <f t="shared" si="8"/>
        <v>8982</v>
      </c>
    </row>
    <row r="147" spans="1:32" x14ac:dyDescent="0.2">
      <c r="A147" s="20">
        <v>38717</v>
      </c>
      <c r="B147" s="1">
        <v>3466836</v>
      </c>
      <c r="C147" s="1">
        <v>1915320</v>
      </c>
      <c r="D147" s="1">
        <v>2133138</v>
      </c>
      <c r="E147" s="1">
        <v>1218207</v>
      </c>
      <c r="F147" s="1">
        <v>622850</v>
      </c>
      <c r="G147" s="1">
        <v>301714</v>
      </c>
      <c r="H147" s="1">
        <v>563292</v>
      </c>
      <c r="I147" s="1">
        <v>314187</v>
      </c>
      <c r="J147" s="1">
        <v>25697</v>
      </c>
      <c r="K147" s="1">
        <v>10047</v>
      </c>
      <c r="L147" s="1">
        <v>-17771</v>
      </c>
      <c r="M147" s="1">
        <v>74268</v>
      </c>
      <c r="N147" s="1">
        <v>3298902</v>
      </c>
      <c r="O147" s="1">
        <v>1918423</v>
      </c>
      <c r="P147" s="1">
        <v>1015347</v>
      </c>
      <c r="Q147" s="1">
        <v>456503</v>
      </c>
      <c r="R147" s="1">
        <v>861120</v>
      </c>
      <c r="S147" s="1">
        <v>459606</v>
      </c>
      <c r="T147" s="1">
        <v>198220</v>
      </c>
      <c r="U147" s="1">
        <v>168139</v>
      </c>
      <c r="V147" s="1">
        <v>749166</v>
      </c>
      <c r="W147" s="1">
        <v>1035459</v>
      </c>
      <c r="X147" s="1">
        <v>90282</v>
      </c>
      <c r="Y147" s="1">
        <v>53408</v>
      </c>
      <c r="Z147" s="1">
        <v>54636</v>
      </c>
      <c r="AA147" s="1">
        <v>30060</v>
      </c>
      <c r="AB147" s="1">
        <v>427946</v>
      </c>
      <c r="AD147" s="9">
        <f t="shared" si="6"/>
        <v>3466836</v>
      </c>
      <c r="AE147" s="9">
        <f t="shared" si="7"/>
        <v>3453129</v>
      </c>
      <c r="AF147" s="9">
        <f t="shared" si="8"/>
        <v>13707</v>
      </c>
    </row>
    <row r="148" spans="1:32" x14ac:dyDescent="0.2">
      <c r="A148" s="20">
        <v>38807</v>
      </c>
      <c r="B148" s="1">
        <v>3527754</v>
      </c>
      <c r="C148" s="1">
        <v>1944392</v>
      </c>
      <c r="D148" s="1">
        <v>2187514</v>
      </c>
      <c r="E148" s="1">
        <v>1242941</v>
      </c>
      <c r="F148" s="1">
        <v>632866</v>
      </c>
      <c r="G148" s="1">
        <v>314174</v>
      </c>
      <c r="H148" s="1">
        <v>576227</v>
      </c>
      <c r="I148" s="1">
        <v>327204</v>
      </c>
      <c r="J148" s="1">
        <v>49388</v>
      </c>
      <c r="K148" s="1">
        <v>16883</v>
      </c>
      <c r="L148" s="1">
        <v>-18072</v>
      </c>
      <c r="M148" s="1">
        <v>58949</v>
      </c>
      <c r="N148" s="1">
        <v>3415405</v>
      </c>
      <c r="O148" s="1">
        <v>1960150</v>
      </c>
      <c r="P148" s="1">
        <v>1024424</v>
      </c>
      <c r="Q148" s="1">
        <v>462156</v>
      </c>
      <c r="R148" s="1">
        <v>917039</v>
      </c>
      <c r="S148" s="1">
        <v>477914</v>
      </c>
      <c r="T148" s="1">
        <v>209451</v>
      </c>
      <c r="U148" s="1">
        <v>176227</v>
      </c>
      <c r="V148" s="1">
        <v>759410</v>
      </c>
      <c r="W148" s="1">
        <v>1056503</v>
      </c>
      <c r="X148" s="1">
        <v>94170</v>
      </c>
      <c r="Y148" s="1">
        <v>53031</v>
      </c>
      <c r="Z148" s="1">
        <v>56687</v>
      </c>
      <c r="AA148" s="1">
        <v>32100</v>
      </c>
      <c r="AB148" s="1">
        <v>432610</v>
      </c>
      <c r="AD148" s="9">
        <f t="shared" si="6"/>
        <v>3527754</v>
      </c>
      <c r="AE148" s="9">
        <f t="shared" si="7"/>
        <v>3522790</v>
      </c>
      <c r="AF148" s="9">
        <f t="shared" si="8"/>
        <v>4964</v>
      </c>
    </row>
    <row r="149" spans="1:32" x14ac:dyDescent="0.2">
      <c r="A149" s="20">
        <v>38898</v>
      </c>
      <c r="B149" s="1">
        <v>3577857</v>
      </c>
      <c r="C149" s="1">
        <v>2024497</v>
      </c>
      <c r="D149" s="1">
        <v>2234164</v>
      </c>
      <c r="E149" s="1">
        <v>1278063</v>
      </c>
      <c r="F149" s="1">
        <v>633278</v>
      </c>
      <c r="G149" s="1">
        <v>326247</v>
      </c>
      <c r="H149" s="1">
        <v>593102</v>
      </c>
      <c r="I149" s="1">
        <v>342227</v>
      </c>
      <c r="J149" s="1">
        <v>47170</v>
      </c>
      <c r="K149" s="1">
        <v>27335</v>
      </c>
      <c r="L149" s="1">
        <v>-18330</v>
      </c>
      <c r="M149" s="1">
        <v>74661</v>
      </c>
      <c r="N149" s="1">
        <v>3484508</v>
      </c>
      <c r="O149" s="1">
        <v>2048534</v>
      </c>
      <c r="P149" s="1">
        <v>1071455</v>
      </c>
      <c r="Q149" s="1">
        <v>514001</v>
      </c>
      <c r="R149" s="1">
        <v>981836</v>
      </c>
      <c r="S149" s="1">
        <v>538038</v>
      </c>
      <c r="T149" s="1">
        <v>217440</v>
      </c>
      <c r="U149" s="1">
        <v>183681</v>
      </c>
      <c r="V149" s="1">
        <v>771672</v>
      </c>
      <c r="W149" s="1">
        <v>1076301</v>
      </c>
      <c r="X149" s="1">
        <v>100862</v>
      </c>
      <c r="Y149" s="1">
        <v>57657</v>
      </c>
      <c r="Z149" s="1">
        <v>60124</v>
      </c>
      <c r="AA149" s="1">
        <v>34476</v>
      </c>
      <c r="AB149" s="1">
        <v>438090</v>
      </c>
      <c r="AD149" s="9">
        <f t="shared" si="6"/>
        <v>3577857</v>
      </c>
      <c r="AE149" s="9">
        <f t="shared" si="7"/>
        <v>3574127</v>
      </c>
      <c r="AF149" s="9">
        <f t="shared" si="8"/>
        <v>3730</v>
      </c>
    </row>
    <row r="150" spans="1:32" x14ac:dyDescent="0.2">
      <c r="A150" s="20">
        <v>38990</v>
      </c>
      <c r="B150" s="1">
        <v>3627273</v>
      </c>
      <c r="C150" s="1">
        <v>2105253</v>
      </c>
      <c r="D150" s="1">
        <v>2282082</v>
      </c>
      <c r="E150" s="1">
        <v>1327085</v>
      </c>
      <c r="F150" s="1">
        <v>638693</v>
      </c>
      <c r="G150" s="1">
        <v>329721</v>
      </c>
      <c r="H150" s="1">
        <v>613445</v>
      </c>
      <c r="I150" s="1">
        <v>368148</v>
      </c>
      <c r="J150" s="1">
        <v>4598</v>
      </c>
      <c r="K150" s="1">
        <v>9735</v>
      </c>
      <c r="L150" s="1">
        <v>-18583</v>
      </c>
      <c r="M150" s="1">
        <v>85323</v>
      </c>
      <c r="N150" s="1">
        <v>3491661</v>
      </c>
      <c r="O150" s="1">
        <v>2120013</v>
      </c>
      <c r="P150" s="1">
        <v>1101012</v>
      </c>
      <c r="Q150" s="1">
        <v>570419</v>
      </c>
      <c r="R150" s="1">
        <v>971912</v>
      </c>
      <c r="S150" s="1">
        <v>585179</v>
      </c>
      <c r="T150" s="1">
        <v>223519</v>
      </c>
      <c r="U150" s="1">
        <v>191233</v>
      </c>
      <c r="V150" s="1">
        <v>782846</v>
      </c>
      <c r="W150" s="1">
        <v>1101060</v>
      </c>
      <c r="X150" s="1">
        <v>101463</v>
      </c>
      <c r="Y150" s="1">
        <v>60833</v>
      </c>
      <c r="Z150" s="1">
        <v>61879</v>
      </c>
      <c r="AA150" s="1">
        <v>36733</v>
      </c>
      <c r="AB150" s="1">
        <v>455467</v>
      </c>
      <c r="AD150" s="9">
        <f t="shared" si="6"/>
        <v>3627273</v>
      </c>
      <c r="AE150" s="9">
        <f t="shared" si="7"/>
        <v>3620761</v>
      </c>
      <c r="AF150" s="9">
        <f t="shared" si="8"/>
        <v>6512</v>
      </c>
    </row>
    <row r="151" spans="1:32" x14ac:dyDescent="0.2">
      <c r="A151" s="20">
        <v>39082</v>
      </c>
      <c r="B151" s="1">
        <v>3677431</v>
      </c>
      <c r="C151" s="1">
        <v>2156233</v>
      </c>
      <c r="D151" s="1">
        <v>2336562</v>
      </c>
      <c r="E151" s="1">
        <v>1383557</v>
      </c>
      <c r="F151" s="1">
        <v>642169</v>
      </c>
      <c r="G151" s="1">
        <v>335256</v>
      </c>
      <c r="H151" s="1">
        <v>632498</v>
      </c>
      <c r="I151" s="1">
        <v>391670</v>
      </c>
      <c r="J151" s="1">
        <v>60335</v>
      </c>
      <c r="K151" s="1">
        <v>38611</v>
      </c>
      <c r="L151" s="1">
        <v>-18838</v>
      </c>
      <c r="M151" s="1">
        <v>81937</v>
      </c>
      <c r="N151" s="1">
        <v>3631168</v>
      </c>
      <c r="O151" s="1">
        <v>2231030</v>
      </c>
      <c r="P151" s="1">
        <v>1141844</v>
      </c>
      <c r="Q151" s="1">
        <v>601408</v>
      </c>
      <c r="R151" s="1">
        <v>1096207</v>
      </c>
      <c r="S151" s="1">
        <v>676205</v>
      </c>
      <c r="T151" s="1">
        <v>231711</v>
      </c>
      <c r="U151" s="1">
        <v>199834</v>
      </c>
      <c r="V151" s="1">
        <v>792006</v>
      </c>
      <c r="W151" s="1">
        <v>1132766</v>
      </c>
      <c r="X151" s="1">
        <v>108468</v>
      </c>
      <c r="Y151" s="1">
        <v>66549</v>
      </c>
      <c r="Z151" s="1">
        <v>64049</v>
      </c>
      <c r="AA151" s="1">
        <v>39248</v>
      </c>
      <c r="AB151" s="1">
        <v>466433</v>
      </c>
      <c r="AD151" s="9">
        <f t="shared" si="6"/>
        <v>3677431</v>
      </c>
      <c r="AE151" s="9">
        <f t="shared" si="7"/>
        <v>3676805</v>
      </c>
      <c r="AF151" s="9">
        <f t="shared" si="8"/>
        <v>626</v>
      </c>
    </row>
    <row r="152" spans="1:32" x14ac:dyDescent="0.2">
      <c r="A152" s="20">
        <v>39172</v>
      </c>
      <c r="B152" s="1">
        <v>3737141</v>
      </c>
      <c r="C152" s="1">
        <v>2269505</v>
      </c>
      <c r="D152" s="1">
        <v>2368206</v>
      </c>
      <c r="E152" s="1">
        <v>1422833</v>
      </c>
      <c r="F152" s="1">
        <v>653630</v>
      </c>
      <c r="G152" s="1">
        <v>358687</v>
      </c>
      <c r="H152" s="1">
        <v>669509</v>
      </c>
      <c r="I152" s="1">
        <v>423125</v>
      </c>
      <c r="J152" s="1">
        <v>13718</v>
      </c>
      <c r="K152" s="1">
        <v>1424</v>
      </c>
      <c r="L152" s="1">
        <v>-19148</v>
      </c>
      <c r="M152" s="1">
        <v>64598</v>
      </c>
      <c r="N152" s="1">
        <v>3616553</v>
      </c>
      <c r="O152" s="1">
        <v>2270667</v>
      </c>
      <c r="P152" s="1">
        <v>1187085</v>
      </c>
      <c r="Q152" s="1">
        <v>646728</v>
      </c>
      <c r="R152" s="1">
        <v>1072031</v>
      </c>
      <c r="S152" s="1">
        <v>647890</v>
      </c>
      <c r="T152" s="1">
        <v>239764</v>
      </c>
      <c r="U152" s="1">
        <v>201140</v>
      </c>
      <c r="V152" s="1">
        <v>801452</v>
      </c>
      <c r="W152" s="1">
        <v>1146231</v>
      </c>
      <c r="X152" s="1">
        <v>120703</v>
      </c>
      <c r="Y152" s="1">
        <v>74762</v>
      </c>
      <c r="Z152" s="1">
        <v>78178</v>
      </c>
      <c r="AA152" s="1">
        <v>48667</v>
      </c>
      <c r="AB152" s="1">
        <v>478704</v>
      </c>
      <c r="AD152" s="9">
        <f t="shared" si="6"/>
        <v>3737141</v>
      </c>
      <c r="AE152" s="9">
        <f t="shared" si="7"/>
        <v>3731607</v>
      </c>
      <c r="AF152" s="9">
        <f t="shared" si="8"/>
        <v>5534</v>
      </c>
    </row>
    <row r="153" spans="1:32" x14ac:dyDescent="0.2">
      <c r="A153" s="20">
        <v>39263</v>
      </c>
      <c r="B153" s="1">
        <v>3767769</v>
      </c>
      <c r="C153" s="1">
        <v>2306390</v>
      </c>
      <c r="D153" s="1">
        <v>2395088</v>
      </c>
      <c r="E153" s="1">
        <v>1463689</v>
      </c>
      <c r="F153" s="1">
        <v>667655</v>
      </c>
      <c r="G153" s="1">
        <v>359604</v>
      </c>
      <c r="H153" s="1">
        <v>682794</v>
      </c>
      <c r="I153" s="1">
        <v>440349</v>
      </c>
      <c r="J153" s="1">
        <v>30280</v>
      </c>
      <c r="K153" s="1">
        <v>14992</v>
      </c>
      <c r="L153" s="1">
        <v>-19303</v>
      </c>
      <c r="M153" s="1">
        <v>72213</v>
      </c>
      <c r="N153" s="1">
        <v>3732670</v>
      </c>
      <c r="O153" s="1">
        <v>2350848</v>
      </c>
      <c r="P153" s="1">
        <v>1137822</v>
      </c>
      <c r="Q153" s="1">
        <v>636747</v>
      </c>
      <c r="R153" s="1">
        <v>1102495</v>
      </c>
      <c r="S153" s="1">
        <v>681205</v>
      </c>
      <c r="T153" s="1">
        <v>243823</v>
      </c>
      <c r="U153" s="1">
        <v>201922</v>
      </c>
      <c r="V153" s="1">
        <v>811149</v>
      </c>
      <c r="W153" s="1">
        <v>1158742</v>
      </c>
      <c r="X153" s="1">
        <v>125244</v>
      </c>
      <c r="Y153" s="1">
        <v>77876</v>
      </c>
      <c r="Z153" s="1">
        <v>81045</v>
      </c>
      <c r="AA153" s="1">
        <v>51555</v>
      </c>
      <c r="AB153" s="1">
        <v>486107</v>
      </c>
      <c r="AD153" s="9">
        <f t="shared" si="6"/>
        <v>3767769</v>
      </c>
      <c r="AE153" s="9">
        <f t="shared" si="7"/>
        <v>3767997</v>
      </c>
      <c r="AF153" s="9">
        <f t="shared" si="8"/>
        <v>-228</v>
      </c>
    </row>
    <row r="154" spans="1:32" x14ac:dyDescent="0.2">
      <c r="A154" s="20">
        <v>39355</v>
      </c>
      <c r="B154" s="1">
        <v>3811924</v>
      </c>
      <c r="C154" s="1">
        <v>2361199</v>
      </c>
      <c r="D154" s="1">
        <v>2421073</v>
      </c>
      <c r="E154" s="1">
        <v>1507878</v>
      </c>
      <c r="F154" s="1">
        <v>684590</v>
      </c>
      <c r="G154" s="1">
        <v>377449</v>
      </c>
      <c r="H154" s="1">
        <v>690632</v>
      </c>
      <c r="I154" s="1">
        <v>454295</v>
      </c>
      <c r="J154" s="1">
        <v>25715</v>
      </c>
      <c r="K154" s="1">
        <v>10988</v>
      </c>
      <c r="L154" s="1">
        <v>-19529</v>
      </c>
      <c r="M154" s="1">
        <v>65378</v>
      </c>
      <c r="N154" s="1">
        <v>3755982</v>
      </c>
      <c r="O154" s="1">
        <v>2415988</v>
      </c>
      <c r="P154" s="1">
        <v>1141818</v>
      </c>
      <c r="Q154" s="1">
        <v>643210</v>
      </c>
      <c r="R154" s="1">
        <v>1086977</v>
      </c>
      <c r="S154" s="1">
        <v>697999</v>
      </c>
      <c r="T154" s="1">
        <v>248694</v>
      </c>
      <c r="U154" s="1">
        <v>202646</v>
      </c>
      <c r="V154" s="1">
        <v>820831</v>
      </c>
      <c r="W154" s="1">
        <v>1169413</v>
      </c>
      <c r="X154" s="1">
        <v>127834</v>
      </c>
      <c r="Y154" s="1">
        <v>80777</v>
      </c>
      <c r="Z154" s="1">
        <v>81792</v>
      </c>
      <c r="AA154" s="1">
        <v>53157</v>
      </c>
      <c r="AB154" s="1">
        <v>491265</v>
      </c>
      <c r="AD154" s="9">
        <f t="shared" si="6"/>
        <v>3811924</v>
      </c>
      <c r="AE154" s="9">
        <f t="shared" si="7"/>
        <v>3810823</v>
      </c>
      <c r="AF154" s="9">
        <f t="shared" si="8"/>
        <v>1101</v>
      </c>
    </row>
    <row r="155" spans="1:32" x14ac:dyDescent="0.2">
      <c r="A155" s="20">
        <v>39447</v>
      </c>
      <c r="B155" s="1">
        <v>3865942</v>
      </c>
      <c r="C155" s="1">
        <v>2449505</v>
      </c>
      <c r="D155" s="1">
        <v>2445199</v>
      </c>
      <c r="E155" s="1">
        <v>1563086</v>
      </c>
      <c r="F155" s="1">
        <v>699150</v>
      </c>
      <c r="G155" s="1">
        <v>395462</v>
      </c>
      <c r="H155" s="1">
        <v>704647</v>
      </c>
      <c r="I155" s="1">
        <v>467713</v>
      </c>
      <c r="J155" s="1">
        <v>-18171</v>
      </c>
      <c r="K155" s="1">
        <v>1164</v>
      </c>
      <c r="L155" s="1">
        <v>-19797</v>
      </c>
      <c r="M155" s="1">
        <v>34987</v>
      </c>
      <c r="N155" s="1">
        <v>3724527</v>
      </c>
      <c r="O155" s="1">
        <v>2462412</v>
      </c>
      <c r="P155" s="1">
        <v>1211660</v>
      </c>
      <c r="Q155" s="1">
        <v>697711</v>
      </c>
      <c r="R155" s="1">
        <v>1077052</v>
      </c>
      <c r="S155" s="1">
        <v>710618</v>
      </c>
      <c r="T155" s="1">
        <v>250488</v>
      </c>
      <c r="U155" s="1">
        <v>203779</v>
      </c>
      <c r="V155" s="1">
        <v>830538</v>
      </c>
      <c r="W155" s="1">
        <v>1180729</v>
      </c>
      <c r="X155" s="1">
        <v>131291</v>
      </c>
      <c r="Y155" s="1">
        <v>83827</v>
      </c>
      <c r="Z155" s="1">
        <v>92143</v>
      </c>
      <c r="AA155" s="1">
        <v>60663</v>
      </c>
      <c r="AB155" s="1">
        <v>489967</v>
      </c>
      <c r="AD155" s="9">
        <f t="shared" si="6"/>
        <v>3865942</v>
      </c>
      <c r="AE155" s="9">
        <f t="shared" si="7"/>
        <v>3859135</v>
      </c>
      <c r="AF155" s="9">
        <f t="shared" si="8"/>
        <v>6807</v>
      </c>
    </row>
    <row r="156" spans="1:32" x14ac:dyDescent="0.2">
      <c r="A156" s="20">
        <v>39538</v>
      </c>
      <c r="B156" s="1">
        <v>3882180</v>
      </c>
      <c r="C156" s="1">
        <v>2538737</v>
      </c>
      <c r="D156" s="1">
        <v>2438546</v>
      </c>
      <c r="E156" s="1">
        <v>1560469</v>
      </c>
      <c r="F156" s="1">
        <v>719188</v>
      </c>
      <c r="G156" s="1">
        <v>419452</v>
      </c>
      <c r="H156" s="1">
        <v>734695</v>
      </c>
      <c r="I156" s="1">
        <v>499954</v>
      </c>
      <c r="J156" s="1">
        <v>41942</v>
      </c>
      <c r="K156" s="1">
        <v>43575</v>
      </c>
      <c r="L156" s="1">
        <v>-19888</v>
      </c>
      <c r="M156" s="1">
        <v>46353</v>
      </c>
      <c r="N156" s="1">
        <v>3848249</v>
      </c>
      <c r="O156" s="1">
        <v>2569803</v>
      </c>
      <c r="P156" s="1">
        <v>1147734</v>
      </c>
      <c r="Q156" s="1">
        <v>768987</v>
      </c>
      <c r="R156" s="1">
        <v>1113379</v>
      </c>
      <c r="S156" s="1">
        <v>800053</v>
      </c>
      <c r="T156" s="1">
        <v>240194</v>
      </c>
      <c r="U156" s="1">
        <v>204365</v>
      </c>
      <c r="V156" s="1">
        <v>821424</v>
      </c>
      <c r="W156" s="1">
        <v>1196196</v>
      </c>
      <c r="X156" s="1">
        <v>130158</v>
      </c>
      <c r="Y156" s="1">
        <v>85855</v>
      </c>
      <c r="Z156" s="1">
        <v>99508</v>
      </c>
      <c r="AA156" s="1">
        <v>68126</v>
      </c>
      <c r="AB156" s="1">
        <v>510415</v>
      </c>
      <c r="AD156" s="9">
        <f t="shared" si="6"/>
        <v>3882180</v>
      </c>
      <c r="AE156" s="9">
        <f t="shared" si="7"/>
        <v>3882604</v>
      </c>
      <c r="AF156" s="9">
        <f t="shared" si="8"/>
        <v>-424</v>
      </c>
    </row>
    <row r="157" spans="1:32" x14ac:dyDescent="0.2">
      <c r="A157" s="20">
        <v>39629</v>
      </c>
      <c r="B157" s="1">
        <v>3929577</v>
      </c>
      <c r="C157" s="1">
        <v>2586114</v>
      </c>
      <c r="D157" s="1">
        <v>2440822</v>
      </c>
      <c r="E157" s="1">
        <v>1620167</v>
      </c>
      <c r="F157" s="1">
        <v>726066</v>
      </c>
      <c r="G157" s="1">
        <v>431793</v>
      </c>
      <c r="H157" s="1">
        <v>757914</v>
      </c>
      <c r="I157" s="1">
        <v>543291</v>
      </c>
      <c r="J157" s="1">
        <v>5276</v>
      </c>
      <c r="K157" s="1">
        <v>20519</v>
      </c>
      <c r="L157" s="1">
        <v>-20131</v>
      </c>
      <c r="M157" s="1">
        <v>17377</v>
      </c>
      <c r="N157" s="1">
        <v>3851366</v>
      </c>
      <c r="O157" s="1">
        <v>2633146</v>
      </c>
      <c r="P157" s="1">
        <v>1203901</v>
      </c>
      <c r="Q157" s="1">
        <v>854244</v>
      </c>
      <c r="R157" s="1">
        <v>1128229</v>
      </c>
      <c r="S157" s="1">
        <v>901276</v>
      </c>
      <c r="T157" s="1">
        <v>232734</v>
      </c>
      <c r="U157" s="1">
        <v>204281</v>
      </c>
      <c r="V157" s="1">
        <v>812983</v>
      </c>
      <c r="W157" s="1">
        <v>1218880</v>
      </c>
      <c r="X157" s="1">
        <v>139104</v>
      </c>
      <c r="Y157" s="1">
        <v>97678</v>
      </c>
      <c r="Z157" s="1">
        <v>101058</v>
      </c>
      <c r="AA157" s="1">
        <v>73204</v>
      </c>
      <c r="AB157" s="1">
        <v>522603</v>
      </c>
      <c r="AD157" s="9">
        <f t="shared" si="6"/>
        <v>3929577</v>
      </c>
      <c r="AE157" s="9">
        <f t="shared" si="7"/>
        <v>3927038</v>
      </c>
      <c r="AF157" s="9">
        <f t="shared" si="8"/>
        <v>2539</v>
      </c>
    </row>
    <row r="158" spans="1:32" x14ac:dyDescent="0.2">
      <c r="A158" s="20">
        <v>39721</v>
      </c>
      <c r="B158" s="1">
        <v>3938966</v>
      </c>
      <c r="C158" s="1">
        <v>2660541</v>
      </c>
      <c r="D158" s="1">
        <v>2438418</v>
      </c>
      <c r="E158" s="1">
        <v>1688429</v>
      </c>
      <c r="F158" s="1">
        <v>732713</v>
      </c>
      <c r="G158" s="1">
        <v>462746</v>
      </c>
      <c r="H158" s="1">
        <v>794109</v>
      </c>
      <c r="I158" s="1">
        <v>595021</v>
      </c>
      <c r="J158" s="1">
        <v>-28325</v>
      </c>
      <c r="K158" s="1">
        <v>-33333</v>
      </c>
      <c r="L158" s="1">
        <v>-20180</v>
      </c>
      <c r="M158" s="1">
        <v>10257</v>
      </c>
      <c r="N158" s="1">
        <v>3860317</v>
      </c>
      <c r="O158" s="1">
        <v>2723120</v>
      </c>
      <c r="P158" s="1">
        <v>1229826</v>
      </c>
      <c r="Q158" s="1">
        <v>887293</v>
      </c>
      <c r="R158" s="1">
        <v>1153778</v>
      </c>
      <c r="S158" s="1">
        <v>949872</v>
      </c>
      <c r="T158" s="1">
        <v>219644</v>
      </c>
      <c r="U158" s="1">
        <v>203888</v>
      </c>
      <c r="V158" s="1">
        <v>803300</v>
      </c>
      <c r="W158" s="1">
        <v>1244319</v>
      </c>
      <c r="X158" s="1">
        <v>146790</v>
      </c>
      <c r="Y158" s="1">
        <v>108475</v>
      </c>
      <c r="Z158" s="1">
        <v>113499</v>
      </c>
      <c r="AA158" s="1">
        <v>86147</v>
      </c>
      <c r="AB158" s="1">
        <v>536608</v>
      </c>
      <c r="AD158" s="9">
        <f t="shared" si="6"/>
        <v>3938966</v>
      </c>
      <c r="AE158" s="9">
        <f t="shared" si="7"/>
        <v>3936365</v>
      </c>
      <c r="AF158" s="9">
        <f t="shared" si="8"/>
        <v>2601</v>
      </c>
    </row>
    <row r="159" spans="1:32" x14ac:dyDescent="0.2">
      <c r="A159" s="20">
        <v>39813</v>
      </c>
      <c r="B159" s="1">
        <v>3916543</v>
      </c>
      <c r="C159" s="1">
        <v>2661131</v>
      </c>
      <c r="D159" s="1">
        <v>2428398</v>
      </c>
      <c r="E159" s="1">
        <v>1716139</v>
      </c>
      <c r="F159" s="1">
        <v>734567</v>
      </c>
      <c r="G159" s="1">
        <v>469487</v>
      </c>
      <c r="H159" s="1">
        <v>813172</v>
      </c>
      <c r="I159" s="1">
        <v>619732</v>
      </c>
      <c r="J159" s="1">
        <v>-73385</v>
      </c>
      <c r="K159" s="1">
        <v>-64981</v>
      </c>
      <c r="L159" s="1">
        <v>-20062</v>
      </c>
      <c r="M159" s="1">
        <v>-66863</v>
      </c>
      <c r="N159" s="1">
        <v>3807632</v>
      </c>
      <c r="O159" s="1">
        <v>2673514</v>
      </c>
      <c r="P159" s="1">
        <v>1169432</v>
      </c>
      <c r="Q159" s="1">
        <v>858968</v>
      </c>
      <c r="R159" s="1">
        <v>1065043</v>
      </c>
      <c r="S159" s="1">
        <v>871351</v>
      </c>
      <c r="T159" s="1">
        <v>207447</v>
      </c>
      <c r="U159" s="1">
        <v>203745</v>
      </c>
      <c r="V159" s="1">
        <v>792728</v>
      </c>
      <c r="W159" s="1">
        <v>1260828</v>
      </c>
      <c r="X159" s="1">
        <v>150524</v>
      </c>
      <c r="Y159" s="1">
        <v>112602</v>
      </c>
      <c r="Z159" s="1">
        <v>114132</v>
      </c>
      <c r="AA159" s="1">
        <v>88521</v>
      </c>
      <c r="AB159" s="1">
        <v>552242</v>
      </c>
      <c r="AD159" s="9">
        <f t="shared" si="6"/>
        <v>3916543</v>
      </c>
      <c r="AE159" s="9">
        <f t="shared" si="7"/>
        <v>3912021</v>
      </c>
      <c r="AF159" s="9">
        <f t="shared" si="8"/>
        <v>4522</v>
      </c>
    </row>
    <row r="160" spans="1:32" x14ac:dyDescent="0.2">
      <c r="A160" s="20">
        <v>39903</v>
      </c>
      <c r="B160" s="1">
        <v>3855620</v>
      </c>
      <c r="C160" s="1">
        <v>2729103</v>
      </c>
      <c r="D160" s="1">
        <v>2396646</v>
      </c>
      <c r="E160" s="1">
        <v>1704733</v>
      </c>
      <c r="F160" s="1">
        <v>735328</v>
      </c>
      <c r="G160" s="1">
        <v>479891</v>
      </c>
      <c r="H160" s="1">
        <v>756353</v>
      </c>
      <c r="I160" s="1">
        <v>570539</v>
      </c>
      <c r="J160" s="1">
        <v>-19818</v>
      </c>
      <c r="K160" s="1">
        <v>-34195</v>
      </c>
      <c r="L160" s="1">
        <v>-19752</v>
      </c>
      <c r="M160" s="1">
        <v>21549</v>
      </c>
      <c r="N160" s="1">
        <v>3816937</v>
      </c>
      <c r="O160" s="1">
        <v>2742517</v>
      </c>
      <c r="P160" s="1">
        <v>997074</v>
      </c>
      <c r="Q160" s="1">
        <v>744211</v>
      </c>
      <c r="R160" s="1">
        <v>958053</v>
      </c>
      <c r="S160" s="1">
        <v>757625</v>
      </c>
      <c r="T160" s="1">
        <v>196818</v>
      </c>
      <c r="U160" s="1">
        <v>199919</v>
      </c>
      <c r="V160" s="1">
        <v>790344</v>
      </c>
      <c r="W160" s="1">
        <v>1243158</v>
      </c>
      <c r="X160" s="1">
        <v>145708</v>
      </c>
      <c r="Y160" s="1">
        <v>107668</v>
      </c>
      <c r="Z160" s="1">
        <v>123605</v>
      </c>
      <c r="AA160" s="1">
        <v>94461</v>
      </c>
      <c r="AB160" s="1">
        <v>488878</v>
      </c>
      <c r="AD160" s="9">
        <f t="shared" si="6"/>
        <v>3855620</v>
      </c>
      <c r="AE160" s="9">
        <f t="shared" si="7"/>
        <v>3855958</v>
      </c>
      <c r="AF160" s="9">
        <f t="shared" si="8"/>
        <v>-338</v>
      </c>
    </row>
    <row r="161" spans="1:32" x14ac:dyDescent="0.2">
      <c r="A161" s="20">
        <v>39994</v>
      </c>
      <c r="B161" s="1">
        <v>3842387</v>
      </c>
      <c r="C161" s="1">
        <v>2762472</v>
      </c>
      <c r="D161" s="1">
        <v>2372439</v>
      </c>
      <c r="E161" s="1">
        <v>1717142</v>
      </c>
      <c r="F161" s="1">
        <v>738332</v>
      </c>
      <c r="G161" s="1">
        <v>496896</v>
      </c>
      <c r="H161" s="1">
        <v>727837</v>
      </c>
      <c r="I161" s="1">
        <v>545627</v>
      </c>
      <c r="J161" s="1">
        <v>-45050</v>
      </c>
      <c r="K161" s="1">
        <v>-39931</v>
      </c>
      <c r="L161" s="1">
        <v>-19686</v>
      </c>
      <c r="M161" s="1">
        <v>12914</v>
      </c>
      <c r="N161" s="1">
        <v>3759714</v>
      </c>
      <c r="O161" s="1">
        <v>2732647</v>
      </c>
      <c r="P161" s="1">
        <v>967001</v>
      </c>
      <c r="Q161" s="1">
        <v>673507</v>
      </c>
      <c r="R161" s="1">
        <v>886856</v>
      </c>
      <c r="S161" s="1">
        <v>643682</v>
      </c>
      <c r="T161" s="1">
        <v>186911</v>
      </c>
      <c r="U161" s="1">
        <v>196522</v>
      </c>
      <c r="V161" s="1">
        <v>787641</v>
      </c>
      <c r="W161" s="1">
        <v>1233460</v>
      </c>
      <c r="X161" s="1">
        <v>136841</v>
      </c>
      <c r="Y161" s="1">
        <v>99901</v>
      </c>
      <c r="Z161" s="1">
        <v>124036</v>
      </c>
      <c r="AA161" s="1">
        <v>93640</v>
      </c>
      <c r="AB161" s="1">
        <v>467922</v>
      </c>
      <c r="AD161" s="9">
        <f t="shared" si="6"/>
        <v>3842387</v>
      </c>
      <c r="AE161" s="9">
        <f t="shared" si="7"/>
        <v>3839859</v>
      </c>
      <c r="AF161" s="9">
        <f t="shared" si="8"/>
        <v>2528</v>
      </c>
    </row>
    <row r="162" spans="1:32" x14ac:dyDescent="0.2">
      <c r="A162" s="20">
        <v>40086</v>
      </c>
      <c r="B162" s="1">
        <v>3851298</v>
      </c>
      <c r="C162" s="1">
        <v>2829766</v>
      </c>
      <c r="D162" s="1">
        <v>2366162</v>
      </c>
      <c r="E162" s="1">
        <v>1745236</v>
      </c>
      <c r="F162" s="1">
        <v>744915</v>
      </c>
      <c r="G162" s="1">
        <v>491797</v>
      </c>
      <c r="H162" s="1">
        <v>707259</v>
      </c>
      <c r="I162" s="1">
        <v>532211</v>
      </c>
      <c r="J162" s="1">
        <v>-48296</v>
      </c>
      <c r="K162" s="1">
        <v>-10723</v>
      </c>
      <c r="L162" s="1">
        <v>-19732</v>
      </c>
      <c r="M162" s="1">
        <v>47072</v>
      </c>
      <c r="N162" s="1">
        <v>3748079</v>
      </c>
      <c r="O162" s="1">
        <v>2805594</v>
      </c>
      <c r="P162" s="1">
        <v>984347</v>
      </c>
      <c r="Q162" s="1">
        <v>670679</v>
      </c>
      <c r="R162" s="1">
        <v>885031</v>
      </c>
      <c r="S162" s="1">
        <v>646507</v>
      </c>
      <c r="T162" s="1">
        <v>189875</v>
      </c>
      <c r="U162" s="1">
        <v>193151</v>
      </c>
      <c r="V162" s="1">
        <v>785942</v>
      </c>
      <c r="W162" s="1">
        <v>1229303</v>
      </c>
      <c r="X162" s="1">
        <v>135936</v>
      </c>
      <c r="Y162" s="1">
        <v>99825</v>
      </c>
      <c r="Z162" s="1">
        <v>125313</v>
      </c>
      <c r="AA162" s="1">
        <v>94759</v>
      </c>
      <c r="AB162" s="1">
        <v>446970</v>
      </c>
      <c r="AD162" s="9">
        <f t="shared" si="6"/>
        <v>3851298</v>
      </c>
      <c r="AE162" s="9">
        <f t="shared" si="7"/>
        <v>3847395</v>
      </c>
      <c r="AF162" s="9">
        <f t="shared" si="8"/>
        <v>3903</v>
      </c>
    </row>
    <row r="163" spans="1:32" x14ac:dyDescent="0.2">
      <c r="A163" s="20">
        <v>40178</v>
      </c>
      <c r="B163" s="1">
        <v>3876985</v>
      </c>
      <c r="C163" s="1">
        <v>2855572</v>
      </c>
      <c r="D163" s="1">
        <v>2358422</v>
      </c>
      <c r="E163" s="1">
        <v>1763139</v>
      </c>
      <c r="F163" s="1">
        <v>745387</v>
      </c>
      <c r="G163" s="1">
        <v>520195</v>
      </c>
      <c r="H163" s="1">
        <v>701469</v>
      </c>
      <c r="I163" s="1">
        <v>530100</v>
      </c>
      <c r="J163" s="1">
        <v>9172</v>
      </c>
      <c r="K163" s="1">
        <v>3937</v>
      </c>
      <c r="L163" s="1">
        <v>-19855</v>
      </c>
      <c r="M163" s="1">
        <v>36540</v>
      </c>
      <c r="N163" s="1">
        <v>3825605</v>
      </c>
      <c r="O163" s="1">
        <v>2853911</v>
      </c>
      <c r="P163" s="1">
        <v>993687</v>
      </c>
      <c r="Q163" s="1">
        <v>703903</v>
      </c>
      <c r="R163" s="1">
        <v>942781</v>
      </c>
      <c r="S163" s="1">
        <v>702242</v>
      </c>
      <c r="T163" s="1">
        <v>190708</v>
      </c>
      <c r="U163" s="1">
        <v>190401</v>
      </c>
      <c r="V163" s="1">
        <v>785540</v>
      </c>
      <c r="W163" s="1">
        <v>1223195</v>
      </c>
      <c r="X163" s="1">
        <v>129595</v>
      </c>
      <c r="Y163" s="1">
        <v>95779</v>
      </c>
      <c r="Z163" s="1">
        <v>126114</v>
      </c>
      <c r="AA163" s="1">
        <v>95886</v>
      </c>
      <c r="AB163" s="1">
        <v>445547</v>
      </c>
      <c r="AD163" s="9">
        <f t="shared" si="6"/>
        <v>3876985</v>
      </c>
      <c r="AE163" s="9">
        <f t="shared" si="7"/>
        <v>3876511</v>
      </c>
      <c r="AF163" s="9">
        <f t="shared" si="8"/>
        <v>474</v>
      </c>
    </row>
    <row r="164" spans="1:32" x14ac:dyDescent="0.2">
      <c r="A164" s="20">
        <v>40268</v>
      </c>
      <c r="B164" s="1">
        <v>3922218</v>
      </c>
      <c r="C164" s="1">
        <v>2943620</v>
      </c>
      <c r="D164" s="1">
        <v>2442370</v>
      </c>
      <c r="E164" s="1">
        <v>1818591</v>
      </c>
      <c r="F164" s="1">
        <v>738546</v>
      </c>
      <c r="G164" s="1">
        <v>545420</v>
      </c>
      <c r="H164" s="1">
        <v>695496</v>
      </c>
      <c r="I164" s="1">
        <v>532800</v>
      </c>
      <c r="J164" s="1">
        <v>2571</v>
      </c>
      <c r="K164" s="1">
        <v>19452</v>
      </c>
      <c r="L164" s="1">
        <v>-21871</v>
      </c>
      <c r="M164" s="1">
        <v>19985</v>
      </c>
      <c r="N164" s="1">
        <v>3857113</v>
      </c>
      <c r="O164" s="1">
        <v>2936248</v>
      </c>
      <c r="P164" s="1">
        <v>1037988</v>
      </c>
      <c r="Q164" s="1">
        <v>736028</v>
      </c>
      <c r="R164" s="1">
        <v>972883</v>
      </c>
      <c r="S164" s="1">
        <v>728657</v>
      </c>
      <c r="T164" s="1">
        <v>211754</v>
      </c>
      <c r="U164" s="1">
        <v>195443</v>
      </c>
      <c r="V164" s="1">
        <v>778613</v>
      </c>
      <c r="W164" s="1">
        <v>1256561</v>
      </c>
      <c r="X164" s="1">
        <v>124258</v>
      </c>
      <c r="Y164" s="1">
        <v>94344</v>
      </c>
      <c r="Z164" s="1">
        <v>121751</v>
      </c>
      <c r="AA164" s="1">
        <v>92967</v>
      </c>
      <c r="AB164" s="1">
        <v>449486</v>
      </c>
      <c r="AD164" s="9">
        <f t="shared" si="6"/>
        <v>3922218</v>
      </c>
      <c r="AE164" s="9">
        <f t="shared" si="7"/>
        <v>3922218</v>
      </c>
      <c r="AF164" s="9">
        <f t="shared" si="8"/>
        <v>0</v>
      </c>
    </row>
    <row r="165" spans="1:32" x14ac:dyDescent="0.2">
      <c r="A165" s="20">
        <v>40359</v>
      </c>
      <c r="B165" s="1">
        <v>3955142</v>
      </c>
      <c r="C165" s="1">
        <v>3053461</v>
      </c>
      <c r="D165" s="1">
        <v>2495613</v>
      </c>
      <c r="E165" s="1">
        <v>1887718</v>
      </c>
      <c r="F165" s="1">
        <v>739043</v>
      </c>
      <c r="G165" s="1">
        <v>536371</v>
      </c>
      <c r="H165" s="1">
        <v>675426</v>
      </c>
      <c r="I165" s="1">
        <v>528284</v>
      </c>
      <c r="J165" s="1">
        <v>855</v>
      </c>
      <c r="K165" s="1">
        <v>-7820</v>
      </c>
      <c r="L165" s="1">
        <v>-19664</v>
      </c>
      <c r="M165" s="1">
        <v>65497</v>
      </c>
      <c r="N165" s="1">
        <v>3891272</v>
      </c>
      <c r="O165" s="1">
        <v>3010051</v>
      </c>
      <c r="P165" s="1">
        <v>1058161</v>
      </c>
      <c r="Q165" s="1">
        <v>791168</v>
      </c>
      <c r="R165" s="1">
        <v>994291</v>
      </c>
      <c r="S165" s="1">
        <v>747757</v>
      </c>
      <c r="T165" s="1">
        <v>223250</v>
      </c>
      <c r="U165" s="1">
        <v>197375</v>
      </c>
      <c r="V165" s="1">
        <v>791885</v>
      </c>
      <c r="W165" s="1">
        <v>1283102</v>
      </c>
      <c r="X165" s="1">
        <v>120250</v>
      </c>
      <c r="Y165" s="1">
        <v>92940</v>
      </c>
      <c r="Z165" s="1">
        <v>116064</v>
      </c>
      <c r="AA165" s="1">
        <v>91514</v>
      </c>
      <c r="AB165" s="1">
        <v>439112</v>
      </c>
      <c r="AD165" s="9">
        <f t="shared" si="6"/>
        <v>3955142</v>
      </c>
      <c r="AE165" s="9">
        <f t="shared" si="7"/>
        <v>3955142</v>
      </c>
      <c r="AF165" s="9">
        <f t="shared" si="8"/>
        <v>0</v>
      </c>
    </row>
    <row r="166" spans="1:32" x14ac:dyDescent="0.2">
      <c r="A166" s="20">
        <v>40451</v>
      </c>
      <c r="B166" s="1">
        <v>3990352</v>
      </c>
      <c r="C166" s="1">
        <v>3079010</v>
      </c>
      <c r="D166" s="1">
        <v>2540846</v>
      </c>
      <c r="E166" s="1">
        <v>1944929</v>
      </c>
      <c r="F166" s="1">
        <v>739399</v>
      </c>
      <c r="G166" s="1">
        <v>549908</v>
      </c>
      <c r="H166" s="1">
        <v>692891</v>
      </c>
      <c r="I166" s="1">
        <v>533248</v>
      </c>
      <c r="J166" s="1">
        <v>32299</v>
      </c>
      <c r="K166" s="1">
        <v>7103</v>
      </c>
      <c r="L166" s="1">
        <v>-19828</v>
      </c>
      <c r="M166" s="1">
        <v>17959</v>
      </c>
      <c r="N166" s="1">
        <v>3985606</v>
      </c>
      <c r="O166" s="1">
        <v>3053147</v>
      </c>
      <c r="P166" s="1">
        <v>1065467</v>
      </c>
      <c r="Q166" s="1">
        <v>801732</v>
      </c>
      <c r="R166" s="1">
        <v>1060721</v>
      </c>
      <c r="S166" s="1">
        <v>775869</v>
      </c>
      <c r="T166" s="1">
        <v>227626</v>
      </c>
      <c r="U166" s="1">
        <v>198584</v>
      </c>
      <c r="V166" s="1">
        <v>801599</v>
      </c>
      <c r="W166" s="1">
        <v>1313037</v>
      </c>
      <c r="X166" s="1">
        <v>118421</v>
      </c>
      <c r="Y166" s="1">
        <v>92039</v>
      </c>
      <c r="Z166" s="1">
        <v>114314</v>
      </c>
      <c r="AA166" s="1">
        <v>89834</v>
      </c>
      <c r="AB166" s="1">
        <v>460157</v>
      </c>
      <c r="AD166" s="9">
        <f t="shared" si="6"/>
        <v>3990352</v>
      </c>
      <c r="AE166" s="9">
        <f t="shared" si="7"/>
        <v>3990352</v>
      </c>
      <c r="AF166" s="9">
        <f t="shared" si="8"/>
        <v>0</v>
      </c>
    </row>
    <row r="167" spans="1:32" x14ac:dyDescent="0.2">
      <c r="A167" s="20">
        <v>40543</v>
      </c>
      <c r="B167" s="1">
        <v>4027494</v>
      </c>
      <c r="C167" s="1">
        <v>3146362</v>
      </c>
      <c r="D167" s="1">
        <v>2554667</v>
      </c>
      <c r="E167" s="1">
        <v>1971599</v>
      </c>
      <c r="F167" s="1">
        <v>738707</v>
      </c>
      <c r="G167" s="1">
        <v>567861</v>
      </c>
      <c r="H167" s="1">
        <v>715928</v>
      </c>
      <c r="I167" s="1">
        <v>552131</v>
      </c>
      <c r="J167" s="1">
        <v>-5232</v>
      </c>
      <c r="K167" s="1">
        <v>-14578</v>
      </c>
      <c r="L167" s="1">
        <v>-20071</v>
      </c>
      <c r="M167" s="1">
        <v>4123</v>
      </c>
      <c r="N167" s="1">
        <v>3983999</v>
      </c>
      <c r="O167" s="1">
        <v>3081135</v>
      </c>
      <c r="P167" s="1">
        <v>1084745</v>
      </c>
      <c r="Q167" s="1">
        <v>822438</v>
      </c>
      <c r="R167" s="1">
        <v>1041250</v>
      </c>
      <c r="S167" s="1">
        <v>757211</v>
      </c>
      <c r="T167" s="1">
        <v>228093</v>
      </c>
      <c r="U167" s="1">
        <v>202847</v>
      </c>
      <c r="V167" s="1">
        <v>808461</v>
      </c>
      <c r="W167" s="1">
        <v>1315266</v>
      </c>
      <c r="X167" s="1">
        <v>134334</v>
      </c>
      <c r="Y167" s="1">
        <v>106604</v>
      </c>
      <c r="Z167" s="1">
        <v>116099</v>
      </c>
      <c r="AA167" s="1">
        <v>91837</v>
      </c>
      <c r="AB167" s="1">
        <v>465495</v>
      </c>
      <c r="AD167" s="9">
        <f t="shared" si="6"/>
        <v>4027494</v>
      </c>
      <c r="AE167" s="9">
        <f t="shared" si="7"/>
        <v>4027494</v>
      </c>
      <c r="AF167" s="9">
        <f t="shared" si="8"/>
        <v>0</v>
      </c>
    </row>
    <row r="168" spans="1:32" x14ac:dyDescent="0.2">
      <c r="A168" s="20">
        <v>40633</v>
      </c>
      <c r="B168" s="1">
        <v>4067157</v>
      </c>
      <c r="C168" s="1">
        <v>3215572</v>
      </c>
      <c r="D168" s="1">
        <v>2581491</v>
      </c>
      <c r="E168" s="1">
        <v>2014708</v>
      </c>
      <c r="F168" s="1">
        <v>744803</v>
      </c>
      <c r="G168" s="1">
        <v>571784</v>
      </c>
      <c r="H168" s="1">
        <v>742845</v>
      </c>
      <c r="I168" s="1">
        <v>580533</v>
      </c>
      <c r="J168" s="1">
        <v>47554</v>
      </c>
      <c r="K168" s="1">
        <v>37392</v>
      </c>
      <c r="L168" s="1">
        <v>-23206</v>
      </c>
      <c r="M168" s="1">
        <v>-21271</v>
      </c>
      <c r="N168" s="1">
        <v>4093487</v>
      </c>
      <c r="O168" s="1">
        <v>3183146</v>
      </c>
      <c r="P168" s="1">
        <v>1063035</v>
      </c>
      <c r="Q168" s="1">
        <v>852744</v>
      </c>
      <c r="R168" s="1">
        <v>1089365</v>
      </c>
      <c r="S168" s="1">
        <v>820318</v>
      </c>
      <c r="T168" s="1">
        <v>239888</v>
      </c>
      <c r="U168" s="1">
        <v>206026</v>
      </c>
      <c r="V168" s="1">
        <v>813737</v>
      </c>
      <c r="W168" s="1">
        <v>1321840</v>
      </c>
      <c r="X168" s="1">
        <v>160989</v>
      </c>
      <c r="Y168" s="1">
        <v>127988</v>
      </c>
      <c r="Z168" s="1">
        <v>117867</v>
      </c>
      <c r="AA168" s="1">
        <v>94473</v>
      </c>
      <c r="AB168" s="1">
        <v>463988</v>
      </c>
      <c r="AD168" s="9">
        <f t="shared" si="6"/>
        <v>4067157</v>
      </c>
      <c r="AE168" s="9">
        <f t="shared" si="7"/>
        <v>4067157</v>
      </c>
      <c r="AF168" s="9">
        <f t="shared" si="8"/>
        <v>0</v>
      </c>
    </row>
    <row r="169" spans="1:32" x14ac:dyDescent="0.2">
      <c r="A169" s="20">
        <v>40724</v>
      </c>
      <c r="B169" s="1">
        <v>4089919</v>
      </c>
      <c r="C169" s="1">
        <v>3291018</v>
      </c>
      <c r="D169" s="1">
        <v>2600189</v>
      </c>
      <c r="E169" s="1">
        <v>2066039</v>
      </c>
      <c r="F169" s="1">
        <v>770420</v>
      </c>
      <c r="G169" s="1">
        <v>605010</v>
      </c>
      <c r="H169" s="1">
        <v>718704</v>
      </c>
      <c r="I169" s="1">
        <v>572575</v>
      </c>
      <c r="J169" s="1">
        <v>29364</v>
      </c>
      <c r="K169" s="1">
        <v>21656</v>
      </c>
      <c r="L169" s="1">
        <v>-21350</v>
      </c>
      <c r="M169" s="1">
        <v>-13965</v>
      </c>
      <c r="N169" s="1">
        <v>4097326</v>
      </c>
      <c r="O169" s="1">
        <v>3251316</v>
      </c>
      <c r="P169" s="1">
        <v>1094485</v>
      </c>
      <c r="Q169" s="1">
        <v>898985</v>
      </c>
      <c r="R169" s="1">
        <v>1101892</v>
      </c>
      <c r="S169" s="1">
        <v>859282</v>
      </c>
      <c r="T169" s="1">
        <v>241395</v>
      </c>
      <c r="U169" s="1">
        <v>207529</v>
      </c>
      <c r="V169" s="1">
        <v>825499</v>
      </c>
      <c r="W169" s="1">
        <v>1325765</v>
      </c>
      <c r="X169" s="1">
        <v>132742</v>
      </c>
      <c r="Y169" s="1">
        <v>108007</v>
      </c>
      <c r="Z169" s="1">
        <v>125278</v>
      </c>
      <c r="AA169" s="1">
        <v>102382</v>
      </c>
      <c r="AB169" s="1">
        <v>460684</v>
      </c>
      <c r="AD169" s="9">
        <f t="shared" si="6"/>
        <v>4089919</v>
      </c>
      <c r="AE169" s="9">
        <f t="shared" si="7"/>
        <v>4089919</v>
      </c>
      <c r="AF169" s="9">
        <f t="shared" si="8"/>
        <v>0</v>
      </c>
    </row>
    <row r="170" spans="1:32" x14ac:dyDescent="0.2">
      <c r="A170" s="20">
        <v>40816</v>
      </c>
      <c r="B170" s="1">
        <v>4106842</v>
      </c>
      <c r="C170" s="1">
        <v>3368145</v>
      </c>
      <c r="D170" s="1">
        <v>2612948</v>
      </c>
      <c r="E170" s="1">
        <v>2114344</v>
      </c>
      <c r="F170" s="1">
        <v>779646</v>
      </c>
      <c r="G170" s="1">
        <v>618087</v>
      </c>
      <c r="H170" s="1">
        <v>751762</v>
      </c>
      <c r="I170" s="1">
        <v>599932</v>
      </c>
      <c r="J170" s="1">
        <v>35578</v>
      </c>
      <c r="K170" s="1">
        <v>32534</v>
      </c>
      <c r="L170" s="1">
        <v>-18244</v>
      </c>
      <c r="M170" s="1">
        <v>-32070</v>
      </c>
      <c r="N170" s="1">
        <v>4161690</v>
      </c>
      <c r="O170" s="1">
        <v>3332826</v>
      </c>
      <c r="P170" s="1">
        <v>1107997</v>
      </c>
      <c r="Q170" s="1">
        <v>945661</v>
      </c>
      <c r="R170" s="1">
        <v>1162845</v>
      </c>
      <c r="S170" s="1">
        <v>910342</v>
      </c>
      <c r="T170" s="1">
        <v>246653</v>
      </c>
      <c r="U170" s="1">
        <v>214866</v>
      </c>
      <c r="V170" s="1">
        <v>826998</v>
      </c>
      <c r="W170" s="1">
        <v>1324431</v>
      </c>
      <c r="X170" s="1">
        <v>129173</v>
      </c>
      <c r="Y170" s="1">
        <v>107593</v>
      </c>
      <c r="Z170" s="1">
        <v>132505</v>
      </c>
      <c r="AA170" s="1">
        <v>109307</v>
      </c>
      <c r="AB170" s="1">
        <v>490083</v>
      </c>
      <c r="AD170" s="9">
        <f t="shared" si="6"/>
        <v>4106842</v>
      </c>
      <c r="AE170" s="9">
        <f t="shared" si="7"/>
        <v>4106842</v>
      </c>
      <c r="AF170" s="9">
        <f t="shared" si="8"/>
        <v>0</v>
      </c>
    </row>
    <row r="171" spans="1:32" x14ac:dyDescent="0.2">
      <c r="A171" s="20">
        <v>40908</v>
      </c>
      <c r="B171" s="1">
        <v>4134937</v>
      </c>
      <c r="C171" s="1">
        <v>3433453</v>
      </c>
      <c r="D171" s="1">
        <v>2645586</v>
      </c>
      <c r="E171" s="1">
        <v>2180121</v>
      </c>
      <c r="F171" s="1">
        <v>781523</v>
      </c>
      <c r="G171" s="1">
        <v>626563</v>
      </c>
      <c r="H171" s="1">
        <v>756662</v>
      </c>
      <c r="I171" s="1">
        <v>617064</v>
      </c>
      <c r="J171" s="1">
        <v>57471</v>
      </c>
      <c r="K171" s="1">
        <v>47338</v>
      </c>
      <c r="L171" s="1">
        <v>-18132</v>
      </c>
      <c r="M171" s="1">
        <v>-31321</v>
      </c>
      <c r="N171" s="1">
        <v>4223110</v>
      </c>
      <c r="O171" s="1">
        <v>3439765</v>
      </c>
      <c r="P171" s="1">
        <v>1108593</v>
      </c>
      <c r="Q171" s="1">
        <v>988732</v>
      </c>
      <c r="R171" s="1">
        <v>1196767</v>
      </c>
      <c r="S171" s="1">
        <v>995044</v>
      </c>
      <c r="T171" s="1">
        <v>253924</v>
      </c>
      <c r="U171" s="1">
        <v>223688</v>
      </c>
      <c r="V171" s="1">
        <v>831937</v>
      </c>
      <c r="W171" s="1">
        <v>1336037</v>
      </c>
      <c r="X171" s="1">
        <v>132564</v>
      </c>
      <c r="Y171" s="1">
        <v>111431</v>
      </c>
      <c r="Z171" s="1">
        <v>127722</v>
      </c>
      <c r="AA171" s="1">
        <v>107093</v>
      </c>
      <c r="AB171" s="1">
        <v>496377</v>
      </c>
      <c r="AD171" s="9">
        <f t="shared" si="6"/>
        <v>4134937</v>
      </c>
      <c r="AE171" s="9">
        <f t="shared" si="7"/>
        <v>4134936</v>
      </c>
      <c r="AF171" s="9">
        <f t="shared" si="8"/>
        <v>1</v>
      </c>
    </row>
    <row r="172" spans="1:32" x14ac:dyDescent="0.2">
      <c r="A172" s="20">
        <v>40999</v>
      </c>
      <c r="B172" s="1">
        <v>4158375</v>
      </c>
      <c r="C172" s="1">
        <v>3477532</v>
      </c>
      <c r="D172" s="1">
        <v>2664912</v>
      </c>
      <c r="E172" s="1">
        <v>2222207</v>
      </c>
      <c r="F172" s="1">
        <v>790056</v>
      </c>
      <c r="G172" s="1">
        <v>644532</v>
      </c>
      <c r="H172" s="1">
        <v>738914</v>
      </c>
      <c r="I172" s="1">
        <v>614878</v>
      </c>
      <c r="J172" s="1">
        <v>26022</v>
      </c>
      <c r="K172" s="1">
        <v>30372</v>
      </c>
      <c r="L172" s="1">
        <v>-13710</v>
      </c>
      <c r="M172" s="1">
        <v>-15560</v>
      </c>
      <c r="N172" s="1">
        <v>4206195</v>
      </c>
      <c r="O172" s="1">
        <v>3496429</v>
      </c>
      <c r="P172" s="1">
        <v>1120869</v>
      </c>
      <c r="Q172" s="1">
        <v>963237</v>
      </c>
      <c r="R172" s="1">
        <v>1168689</v>
      </c>
      <c r="S172" s="1">
        <v>982134</v>
      </c>
      <c r="T172" s="1">
        <v>256133</v>
      </c>
      <c r="U172" s="1">
        <v>220947</v>
      </c>
      <c r="V172" s="1">
        <v>839106</v>
      </c>
      <c r="W172" s="1">
        <v>1348726</v>
      </c>
      <c r="X172" s="1">
        <v>132887</v>
      </c>
      <c r="Y172" s="1">
        <v>114646</v>
      </c>
      <c r="Z172" s="1">
        <v>121435</v>
      </c>
      <c r="AA172" s="1">
        <v>103576</v>
      </c>
      <c r="AB172" s="1">
        <v>484593</v>
      </c>
      <c r="AD172" s="9">
        <f t="shared" si="6"/>
        <v>4158375</v>
      </c>
      <c r="AE172" s="9">
        <f t="shared" si="7"/>
        <v>4158375</v>
      </c>
      <c r="AF172" s="9">
        <f t="shared" si="8"/>
        <v>0</v>
      </c>
    </row>
    <row r="173" spans="1:32" x14ac:dyDescent="0.2">
      <c r="A173" s="20">
        <v>41090</v>
      </c>
      <c r="B173" s="1">
        <v>4193087</v>
      </c>
      <c r="C173" s="1">
        <v>3549080</v>
      </c>
      <c r="D173" s="1">
        <v>2682545</v>
      </c>
      <c r="E173" s="1">
        <v>2263860</v>
      </c>
      <c r="F173" s="1">
        <v>802526</v>
      </c>
      <c r="G173" s="1">
        <v>662278</v>
      </c>
      <c r="H173" s="1">
        <v>759358</v>
      </c>
      <c r="I173" s="1">
        <v>644036</v>
      </c>
      <c r="J173" s="1">
        <v>23700</v>
      </c>
      <c r="K173" s="1">
        <v>17341</v>
      </c>
      <c r="L173" s="1">
        <v>-7805</v>
      </c>
      <c r="M173" s="1">
        <v>-811</v>
      </c>
      <c r="N173" s="1">
        <v>4260325</v>
      </c>
      <c r="O173" s="1">
        <v>3586703</v>
      </c>
      <c r="P173" s="1">
        <v>1108235</v>
      </c>
      <c r="Q173" s="1">
        <v>971934</v>
      </c>
      <c r="R173" s="1">
        <v>1175473</v>
      </c>
      <c r="S173" s="1">
        <v>1009557</v>
      </c>
      <c r="T173" s="1">
        <v>267425</v>
      </c>
      <c r="U173" s="1">
        <v>226053</v>
      </c>
      <c r="V173" s="1">
        <v>839201</v>
      </c>
      <c r="W173" s="1">
        <v>1349865</v>
      </c>
      <c r="X173" s="1">
        <v>123131</v>
      </c>
      <c r="Y173" s="1">
        <v>106284</v>
      </c>
      <c r="Z173" s="1">
        <v>124872</v>
      </c>
      <c r="AA173" s="1">
        <v>108623</v>
      </c>
      <c r="AB173" s="1">
        <v>511356</v>
      </c>
      <c r="AD173" s="9">
        <f t="shared" si="6"/>
        <v>4193087</v>
      </c>
      <c r="AE173" s="9">
        <f t="shared" si="7"/>
        <v>4193087</v>
      </c>
      <c r="AF173" s="9">
        <f t="shared" si="8"/>
        <v>0</v>
      </c>
    </row>
    <row r="174" spans="1:32" x14ac:dyDescent="0.2">
      <c r="A174" s="20">
        <v>41182</v>
      </c>
      <c r="B174" s="1">
        <v>4210134</v>
      </c>
      <c r="C174" s="1">
        <v>3591832</v>
      </c>
      <c r="D174" s="1">
        <v>2708999</v>
      </c>
      <c r="E174" s="1">
        <v>2312491</v>
      </c>
      <c r="F174" s="1">
        <v>812756</v>
      </c>
      <c r="G174" s="1">
        <v>681258</v>
      </c>
      <c r="H174" s="1">
        <v>749406</v>
      </c>
      <c r="I174" s="1">
        <v>634218</v>
      </c>
      <c r="J174" s="1">
        <v>38428</v>
      </c>
      <c r="K174" s="1">
        <v>34000</v>
      </c>
      <c r="L174" s="1">
        <v>-2109</v>
      </c>
      <c r="M174" s="1">
        <v>-7081</v>
      </c>
      <c r="N174" s="1">
        <v>4307482</v>
      </c>
      <c r="O174" s="1">
        <v>3654887</v>
      </c>
      <c r="P174" s="1">
        <v>1089924</v>
      </c>
      <c r="Q174" s="1">
        <v>948295</v>
      </c>
      <c r="R174" s="1">
        <v>1187271</v>
      </c>
      <c r="S174" s="1">
        <v>1011350</v>
      </c>
      <c r="T174" s="1">
        <v>265260</v>
      </c>
      <c r="U174" s="1">
        <v>228597</v>
      </c>
      <c r="V174" s="1">
        <v>850137</v>
      </c>
      <c r="W174" s="1">
        <v>1365004</v>
      </c>
      <c r="X174" s="1">
        <v>132095</v>
      </c>
      <c r="Y174" s="1">
        <v>113748</v>
      </c>
      <c r="Z174" s="1">
        <v>127337</v>
      </c>
      <c r="AA174" s="1">
        <v>111405</v>
      </c>
      <c r="AB174" s="1">
        <v>489974</v>
      </c>
      <c r="AD174" s="9">
        <f t="shared" si="6"/>
        <v>4210134</v>
      </c>
      <c r="AE174" s="9">
        <f t="shared" si="7"/>
        <v>4210135</v>
      </c>
      <c r="AF174" s="9">
        <f t="shared" si="8"/>
        <v>-1</v>
      </c>
    </row>
    <row r="175" spans="1:32" x14ac:dyDescent="0.2">
      <c r="A175" s="20">
        <v>41274</v>
      </c>
      <c r="B175" s="1">
        <v>4230214</v>
      </c>
      <c r="C175" s="1">
        <v>3647096</v>
      </c>
      <c r="D175" s="1">
        <v>2720572</v>
      </c>
      <c r="E175" s="1">
        <v>2374402</v>
      </c>
      <c r="F175" s="1">
        <v>818422</v>
      </c>
      <c r="G175" s="1">
        <v>696784</v>
      </c>
      <c r="H175" s="1">
        <v>774489</v>
      </c>
      <c r="I175" s="1">
        <v>665383</v>
      </c>
      <c r="J175" s="1">
        <v>7154</v>
      </c>
      <c r="K175" s="1">
        <v>10956</v>
      </c>
      <c r="L175" s="1">
        <v>1318</v>
      </c>
      <c r="M175" s="1">
        <v>-33937</v>
      </c>
      <c r="N175" s="1">
        <v>4321956</v>
      </c>
      <c r="O175" s="1">
        <v>3713590</v>
      </c>
      <c r="P175" s="1">
        <v>1103738</v>
      </c>
      <c r="Q175" s="1">
        <v>988080</v>
      </c>
      <c r="R175" s="1">
        <v>1195480</v>
      </c>
      <c r="S175" s="1">
        <v>1054574</v>
      </c>
      <c r="T175" s="1">
        <v>274501</v>
      </c>
      <c r="U175" s="1">
        <v>230530</v>
      </c>
      <c r="V175" s="1">
        <v>835408</v>
      </c>
      <c r="W175" s="1">
        <v>1380133</v>
      </c>
      <c r="X175" s="1">
        <v>142907</v>
      </c>
      <c r="Y175" s="1">
        <v>125503</v>
      </c>
      <c r="Z175" s="1">
        <v>131342</v>
      </c>
      <c r="AA175" s="1">
        <v>116672</v>
      </c>
      <c r="AB175" s="1">
        <v>500239</v>
      </c>
      <c r="AD175" s="9">
        <f t="shared" si="6"/>
        <v>4230214</v>
      </c>
      <c r="AE175" s="9">
        <f t="shared" si="7"/>
        <v>4230214</v>
      </c>
      <c r="AF175" s="9">
        <f t="shared" si="8"/>
        <v>0</v>
      </c>
    </row>
    <row r="176" spans="1:32" x14ac:dyDescent="0.2">
      <c r="A176" s="20">
        <v>41364</v>
      </c>
      <c r="B176" s="1">
        <v>4263041</v>
      </c>
      <c r="C176" s="1">
        <v>3756343</v>
      </c>
      <c r="D176" s="1">
        <v>2730059</v>
      </c>
      <c r="E176" s="1">
        <v>2417155</v>
      </c>
      <c r="F176" s="1">
        <v>823407</v>
      </c>
      <c r="G176" s="1">
        <v>718116</v>
      </c>
      <c r="H176" s="1">
        <v>771424</v>
      </c>
      <c r="I176" s="1">
        <v>677669</v>
      </c>
      <c r="J176" s="1">
        <v>21792</v>
      </c>
      <c r="K176" s="1">
        <v>17700</v>
      </c>
      <c r="L176" s="1">
        <v>-73</v>
      </c>
      <c r="M176" s="1">
        <v>-14100</v>
      </c>
      <c r="N176" s="1">
        <v>4346609</v>
      </c>
      <c r="O176" s="1">
        <v>3816539</v>
      </c>
      <c r="P176" s="1">
        <v>1125384</v>
      </c>
      <c r="Q176" s="1">
        <v>1045448</v>
      </c>
      <c r="R176" s="1">
        <v>1208951</v>
      </c>
      <c r="S176" s="1">
        <v>1105644</v>
      </c>
      <c r="T176" s="1">
        <v>278872</v>
      </c>
      <c r="U176" s="1">
        <v>231469</v>
      </c>
      <c r="V176" s="1">
        <v>837808</v>
      </c>
      <c r="W176" s="1">
        <v>1381910</v>
      </c>
      <c r="X176" s="1">
        <v>137737</v>
      </c>
      <c r="Y176" s="1">
        <v>124240</v>
      </c>
      <c r="Z176" s="1">
        <v>137795</v>
      </c>
      <c r="AA176" s="1">
        <v>124804</v>
      </c>
      <c r="AB176" s="1">
        <v>495892</v>
      </c>
      <c r="AD176" s="9">
        <f t="shared" si="6"/>
        <v>4263041</v>
      </c>
      <c r="AE176" s="9">
        <f t="shared" si="7"/>
        <v>4263042</v>
      </c>
      <c r="AF176" s="9">
        <f t="shared" si="8"/>
        <v>-1</v>
      </c>
    </row>
    <row r="177" spans="1:32" x14ac:dyDescent="0.2">
      <c r="A177" s="20">
        <v>41455</v>
      </c>
      <c r="B177" s="1">
        <v>4294050</v>
      </c>
      <c r="C177" s="1">
        <v>3835957</v>
      </c>
      <c r="D177" s="1">
        <v>2739722</v>
      </c>
      <c r="E177" s="1">
        <v>2454321</v>
      </c>
      <c r="F177" s="1">
        <v>831875</v>
      </c>
      <c r="G177" s="1">
        <v>732525</v>
      </c>
      <c r="H177" s="1">
        <v>789831</v>
      </c>
      <c r="I177" s="1">
        <v>709089</v>
      </c>
      <c r="J177" s="1">
        <v>45811</v>
      </c>
      <c r="K177" s="1">
        <v>48799</v>
      </c>
      <c r="L177" s="1">
        <v>1199</v>
      </c>
      <c r="M177" s="1">
        <v>-11112</v>
      </c>
      <c r="N177" s="1">
        <v>4408438</v>
      </c>
      <c r="O177" s="1">
        <v>3933621</v>
      </c>
      <c r="P177" s="1">
        <v>1147050</v>
      </c>
      <c r="Q177" s="1">
        <v>1088941</v>
      </c>
      <c r="R177" s="1">
        <v>1261439</v>
      </c>
      <c r="S177" s="1">
        <v>1186605</v>
      </c>
      <c r="T177" s="1">
        <v>284864</v>
      </c>
      <c r="U177" s="1">
        <v>239224</v>
      </c>
      <c r="V177" s="1">
        <v>836120</v>
      </c>
      <c r="W177" s="1">
        <v>1379513</v>
      </c>
      <c r="X177" s="1">
        <v>134287</v>
      </c>
      <c r="Y177" s="1">
        <v>122869</v>
      </c>
      <c r="Z177" s="1">
        <v>144894</v>
      </c>
      <c r="AA177" s="1">
        <v>133420</v>
      </c>
      <c r="AB177" s="1">
        <v>510650</v>
      </c>
      <c r="AD177" s="9">
        <f t="shared" si="6"/>
        <v>4294050</v>
      </c>
      <c r="AE177" s="9">
        <f t="shared" si="7"/>
        <v>4294049</v>
      </c>
      <c r="AF177" s="9">
        <f t="shared" si="8"/>
        <v>1</v>
      </c>
    </row>
    <row r="178" spans="1:32" x14ac:dyDescent="0.2">
      <c r="A178" s="20">
        <v>41547</v>
      </c>
      <c r="B178" s="1">
        <v>4314423</v>
      </c>
      <c r="C178" s="1">
        <v>3902108</v>
      </c>
      <c r="D178" s="1">
        <v>2736874</v>
      </c>
      <c r="E178" s="1">
        <v>2484067</v>
      </c>
      <c r="F178" s="1">
        <v>833531</v>
      </c>
      <c r="G178" s="1">
        <v>744142</v>
      </c>
      <c r="H178" s="1">
        <v>807410</v>
      </c>
      <c r="I178" s="1">
        <v>733948</v>
      </c>
      <c r="J178" s="1">
        <v>35132</v>
      </c>
      <c r="K178" s="1">
        <v>38835</v>
      </c>
      <c r="L178" s="1">
        <v>-754</v>
      </c>
      <c r="M178" s="1">
        <v>18180</v>
      </c>
      <c r="N178" s="1">
        <v>4412194</v>
      </c>
      <c r="O178" s="1">
        <v>4019173</v>
      </c>
      <c r="P178" s="1">
        <v>1152615</v>
      </c>
      <c r="Q178" s="1">
        <v>1113682</v>
      </c>
      <c r="R178" s="1">
        <v>1250386</v>
      </c>
      <c r="S178" s="1">
        <v>1230747</v>
      </c>
      <c r="T178" s="1">
        <v>278522</v>
      </c>
      <c r="U178" s="1">
        <v>241445</v>
      </c>
      <c r="V178" s="1">
        <v>833990</v>
      </c>
      <c r="W178" s="1">
        <v>1382917</v>
      </c>
      <c r="X178" s="1">
        <v>130806</v>
      </c>
      <c r="Y178" s="1">
        <v>120935</v>
      </c>
      <c r="Z178" s="1">
        <v>145612</v>
      </c>
      <c r="AA178" s="1">
        <v>135378</v>
      </c>
      <c r="AB178" s="1">
        <v>530992</v>
      </c>
      <c r="AD178" s="9">
        <f t="shared" si="6"/>
        <v>4314423</v>
      </c>
      <c r="AE178" s="9">
        <f t="shared" si="7"/>
        <v>4314423</v>
      </c>
      <c r="AF178" s="9">
        <f t="shared" si="8"/>
        <v>0</v>
      </c>
    </row>
    <row r="179" spans="1:32" x14ac:dyDescent="0.2">
      <c r="A179" s="20">
        <v>41639</v>
      </c>
      <c r="B179" s="1">
        <v>4337650</v>
      </c>
      <c r="C179" s="1">
        <v>3980113</v>
      </c>
      <c r="D179" s="1">
        <v>2737535</v>
      </c>
      <c r="E179" s="1">
        <v>2527465</v>
      </c>
      <c r="F179" s="1">
        <v>836871</v>
      </c>
      <c r="G179" s="1">
        <v>757969</v>
      </c>
      <c r="H179" s="1">
        <v>815427</v>
      </c>
      <c r="I179" s="1">
        <v>754261</v>
      </c>
      <c r="J179" s="1">
        <v>-13341</v>
      </c>
      <c r="K179" s="1">
        <v>-14026</v>
      </c>
      <c r="L179" s="1">
        <v>-4615</v>
      </c>
      <c r="M179" s="1">
        <v>7032</v>
      </c>
      <c r="N179" s="1">
        <v>4371876</v>
      </c>
      <c r="O179" s="1">
        <v>4032701</v>
      </c>
      <c r="P179" s="1">
        <v>1162818</v>
      </c>
      <c r="Q179" s="1">
        <v>1143486</v>
      </c>
      <c r="R179" s="1">
        <v>1197044</v>
      </c>
      <c r="S179" s="1">
        <v>1196074</v>
      </c>
      <c r="T179" s="1">
        <v>273185</v>
      </c>
      <c r="U179" s="1">
        <v>239854</v>
      </c>
      <c r="V179" s="1">
        <v>834997</v>
      </c>
      <c r="W179" s="1">
        <v>1389499</v>
      </c>
      <c r="X179" s="1">
        <v>134463</v>
      </c>
      <c r="Y179" s="1">
        <v>126517</v>
      </c>
      <c r="Z179" s="1">
        <v>149656</v>
      </c>
      <c r="AA179" s="1">
        <v>141709</v>
      </c>
      <c r="AB179" s="1">
        <v>531307</v>
      </c>
      <c r="AD179" s="9">
        <f t="shared" si="6"/>
        <v>4337650</v>
      </c>
      <c r="AE179" s="9">
        <f t="shared" si="7"/>
        <v>4337650</v>
      </c>
      <c r="AF179" s="9">
        <f t="shared" si="8"/>
        <v>0</v>
      </c>
    </row>
    <row r="180" spans="1:32" x14ac:dyDescent="0.2">
      <c r="A180" s="20">
        <v>41729</v>
      </c>
      <c r="B180" s="1">
        <v>4331667</v>
      </c>
      <c r="C180" s="1">
        <v>4049893</v>
      </c>
      <c r="D180" s="1">
        <v>2741369</v>
      </c>
      <c r="E180" s="1">
        <v>2567092</v>
      </c>
      <c r="F180" s="1">
        <v>841838</v>
      </c>
      <c r="G180" s="1">
        <v>781960</v>
      </c>
      <c r="H180" s="1">
        <v>799782</v>
      </c>
      <c r="I180" s="1">
        <v>754979</v>
      </c>
      <c r="J180" s="1">
        <v>-14479</v>
      </c>
      <c r="K180" s="1">
        <v>-17819</v>
      </c>
      <c r="L180" s="1">
        <v>-4923</v>
      </c>
      <c r="M180" s="1">
        <v>45557</v>
      </c>
      <c r="N180" s="1">
        <v>4363587</v>
      </c>
      <c r="O180" s="1">
        <v>4131770</v>
      </c>
      <c r="P180" s="1">
        <v>1195108</v>
      </c>
      <c r="Q180" s="1">
        <v>1201155</v>
      </c>
      <c r="R180" s="1">
        <v>1227028</v>
      </c>
      <c r="S180" s="1">
        <v>1283033</v>
      </c>
      <c r="T180" s="1">
        <v>272001</v>
      </c>
      <c r="U180" s="1">
        <v>245644</v>
      </c>
      <c r="V180" s="1">
        <v>837756</v>
      </c>
      <c r="W180" s="1">
        <v>1385967</v>
      </c>
      <c r="X180" s="1">
        <v>139752</v>
      </c>
      <c r="Y180" s="1">
        <v>133690</v>
      </c>
      <c r="Z180" s="1">
        <v>136391</v>
      </c>
      <c r="AA180" s="1">
        <v>130926</v>
      </c>
      <c r="AB180" s="1">
        <v>523638</v>
      </c>
      <c r="AD180" s="9">
        <f t="shared" si="6"/>
        <v>4331667</v>
      </c>
      <c r="AE180" s="9">
        <f t="shared" si="7"/>
        <v>4331667</v>
      </c>
      <c r="AF180" s="9">
        <f t="shared" si="8"/>
        <v>0</v>
      </c>
    </row>
    <row r="181" spans="1:32" x14ac:dyDescent="0.2">
      <c r="A181" s="20">
        <v>41820</v>
      </c>
      <c r="B181" s="1">
        <v>4348763</v>
      </c>
      <c r="C181" s="1">
        <v>4089584</v>
      </c>
      <c r="D181" s="1">
        <v>2752147</v>
      </c>
      <c r="E181" s="1">
        <v>2615259</v>
      </c>
      <c r="F181" s="1">
        <v>846810</v>
      </c>
      <c r="G181" s="1">
        <v>791883</v>
      </c>
      <c r="H181" s="1">
        <v>773339</v>
      </c>
      <c r="I181" s="1">
        <v>743255</v>
      </c>
      <c r="J181" s="1">
        <v>25642</v>
      </c>
      <c r="K181" s="1">
        <v>47210</v>
      </c>
      <c r="L181" s="1">
        <v>-1739</v>
      </c>
      <c r="M181" s="1">
        <v>-19124</v>
      </c>
      <c r="N181" s="1">
        <v>4396198</v>
      </c>
      <c r="O181" s="1">
        <v>4178484</v>
      </c>
      <c r="P181" s="1">
        <v>1148308</v>
      </c>
      <c r="Q181" s="1">
        <v>1154543</v>
      </c>
      <c r="R181" s="1">
        <v>1195744</v>
      </c>
      <c r="S181" s="1">
        <v>1243442</v>
      </c>
      <c r="T181" s="1">
        <v>275173</v>
      </c>
      <c r="U181" s="1">
        <v>247600</v>
      </c>
      <c r="V181" s="1">
        <v>838007</v>
      </c>
      <c r="W181" s="1">
        <v>1391368</v>
      </c>
      <c r="X181" s="1">
        <v>142553</v>
      </c>
      <c r="Y181" s="1">
        <v>138462</v>
      </c>
      <c r="Z181" s="1">
        <v>127255</v>
      </c>
      <c r="AA181" s="1">
        <v>124045</v>
      </c>
      <c r="AB181" s="1">
        <v>503531</v>
      </c>
      <c r="AD181" s="9">
        <f t="shared" si="6"/>
        <v>4348763</v>
      </c>
      <c r="AE181" s="9">
        <f t="shared" si="7"/>
        <v>4348762</v>
      </c>
      <c r="AF181" s="9">
        <f t="shared" si="8"/>
        <v>1</v>
      </c>
    </row>
    <row r="182" spans="1:32" x14ac:dyDescent="0.2">
      <c r="A182" s="20">
        <v>41912</v>
      </c>
      <c r="B182" s="1">
        <v>4369662</v>
      </c>
      <c r="C182" s="1">
        <v>4168358</v>
      </c>
      <c r="D182" s="1">
        <v>2760701</v>
      </c>
      <c r="E182" s="1">
        <v>2658350</v>
      </c>
      <c r="F182" s="1">
        <v>848657</v>
      </c>
      <c r="G182" s="1">
        <v>804800</v>
      </c>
      <c r="H182" s="1">
        <v>772753</v>
      </c>
      <c r="I182" s="1">
        <v>750288</v>
      </c>
      <c r="J182" s="1">
        <v>7716</v>
      </c>
      <c r="K182" s="1">
        <v>-2508</v>
      </c>
      <c r="L182" s="1">
        <v>6663</v>
      </c>
      <c r="M182" s="1">
        <v>12572</v>
      </c>
      <c r="N182" s="1">
        <v>4396490</v>
      </c>
      <c r="O182" s="1">
        <v>4223502</v>
      </c>
      <c r="P182" s="1">
        <v>1193763</v>
      </c>
      <c r="Q182" s="1">
        <v>1209436</v>
      </c>
      <c r="R182" s="1">
        <v>1220592</v>
      </c>
      <c r="S182" s="1">
        <v>1264579</v>
      </c>
      <c r="T182" s="1">
        <v>279604</v>
      </c>
      <c r="U182" s="1">
        <v>250062</v>
      </c>
      <c r="V182" s="1">
        <v>842037</v>
      </c>
      <c r="W182" s="1">
        <v>1388999</v>
      </c>
      <c r="X182" s="1">
        <v>141817</v>
      </c>
      <c r="Y182" s="1">
        <v>139167</v>
      </c>
      <c r="Z182" s="1">
        <v>128209</v>
      </c>
      <c r="AA182" s="1">
        <v>126245</v>
      </c>
      <c r="AB182" s="1">
        <v>502727</v>
      </c>
      <c r="AD182" s="9">
        <f t="shared" si="6"/>
        <v>4369662</v>
      </c>
      <c r="AE182" s="9">
        <f t="shared" si="7"/>
        <v>4369661</v>
      </c>
      <c r="AF182" s="9">
        <f t="shared" si="8"/>
        <v>1</v>
      </c>
    </row>
    <row r="183" spans="1:32" x14ac:dyDescent="0.2">
      <c r="A183" s="20">
        <v>42004</v>
      </c>
      <c r="B183" s="1">
        <v>4402381</v>
      </c>
      <c r="C183" s="1">
        <v>4227657</v>
      </c>
      <c r="D183" s="1">
        <v>2768786</v>
      </c>
      <c r="E183" s="1">
        <v>2691797</v>
      </c>
      <c r="F183" s="1">
        <v>852437</v>
      </c>
      <c r="G183" s="1">
        <v>815031</v>
      </c>
      <c r="H183" s="1">
        <v>796275</v>
      </c>
      <c r="I183" s="1">
        <v>777672</v>
      </c>
      <c r="J183" s="1">
        <v>7023</v>
      </c>
      <c r="K183" s="1">
        <v>3999</v>
      </c>
      <c r="L183" s="1">
        <v>555</v>
      </c>
      <c r="M183" s="1">
        <v>-39005</v>
      </c>
      <c r="N183" s="1">
        <v>4425076</v>
      </c>
      <c r="O183" s="1">
        <v>4249493</v>
      </c>
      <c r="P183" s="1">
        <v>1217973</v>
      </c>
      <c r="Q183" s="1">
        <v>1230261</v>
      </c>
      <c r="R183" s="1">
        <v>1240668</v>
      </c>
      <c r="S183" s="1">
        <v>1252098</v>
      </c>
      <c r="T183" s="1">
        <v>278440</v>
      </c>
      <c r="U183" s="1">
        <v>247823</v>
      </c>
      <c r="V183" s="1">
        <v>849767</v>
      </c>
      <c r="W183" s="1">
        <v>1392757</v>
      </c>
      <c r="X183" s="1">
        <v>139622</v>
      </c>
      <c r="Y183" s="1">
        <v>138082</v>
      </c>
      <c r="Z183" s="1">
        <v>136193</v>
      </c>
      <c r="AA183" s="1">
        <v>134689</v>
      </c>
      <c r="AB183" s="1">
        <v>520459</v>
      </c>
      <c r="AD183" s="9">
        <f t="shared" si="6"/>
        <v>4402381</v>
      </c>
      <c r="AE183" s="9">
        <f t="shared" si="7"/>
        <v>4402381</v>
      </c>
      <c r="AF183" s="9">
        <f t="shared" si="8"/>
        <v>0</v>
      </c>
    </row>
    <row r="184" spans="1:32" x14ac:dyDescent="0.2">
      <c r="A184" s="20">
        <v>42094</v>
      </c>
      <c r="B184" s="1">
        <v>4434182</v>
      </c>
      <c r="C184" s="1">
        <v>4323863</v>
      </c>
      <c r="D184" s="1">
        <v>2798300</v>
      </c>
      <c r="E184" s="1">
        <v>2735250</v>
      </c>
      <c r="F184" s="1">
        <v>837770</v>
      </c>
      <c r="G184" s="1">
        <v>815573</v>
      </c>
      <c r="H184" s="1">
        <v>792660</v>
      </c>
      <c r="I184" s="1">
        <v>775763</v>
      </c>
      <c r="J184" s="1">
        <v>97294</v>
      </c>
      <c r="K184" s="1">
        <v>81385</v>
      </c>
      <c r="L184" s="1">
        <v>-4316</v>
      </c>
      <c r="M184" s="1">
        <v>-28714</v>
      </c>
      <c r="N184" s="1">
        <v>4521709</v>
      </c>
      <c r="O184" s="1">
        <v>4379257</v>
      </c>
      <c r="P184" s="1">
        <v>1222864</v>
      </c>
      <c r="Q184" s="1">
        <v>1210563</v>
      </c>
      <c r="R184" s="1">
        <v>1310391</v>
      </c>
      <c r="S184" s="1">
        <v>1265957</v>
      </c>
      <c r="T184" s="1">
        <v>281139</v>
      </c>
      <c r="U184" s="1">
        <v>254056</v>
      </c>
      <c r="V184" s="1">
        <v>858891</v>
      </c>
      <c r="W184" s="1">
        <v>1404214</v>
      </c>
      <c r="X184" s="1">
        <v>141800</v>
      </c>
      <c r="Y184" s="1">
        <v>139212</v>
      </c>
      <c r="Z184" s="1">
        <v>141002</v>
      </c>
      <c r="AA184" s="1">
        <v>139692</v>
      </c>
      <c r="AB184" s="1">
        <v>509858</v>
      </c>
      <c r="AD184" s="9">
        <f t="shared" si="6"/>
        <v>4434182</v>
      </c>
      <c r="AE184" s="9">
        <f t="shared" si="7"/>
        <v>4434182</v>
      </c>
      <c r="AF184" s="9">
        <f t="shared" si="8"/>
        <v>0</v>
      </c>
    </row>
    <row r="185" spans="1:32" x14ac:dyDescent="0.2">
      <c r="A185" s="20">
        <v>42185</v>
      </c>
      <c r="B185" s="1">
        <v>4396745</v>
      </c>
      <c r="C185" s="1">
        <v>4386085</v>
      </c>
      <c r="D185" s="1">
        <v>2807834</v>
      </c>
      <c r="E185" s="1">
        <v>2786738</v>
      </c>
      <c r="F185" s="1">
        <v>837585</v>
      </c>
      <c r="G185" s="1">
        <v>826526</v>
      </c>
      <c r="H185" s="1">
        <v>787506</v>
      </c>
      <c r="I185" s="1">
        <v>782817</v>
      </c>
      <c r="J185" s="1">
        <v>-4679</v>
      </c>
      <c r="K185" s="1">
        <v>-603</v>
      </c>
      <c r="L185" s="1">
        <v>3578</v>
      </c>
      <c r="M185" s="1">
        <v>11257</v>
      </c>
      <c r="N185" s="1">
        <v>4431824</v>
      </c>
      <c r="O185" s="1">
        <v>4406735</v>
      </c>
      <c r="P185" s="1">
        <v>1235682</v>
      </c>
      <c r="Q185" s="1">
        <v>1230746</v>
      </c>
      <c r="R185" s="1">
        <v>1270760</v>
      </c>
      <c r="S185" s="1">
        <v>1251396</v>
      </c>
      <c r="T185" s="1">
        <v>277618</v>
      </c>
      <c r="U185" s="1">
        <v>252349</v>
      </c>
      <c r="V185" s="1">
        <v>863208</v>
      </c>
      <c r="W185" s="1">
        <v>1414659</v>
      </c>
      <c r="X185" s="1">
        <v>147305</v>
      </c>
      <c r="Y185" s="1">
        <v>146638</v>
      </c>
      <c r="Z185" s="1">
        <v>139107</v>
      </c>
      <c r="AA185" s="1">
        <v>138801</v>
      </c>
      <c r="AB185" s="1">
        <v>501094</v>
      </c>
      <c r="AD185" s="9">
        <f t="shared" si="6"/>
        <v>4396745</v>
      </c>
      <c r="AE185" s="9">
        <f t="shared" si="7"/>
        <v>4396746</v>
      </c>
      <c r="AF185" s="9">
        <f t="shared" si="8"/>
        <v>-1</v>
      </c>
    </row>
    <row r="186" spans="1:32" x14ac:dyDescent="0.2">
      <c r="A186" s="20">
        <v>42277</v>
      </c>
      <c r="B186" s="1">
        <v>4416549</v>
      </c>
      <c r="C186" s="1">
        <v>4443679</v>
      </c>
      <c r="D186" s="1">
        <v>2821575</v>
      </c>
      <c r="E186" s="1">
        <v>2842573</v>
      </c>
      <c r="F186" s="1">
        <v>838001</v>
      </c>
      <c r="G186" s="1">
        <v>848792</v>
      </c>
      <c r="H186" s="1">
        <v>808831</v>
      </c>
      <c r="I186" s="1">
        <v>812484</v>
      </c>
      <c r="J186" s="1">
        <v>-6236</v>
      </c>
      <c r="K186" s="1">
        <v>-10097</v>
      </c>
      <c r="L186" s="1">
        <v>398</v>
      </c>
      <c r="M186" s="1">
        <v>13401</v>
      </c>
      <c r="N186" s="1">
        <v>4462568</v>
      </c>
      <c r="O186" s="1">
        <v>4507153</v>
      </c>
      <c r="P186" s="1">
        <v>1224809</v>
      </c>
      <c r="Q186" s="1">
        <v>1226075</v>
      </c>
      <c r="R186" s="1">
        <v>1270828</v>
      </c>
      <c r="S186" s="1">
        <v>1289548</v>
      </c>
      <c r="T186" s="1">
        <v>275608</v>
      </c>
      <c r="U186" s="1">
        <v>255854</v>
      </c>
      <c r="V186" s="1">
        <v>862895</v>
      </c>
      <c r="W186" s="1">
        <v>1427218</v>
      </c>
      <c r="X186" s="1">
        <v>159005</v>
      </c>
      <c r="Y186" s="1">
        <v>159417</v>
      </c>
      <c r="Z186" s="1">
        <v>141320</v>
      </c>
      <c r="AA186" s="1">
        <v>141471</v>
      </c>
      <c r="AB186" s="1">
        <v>508506</v>
      </c>
      <c r="AD186" s="9">
        <f t="shared" si="6"/>
        <v>4416549</v>
      </c>
      <c r="AE186" s="9">
        <f t="shared" si="7"/>
        <v>4416549</v>
      </c>
      <c r="AF186" s="9">
        <f t="shared" si="8"/>
        <v>0</v>
      </c>
    </row>
    <row r="187" spans="1:32" x14ac:dyDescent="0.2">
      <c r="A187" s="20">
        <v>42369</v>
      </c>
      <c r="B187" s="1">
        <v>4435694</v>
      </c>
      <c r="C187" s="1">
        <v>4529543</v>
      </c>
      <c r="D187" s="1">
        <v>2833132</v>
      </c>
      <c r="E187" s="1">
        <v>2896281</v>
      </c>
      <c r="F187" s="1">
        <v>843805</v>
      </c>
      <c r="G187" s="1">
        <v>866271</v>
      </c>
      <c r="H187" s="1">
        <v>795558</v>
      </c>
      <c r="I187" s="1">
        <v>813491</v>
      </c>
      <c r="J187" s="1">
        <v>24009</v>
      </c>
      <c r="K187" s="1">
        <v>39703</v>
      </c>
      <c r="L187" s="1">
        <v>339</v>
      </c>
      <c r="M187" s="1">
        <v>4055</v>
      </c>
      <c r="N187" s="1">
        <v>4496844</v>
      </c>
      <c r="O187" s="1">
        <v>4619801</v>
      </c>
      <c r="P187" s="1">
        <v>1217295</v>
      </c>
      <c r="Q187" s="1">
        <v>1233266</v>
      </c>
      <c r="R187" s="1">
        <v>1278446</v>
      </c>
      <c r="S187" s="1">
        <v>1323524</v>
      </c>
      <c r="T187" s="1">
        <v>278016</v>
      </c>
      <c r="U187" s="1">
        <v>255800</v>
      </c>
      <c r="V187" s="1">
        <v>872697</v>
      </c>
      <c r="W187" s="1">
        <v>1426618</v>
      </c>
      <c r="X187" s="1">
        <v>169063</v>
      </c>
      <c r="Y187" s="1">
        <v>171904</v>
      </c>
      <c r="Z187" s="1">
        <v>134086</v>
      </c>
      <c r="AA187" s="1">
        <v>135551</v>
      </c>
      <c r="AB187" s="1">
        <v>492409</v>
      </c>
      <c r="AD187" s="9">
        <f t="shared" si="6"/>
        <v>4435694</v>
      </c>
      <c r="AE187" s="9">
        <f t="shared" si="7"/>
        <v>4435693</v>
      </c>
      <c r="AF187" s="9">
        <f t="shared" si="8"/>
        <v>1</v>
      </c>
    </row>
    <row r="188" spans="1:32" x14ac:dyDescent="0.2">
      <c r="A188" s="20">
        <v>42460</v>
      </c>
      <c r="B188" s="1">
        <v>4446289</v>
      </c>
      <c r="C188" s="1">
        <v>4655312</v>
      </c>
      <c r="D188" s="1">
        <v>2820711</v>
      </c>
      <c r="E188" s="1">
        <v>2933678</v>
      </c>
      <c r="F188" s="1">
        <v>847723</v>
      </c>
      <c r="G188" s="1">
        <v>890570</v>
      </c>
      <c r="H188" s="1">
        <v>791601</v>
      </c>
      <c r="I188" s="1">
        <v>827479</v>
      </c>
      <c r="J188" s="1">
        <v>-10274</v>
      </c>
      <c r="K188" s="1">
        <v>-16323</v>
      </c>
      <c r="L188" s="1">
        <v>-1086</v>
      </c>
      <c r="M188" s="1">
        <v>34494</v>
      </c>
      <c r="N188" s="1">
        <v>4448676</v>
      </c>
      <c r="O188" s="1">
        <v>4669898</v>
      </c>
      <c r="P188" s="1">
        <v>1247126</v>
      </c>
      <c r="Q188" s="1">
        <v>1313371</v>
      </c>
      <c r="R188" s="1">
        <v>1249513</v>
      </c>
      <c r="S188" s="1">
        <v>1327957</v>
      </c>
      <c r="T188" s="1">
        <v>264831</v>
      </c>
      <c r="U188" s="1">
        <v>262578</v>
      </c>
      <c r="V188" s="1">
        <v>873595</v>
      </c>
      <c r="W188" s="1">
        <v>1419708</v>
      </c>
      <c r="X188" s="1">
        <v>169411</v>
      </c>
      <c r="Y188" s="1">
        <v>174177</v>
      </c>
      <c r="Z188" s="1">
        <v>128610</v>
      </c>
      <c r="AA188" s="1">
        <v>132066</v>
      </c>
      <c r="AB188" s="1">
        <v>493580</v>
      </c>
      <c r="AD188" s="9">
        <f t="shared" si="6"/>
        <v>4446289</v>
      </c>
      <c r="AE188" s="9">
        <f t="shared" si="7"/>
        <v>4446289</v>
      </c>
      <c r="AF188" s="9">
        <f t="shared" si="8"/>
        <v>0</v>
      </c>
    </row>
    <row r="189" spans="1:32" x14ac:dyDescent="0.2">
      <c r="A189" s="20">
        <v>42551</v>
      </c>
      <c r="B189" s="1">
        <v>4450567</v>
      </c>
      <c r="C189" s="1">
        <v>4752506</v>
      </c>
      <c r="D189" s="1">
        <v>2824979</v>
      </c>
      <c r="E189" s="1">
        <v>2985782</v>
      </c>
      <c r="F189" s="1">
        <v>858716</v>
      </c>
      <c r="G189" s="1">
        <v>917805</v>
      </c>
      <c r="H189" s="1">
        <v>802379</v>
      </c>
      <c r="I189" s="1">
        <v>857690</v>
      </c>
      <c r="J189" s="1">
        <v>-82669</v>
      </c>
      <c r="K189" s="1">
        <v>-74729</v>
      </c>
      <c r="L189" s="1">
        <v>4579</v>
      </c>
      <c r="M189" s="1">
        <v>10165</v>
      </c>
      <c r="N189" s="1">
        <v>4407985</v>
      </c>
      <c r="O189" s="1">
        <v>4696714</v>
      </c>
      <c r="P189" s="1">
        <v>1273306</v>
      </c>
      <c r="Q189" s="1">
        <v>1399221</v>
      </c>
      <c r="R189" s="1">
        <v>1230724</v>
      </c>
      <c r="S189" s="1">
        <v>1343429</v>
      </c>
      <c r="T189" s="1">
        <v>261027</v>
      </c>
      <c r="U189" s="1">
        <v>263531</v>
      </c>
      <c r="V189" s="1">
        <v>872607</v>
      </c>
      <c r="W189" s="1">
        <v>1427815</v>
      </c>
      <c r="X189" s="1">
        <v>166001</v>
      </c>
      <c r="Y189" s="1">
        <v>172532</v>
      </c>
      <c r="Z189" s="1">
        <v>126889</v>
      </c>
      <c r="AA189" s="1">
        <v>132836</v>
      </c>
      <c r="AB189" s="1">
        <v>509490</v>
      </c>
      <c r="AD189" s="9">
        <f t="shared" si="6"/>
        <v>4450567</v>
      </c>
      <c r="AE189" s="9">
        <f t="shared" si="7"/>
        <v>4450567</v>
      </c>
      <c r="AF189" s="9">
        <f t="shared" si="8"/>
        <v>0</v>
      </c>
    </row>
    <row r="190" spans="1:32" x14ac:dyDescent="0.2">
      <c r="A190" s="20">
        <v>42643</v>
      </c>
      <c r="B190" s="1">
        <v>4450025</v>
      </c>
      <c r="C190" s="1">
        <v>4797445</v>
      </c>
      <c r="D190" s="1">
        <v>2841879</v>
      </c>
      <c r="E190" s="1">
        <v>3046756</v>
      </c>
      <c r="F190" s="1">
        <v>861934</v>
      </c>
      <c r="G190" s="1">
        <v>928298</v>
      </c>
      <c r="H190" s="1">
        <v>754634</v>
      </c>
      <c r="I190" s="1">
        <v>808500</v>
      </c>
      <c r="J190" s="1">
        <v>-8575</v>
      </c>
      <c r="K190" s="1">
        <v>-5046</v>
      </c>
      <c r="L190" s="1">
        <v>5375</v>
      </c>
      <c r="M190" s="1">
        <v>4281</v>
      </c>
      <c r="N190" s="1">
        <v>4455247</v>
      </c>
      <c r="O190" s="1">
        <v>4782790</v>
      </c>
      <c r="P190" s="1">
        <v>1211897</v>
      </c>
      <c r="Q190" s="1">
        <v>1326787</v>
      </c>
      <c r="R190" s="1">
        <v>1217119</v>
      </c>
      <c r="S190" s="1">
        <v>1312132</v>
      </c>
      <c r="T190" s="1">
        <v>259720</v>
      </c>
      <c r="U190" s="1">
        <v>260299</v>
      </c>
      <c r="V190" s="1">
        <v>876041</v>
      </c>
      <c r="W190" s="1">
        <v>1445819</v>
      </c>
      <c r="X190" s="1">
        <v>150643</v>
      </c>
      <c r="Y190" s="1">
        <v>160195</v>
      </c>
      <c r="Z190" s="1">
        <v>121411</v>
      </c>
      <c r="AA190" s="1">
        <v>128313</v>
      </c>
      <c r="AB190" s="1">
        <v>482581</v>
      </c>
      <c r="AD190" s="9">
        <f t="shared" si="6"/>
        <v>4450025</v>
      </c>
      <c r="AE190" s="9">
        <f t="shared" si="7"/>
        <v>4450025</v>
      </c>
      <c r="AF190" s="9">
        <f t="shared" si="8"/>
        <v>0</v>
      </c>
    </row>
    <row r="191" spans="1:32" x14ac:dyDescent="0.2">
      <c r="A191" s="20">
        <v>42735</v>
      </c>
      <c r="B191" s="1">
        <v>4453803</v>
      </c>
      <c r="C191" s="1">
        <v>4832955</v>
      </c>
      <c r="D191" s="1">
        <v>2850134</v>
      </c>
      <c r="E191" s="1">
        <v>3081371</v>
      </c>
      <c r="F191" s="1">
        <v>856517</v>
      </c>
      <c r="G191" s="1">
        <v>939142</v>
      </c>
      <c r="H191" s="1">
        <v>774415</v>
      </c>
      <c r="I191" s="1">
        <v>826882</v>
      </c>
      <c r="J191" s="1">
        <v>-2878</v>
      </c>
      <c r="K191" s="1">
        <v>4515</v>
      </c>
      <c r="L191" s="1">
        <v>8340</v>
      </c>
      <c r="M191" s="1">
        <v>-48941</v>
      </c>
      <c r="N191" s="1">
        <v>4486528</v>
      </c>
      <c r="O191" s="1">
        <v>4802969</v>
      </c>
      <c r="P191" s="1">
        <v>1188291</v>
      </c>
      <c r="Q191" s="1">
        <v>1321039</v>
      </c>
      <c r="R191" s="1">
        <v>1221016</v>
      </c>
      <c r="S191" s="1">
        <v>1291053</v>
      </c>
      <c r="T191" s="1">
        <v>261958</v>
      </c>
      <c r="U191" s="1">
        <v>260897</v>
      </c>
      <c r="V191" s="1">
        <v>867042</v>
      </c>
      <c r="W191" s="1">
        <v>1460237</v>
      </c>
      <c r="X191" s="1">
        <v>143365</v>
      </c>
      <c r="Y191" s="1">
        <v>151189</v>
      </c>
      <c r="Z191" s="1">
        <v>121734</v>
      </c>
      <c r="AA191" s="1">
        <v>128789</v>
      </c>
      <c r="AB191" s="1">
        <v>509316</v>
      </c>
      <c r="AD191" s="9">
        <f t="shared" si="6"/>
        <v>4453803</v>
      </c>
      <c r="AE191" s="9">
        <f t="shared" si="7"/>
        <v>4453803</v>
      </c>
      <c r="AF191" s="9">
        <f t="shared" si="8"/>
        <v>0</v>
      </c>
    </row>
    <row r="192" spans="1:32" x14ac:dyDescent="0.2">
      <c r="A192" s="20">
        <v>42825</v>
      </c>
      <c r="B192" s="1">
        <v>4474831</v>
      </c>
      <c r="C192" s="1">
        <v>4948709</v>
      </c>
      <c r="D192" s="1">
        <v>2840392</v>
      </c>
      <c r="E192" s="1">
        <v>3112656</v>
      </c>
      <c r="F192" s="1">
        <v>855988</v>
      </c>
      <c r="G192" s="1">
        <v>954159</v>
      </c>
      <c r="H192" s="1">
        <v>771653</v>
      </c>
      <c r="I192" s="1">
        <v>829505</v>
      </c>
      <c r="J192" s="1">
        <v>45638</v>
      </c>
      <c r="K192" s="1">
        <v>56232</v>
      </c>
      <c r="L192" s="1">
        <v>7106</v>
      </c>
      <c r="M192" s="1">
        <v>-48362</v>
      </c>
      <c r="N192" s="1">
        <v>4520777</v>
      </c>
      <c r="O192" s="1">
        <v>4904189</v>
      </c>
      <c r="P192" s="1">
        <v>1200243</v>
      </c>
      <c r="Q192" s="1">
        <v>1355547</v>
      </c>
      <c r="R192" s="1">
        <v>1246189</v>
      </c>
      <c r="S192" s="1">
        <v>1311028</v>
      </c>
      <c r="T192" s="1">
        <v>263539</v>
      </c>
      <c r="U192" s="1">
        <v>255859</v>
      </c>
      <c r="V192" s="1">
        <v>856988</v>
      </c>
      <c r="W192" s="1">
        <v>1464007</v>
      </c>
      <c r="X192" s="1">
        <v>142108</v>
      </c>
      <c r="Y192" s="1">
        <v>151823</v>
      </c>
      <c r="Z192" s="1">
        <v>119674</v>
      </c>
      <c r="AA192" s="1">
        <v>128884</v>
      </c>
      <c r="AB192" s="1">
        <v>509871</v>
      </c>
      <c r="AD192" s="9">
        <f t="shared" si="6"/>
        <v>4474831</v>
      </c>
      <c r="AE192" s="9">
        <f t="shared" si="7"/>
        <v>4474831</v>
      </c>
      <c r="AF192" s="9">
        <f t="shared" si="8"/>
        <v>0</v>
      </c>
    </row>
    <row r="193" spans="1:32" x14ac:dyDescent="0.2">
      <c r="A193" s="20">
        <v>42916</v>
      </c>
      <c r="B193" s="1">
        <v>4499232</v>
      </c>
      <c r="C193" s="1">
        <v>5030499</v>
      </c>
      <c r="D193" s="1">
        <v>2873704</v>
      </c>
      <c r="E193" s="1">
        <v>3171635</v>
      </c>
      <c r="F193" s="1">
        <v>853179</v>
      </c>
      <c r="G193" s="1">
        <v>971509</v>
      </c>
      <c r="H193" s="1">
        <v>751186</v>
      </c>
      <c r="I193" s="1">
        <v>813253</v>
      </c>
      <c r="J193" s="1">
        <v>32336</v>
      </c>
      <c r="K193" s="1">
        <v>26536</v>
      </c>
      <c r="L193" s="1">
        <v>10844</v>
      </c>
      <c r="M193" s="1">
        <v>-284</v>
      </c>
      <c r="N193" s="1">
        <v>4521249</v>
      </c>
      <c r="O193" s="1">
        <v>4982650</v>
      </c>
      <c r="P193" s="1">
        <v>1240405</v>
      </c>
      <c r="Q193" s="1">
        <v>1385865</v>
      </c>
      <c r="R193" s="1">
        <v>1262421</v>
      </c>
      <c r="S193" s="1">
        <v>1338017</v>
      </c>
      <c r="T193" s="1">
        <v>265274</v>
      </c>
      <c r="U193" s="1">
        <v>265492</v>
      </c>
      <c r="V193" s="1">
        <v>871028</v>
      </c>
      <c r="W193" s="1">
        <v>1471911</v>
      </c>
      <c r="X193" s="1">
        <v>141060</v>
      </c>
      <c r="Y193" s="1">
        <v>153221</v>
      </c>
      <c r="Z193" s="1">
        <v>115101</v>
      </c>
      <c r="AA193" s="1">
        <v>124442</v>
      </c>
      <c r="AB193" s="1">
        <v>495024</v>
      </c>
      <c r="AD193" s="9">
        <f t="shared" si="6"/>
        <v>4499232</v>
      </c>
      <c r="AE193" s="9">
        <f t="shared" si="7"/>
        <v>4499233</v>
      </c>
      <c r="AF193" s="9">
        <f t="shared" si="8"/>
        <v>-1</v>
      </c>
    </row>
    <row r="194" spans="1:32" x14ac:dyDescent="0.2">
      <c r="A194" s="20">
        <v>43008</v>
      </c>
      <c r="B194" s="1">
        <v>4507506</v>
      </c>
      <c r="C194" s="1">
        <v>5130848</v>
      </c>
      <c r="D194" s="1">
        <v>2897540</v>
      </c>
      <c r="E194" s="1">
        <v>3226165</v>
      </c>
      <c r="F194" s="1">
        <v>853095</v>
      </c>
      <c r="G194" s="1">
        <v>984017</v>
      </c>
      <c r="H194" s="1">
        <v>763995</v>
      </c>
      <c r="I194" s="1">
        <v>832417</v>
      </c>
      <c r="J194" s="1">
        <v>-18215</v>
      </c>
      <c r="K194" s="1">
        <v>-20964</v>
      </c>
      <c r="L194" s="1">
        <v>12855</v>
      </c>
      <c r="M194" s="1">
        <v>24478</v>
      </c>
      <c r="N194" s="1">
        <v>4509270</v>
      </c>
      <c r="O194" s="1">
        <v>5046112</v>
      </c>
      <c r="P194" s="1">
        <v>1213108</v>
      </c>
      <c r="Q194" s="1">
        <v>1372572</v>
      </c>
      <c r="R194" s="1">
        <v>1214872</v>
      </c>
      <c r="S194" s="1">
        <v>1287836</v>
      </c>
      <c r="T194" s="1">
        <v>276079</v>
      </c>
      <c r="U194" s="1">
        <v>269155</v>
      </c>
      <c r="V194" s="1">
        <v>871390</v>
      </c>
      <c r="W194" s="1">
        <v>1480916</v>
      </c>
      <c r="X194" s="1">
        <v>147337</v>
      </c>
      <c r="Y194" s="1">
        <v>160914</v>
      </c>
      <c r="Z194" s="1">
        <v>110614</v>
      </c>
      <c r="AA194" s="1">
        <v>120082</v>
      </c>
      <c r="AB194" s="1">
        <v>506044</v>
      </c>
      <c r="AD194" s="9">
        <f t="shared" si="6"/>
        <v>4507506</v>
      </c>
      <c r="AE194" s="9">
        <f t="shared" si="7"/>
        <v>4507506</v>
      </c>
      <c r="AF194" s="9">
        <f t="shared" si="8"/>
        <v>0</v>
      </c>
    </row>
    <row r="195" spans="1:32" x14ac:dyDescent="0.2">
      <c r="A195" s="20">
        <v>43100</v>
      </c>
      <c r="B195" s="1">
        <v>4525237</v>
      </c>
      <c r="C195" s="1">
        <v>5202704</v>
      </c>
      <c r="D195" s="1">
        <v>2920420</v>
      </c>
      <c r="E195" s="1">
        <v>3288404</v>
      </c>
      <c r="F195" s="1">
        <v>853104</v>
      </c>
      <c r="G195" s="1">
        <v>997693</v>
      </c>
      <c r="H195" s="1">
        <v>772700</v>
      </c>
      <c r="I195" s="1">
        <v>855875</v>
      </c>
      <c r="J195" s="1">
        <v>-10812</v>
      </c>
      <c r="K195" s="1">
        <v>-18755</v>
      </c>
      <c r="L195" s="1">
        <v>6665</v>
      </c>
      <c r="M195" s="1">
        <v>24168</v>
      </c>
      <c r="N195" s="1">
        <v>4542077</v>
      </c>
      <c r="O195" s="1">
        <v>5147385</v>
      </c>
      <c r="P195" s="1">
        <v>1253420</v>
      </c>
      <c r="Q195" s="1">
        <v>1439540</v>
      </c>
      <c r="R195" s="1">
        <v>1270260</v>
      </c>
      <c r="S195" s="1">
        <v>1384221</v>
      </c>
      <c r="T195" s="1">
        <v>281781</v>
      </c>
      <c r="U195" s="1">
        <v>277854</v>
      </c>
      <c r="V195" s="1">
        <v>876678</v>
      </c>
      <c r="W195" s="1">
        <v>1484108</v>
      </c>
      <c r="X195" s="1">
        <v>135967</v>
      </c>
      <c r="Y195" s="1">
        <v>152012</v>
      </c>
      <c r="Z195" s="1">
        <v>110495</v>
      </c>
      <c r="AA195" s="1">
        <v>121947</v>
      </c>
      <c r="AB195" s="1">
        <v>526238</v>
      </c>
      <c r="AD195" s="9">
        <f t="shared" si="6"/>
        <v>4525237</v>
      </c>
      <c r="AE195" s="9">
        <f t="shared" si="7"/>
        <v>4525237</v>
      </c>
      <c r="AF195" s="9">
        <f t="shared" si="8"/>
        <v>0</v>
      </c>
    </row>
    <row r="196" spans="1:32" x14ac:dyDescent="0.2">
      <c r="A196" s="20">
        <v>43190</v>
      </c>
      <c r="B196" s="1">
        <v>4549177</v>
      </c>
      <c r="C196" s="1">
        <v>5224400</v>
      </c>
      <c r="D196" s="1">
        <v>2950796</v>
      </c>
      <c r="E196" s="1">
        <v>3363547</v>
      </c>
      <c r="F196" s="1">
        <v>860339</v>
      </c>
      <c r="G196" s="1">
        <v>1004622</v>
      </c>
      <c r="H196" s="1">
        <v>769375</v>
      </c>
      <c r="I196" s="1">
        <v>854712</v>
      </c>
      <c r="J196" s="1">
        <v>10130</v>
      </c>
      <c r="K196" s="1">
        <v>3490</v>
      </c>
      <c r="L196" s="1">
        <v>2470</v>
      </c>
      <c r="M196" s="1">
        <v>-21936</v>
      </c>
      <c r="N196" s="1">
        <v>4593111</v>
      </c>
      <c r="O196" s="1">
        <v>5204436</v>
      </c>
      <c r="P196" s="1">
        <v>1223234</v>
      </c>
      <c r="Q196" s="1">
        <v>1396323</v>
      </c>
      <c r="R196" s="1">
        <v>1267168</v>
      </c>
      <c r="S196" s="1">
        <v>1376359</v>
      </c>
      <c r="T196" s="1">
        <v>287478</v>
      </c>
      <c r="U196" s="1">
        <v>265260</v>
      </c>
      <c r="V196" s="1">
        <v>885039</v>
      </c>
      <c r="W196" s="1">
        <v>1513019</v>
      </c>
      <c r="X196" s="1">
        <v>134275</v>
      </c>
      <c r="Y196" s="1">
        <v>150477</v>
      </c>
      <c r="Z196" s="1">
        <v>106882</v>
      </c>
      <c r="AA196" s="1">
        <v>118667</v>
      </c>
      <c r="AB196" s="1">
        <v>528218</v>
      </c>
      <c r="AD196" s="9">
        <f t="shared" ref="AD196:AD216" si="9">B196</f>
        <v>4549177</v>
      </c>
      <c r="AE196" s="9">
        <f t="shared" ref="AE196:AE216" si="10">N196+P196-R196</f>
        <v>4549177</v>
      </c>
      <c r="AF196" s="9">
        <f t="shared" si="8"/>
        <v>0</v>
      </c>
    </row>
    <row r="197" spans="1:32" x14ac:dyDescent="0.2">
      <c r="A197" s="20">
        <v>43281</v>
      </c>
      <c r="B197" s="1">
        <v>4537865</v>
      </c>
      <c r="C197" s="1">
        <v>5301396</v>
      </c>
      <c r="D197" s="1">
        <v>2972732</v>
      </c>
      <c r="E197" s="1">
        <v>3398672</v>
      </c>
      <c r="F197" s="1">
        <v>867387</v>
      </c>
      <c r="G197" s="1">
        <v>1033987</v>
      </c>
      <c r="H197" s="1">
        <v>761282</v>
      </c>
      <c r="I197" s="1">
        <v>846461</v>
      </c>
      <c r="J197" s="1">
        <v>-15131</v>
      </c>
      <c r="K197" s="1">
        <v>-16688</v>
      </c>
      <c r="L197" s="1">
        <v>-878</v>
      </c>
      <c r="M197" s="1">
        <v>-1856</v>
      </c>
      <c r="N197" s="1">
        <v>4585392</v>
      </c>
      <c r="O197" s="1">
        <v>5260577</v>
      </c>
      <c r="P197" s="1">
        <v>1228317</v>
      </c>
      <c r="Q197" s="1">
        <v>1424887</v>
      </c>
      <c r="R197" s="1">
        <v>1275845</v>
      </c>
      <c r="S197" s="1">
        <v>1384068</v>
      </c>
      <c r="T197" s="1">
        <v>287849</v>
      </c>
      <c r="U197" s="1">
        <v>267143</v>
      </c>
      <c r="V197" s="1">
        <v>888505</v>
      </c>
      <c r="W197" s="1">
        <v>1529235</v>
      </c>
      <c r="X197" s="1">
        <v>134065</v>
      </c>
      <c r="Y197" s="1">
        <v>151535</v>
      </c>
      <c r="Z197" s="1">
        <v>103369</v>
      </c>
      <c r="AA197" s="1">
        <v>114717</v>
      </c>
      <c r="AB197" s="1">
        <v>523848</v>
      </c>
      <c r="AD197" s="9">
        <f t="shared" si="9"/>
        <v>4537865</v>
      </c>
      <c r="AE197" s="9">
        <f t="shared" si="10"/>
        <v>4537864</v>
      </c>
      <c r="AF197" s="9">
        <f t="shared" ref="AF197:AF216" si="11">AD197-AE197</f>
        <v>1</v>
      </c>
    </row>
    <row r="198" spans="1:32" x14ac:dyDescent="0.2">
      <c r="A198" s="20">
        <v>43373</v>
      </c>
      <c r="B198" s="1">
        <v>4593672</v>
      </c>
      <c r="C198" s="1">
        <v>5431663</v>
      </c>
      <c r="D198" s="1">
        <v>2974493</v>
      </c>
      <c r="E198" s="1">
        <v>3450845</v>
      </c>
      <c r="F198" s="1">
        <v>861991</v>
      </c>
      <c r="G198" s="1">
        <v>1047674</v>
      </c>
      <c r="H198" s="1">
        <v>756875</v>
      </c>
      <c r="I198" s="1">
        <v>862297</v>
      </c>
      <c r="J198" s="1">
        <v>53381</v>
      </c>
      <c r="K198" s="1">
        <v>67870</v>
      </c>
      <c r="L198" s="1">
        <v>-6109</v>
      </c>
      <c r="M198" s="1">
        <v>-8455</v>
      </c>
      <c r="N198" s="1">
        <v>4640631</v>
      </c>
      <c r="O198" s="1">
        <v>5420232</v>
      </c>
      <c r="P198" s="1">
        <v>1280770</v>
      </c>
      <c r="Q198" s="1">
        <v>1522280</v>
      </c>
      <c r="R198" s="1">
        <v>1327728</v>
      </c>
      <c r="S198" s="1">
        <v>1510849</v>
      </c>
      <c r="T198" s="1">
        <v>288695</v>
      </c>
      <c r="U198" s="1">
        <v>273424</v>
      </c>
      <c r="V198" s="1">
        <v>899732</v>
      </c>
      <c r="W198" s="1">
        <v>1512641</v>
      </c>
      <c r="X198" s="1">
        <v>134385</v>
      </c>
      <c r="Y198" s="1">
        <v>154979</v>
      </c>
      <c r="Z198" s="1">
        <v>99361</v>
      </c>
      <c r="AA198" s="1">
        <v>112547</v>
      </c>
      <c r="AB198" s="1">
        <v>523128</v>
      </c>
      <c r="AD198" s="9">
        <f t="shared" si="9"/>
        <v>4593672</v>
      </c>
      <c r="AE198" s="9">
        <f t="shared" si="10"/>
        <v>4593673</v>
      </c>
      <c r="AF198" s="9">
        <f t="shared" si="11"/>
        <v>-1</v>
      </c>
    </row>
    <row r="199" spans="1:32" x14ac:dyDescent="0.2">
      <c r="A199" s="20">
        <v>43465</v>
      </c>
      <c r="B199" s="1">
        <v>4606420</v>
      </c>
      <c r="C199" s="1">
        <v>5495303</v>
      </c>
      <c r="D199" s="1">
        <v>2998745</v>
      </c>
      <c r="E199" s="1">
        <v>3509979</v>
      </c>
      <c r="F199" s="1">
        <v>862750</v>
      </c>
      <c r="G199" s="1">
        <v>1065304</v>
      </c>
      <c r="H199" s="1">
        <v>734844</v>
      </c>
      <c r="I199" s="1">
        <v>852275</v>
      </c>
      <c r="J199" s="1">
        <v>-19</v>
      </c>
      <c r="K199" s="1">
        <v>-1380</v>
      </c>
      <c r="L199" s="1">
        <v>-2874</v>
      </c>
      <c r="M199" s="1">
        <v>32246</v>
      </c>
      <c r="N199" s="1">
        <v>4593447</v>
      </c>
      <c r="O199" s="1">
        <v>5458424</v>
      </c>
      <c r="P199" s="1">
        <v>1309717</v>
      </c>
      <c r="Q199" s="1">
        <v>1555383</v>
      </c>
      <c r="R199" s="1">
        <v>1296744</v>
      </c>
      <c r="S199" s="1">
        <v>1518504</v>
      </c>
      <c r="T199" s="1">
        <v>297385</v>
      </c>
      <c r="U199" s="1">
        <v>281787</v>
      </c>
      <c r="V199" s="1">
        <v>906239</v>
      </c>
      <c r="W199" s="1">
        <v>1513334</v>
      </c>
      <c r="X199" s="1">
        <v>131555</v>
      </c>
      <c r="Y199" s="1">
        <v>154525</v>
      </c>
      <c r="Z199" s="1">
        <v>94107</v>
      </c>
      <c r="AA199" s="1">
        <v>108197</v>
      </c>
      <c r="AB199" s="1">
        <v>509182</v>
      </c>
      <c r="AD199" s="9">
        <f t="shared" si="9"/>
        <v>4606420</v>
      </c>
      <c r="AE199" s="9">
        <f t="shared" si="10"/>
        <v>4606420</v>
      </c>
      <c r="AF199" s="9">
        <f t="shared" si="11"/>
        <v>0</v>
      </c>
    </row>
    <row r="200" spans="1:32" x14ac:dyDescent="0.2">
      <c r="A200" s="20">
        <v>43555</v>
      </c>
      <c r="B200" s="1">
        <v>4566186</v>
      </c>
      <c r="C200" s="1">
        <v>5471103</v>
      </c>
      <c r="D200" s="1">
        <v>2972488</v>
      </c>
      <c r="E200" s="1">
        <v>3509571</v>
      </c>
      <c r="F200" s="1">
        <v>870389</v>
      </c>
      <c r="G200" s="1">
        <v>1074150</v>
      </c>
      <c r="H200" s="1">
        <v>747152</v>
      </c>
      <c r="I200" s="1">
        <v>866255</v>
      </c>
      <c r="J200" s="1">
        <v>24288</v>
      </c>
      <c r="K200" s="1">
        <v>20668</v>
      </c>
      <c r="L200" s="1">
        <v>7213</v>
      </c>
      <c r="M200" s="1">
        <v>-30536</v>
      </c>
      <c r="N200" s="1">
        <v>4621530</v>
      </c>
      <c r="O200" s="1">
        <v>5440109</v>
      </c>
      <c r="P200" s="1">
        <v>1224729</v>
      </c>
      <c r="Q200" s="1">
        <v>1485315</v>
      </c>
      <c r="R200" s="1">
        <v>1280074</v>
      </c>
      <c r="S200" s="1">
        <v>1454320</v>
      </c>
      <c r="T200" s="1">
        <v>294691</v>
      </c>
      <c r="U200" s="1">
        <v>270360</v>
      </c>
      <c r="V200" s="1">
        <v>900007</v>
      </c>
      <c r="W200" s="1">
        <v>1507430</v>
      </c>
      <c r="X200" s="1">
        <v>131213</v>
      </c>
      <c r="Y200" s="1">
        <v>154137</v>
      </c>
      <c r="Z200" s="1">
        <v>90987</v>
      </c>
      <c r="AA200" s="1">
        <v>104516</v>
      </c>
      <c r="AB200" s="1">
        <v>524952</v>
      </c>
      <c r="AD200" s="9">
        <f t="shared" si="9"/>
        <v>4566186</v>
      </c>
      <c r="AE200" s="9">
        <f t="shared" si="10"/>
        <v>4566185</v>
      </c>
      <c r="AF200" s="9">
        <f t="shared" si="11"/>
        <v>1</v>
      </c>
    </row>
    <row r="201" spans="1:32" x14ac:dyDescent="0.2">
      <c r="A201" s="20">
        <v>43646</v>
      </c>
      <c r="B201" s="1">
        <v>4586834</v>
      </c>
      <c r="C201" s="1">
        <v>5603323</v>
      </c>
      <c r="D201" s="1">
        <v>3011854</v>
      </c>
      <c r="E201" s="1">
        <v>3589640</v>
      </c>
      <c r="F201" s="1">
        <v>875018</v>
      </c>
      <c r="G201" s="1">
        <v>1091556</v>
      </c>
      <c r="H201" s="1">
        <v>739629</v>
      </c>
      <c r="I201" s="1">
        <v>865813</v>
      </c>
      <c r="J201" s="1">
        <v>64657</v>
      </c>
      <c r="K201" s="1">
        <v>69680</v>
      </c>
      <c r="L201" s="1">
        <v>11012</v>
      </c>
      <c r="M201" s="1">
        <v>5250</v>
      </c>
      <c r="N201" s="1">
        <v>4702170</v>
      </c>
      <c r="O201" s="1">
        <v>5621939</v>
      </c>
      <c r="P201" s="1">
        <v>1219922</v>
      </c>
      <c r="Q201" s="1">
        <v>1534635</v>
      </c>
      <c r="R201" s="1">
        <v>1335258</v>
      </c>
      <c r="S201" s="1">
        <v>1553251</v>
      </c>
      <c r="T201" s="1">
        <v>300180</v>
      </c>
      <c r="U201" s="1">
        <v>278739</v>
      </c>
      <c r="V201" s="1">
        <v>908679</v>
      </c>
      <c r="W201" s="1">
        <v>1524256</v>
      </c>
      <c r="X201" s="1">
        <v>127515</v>
      </c>
      <c r="Y201" s="1">
        <v>152311</v>
      </c>
      <c r="Z201" s="1">
        <v>88624</v>
      </c>
      <c r="AA201" s="1">
        <v>102989</v>
      </c>
      <c r="AB201" s="1">
        <v>523491</v>
      </c>
      <c r="AD201" s="9">
        <f t="shared" si="9"/>
        <v>4586834</v>
      </c>
      <c r="AE201" s="9">
        <f t="shared" si="10"/>
        <v>4586834</v>
      </c>
      <c r="AF201" s="9">
        <f t="shared" si="11"/>
        <v>0</v>
      </c>
    </row>
    <row r="202" spans="1:32" x14ac:dyDescent="0.2">
      <c r="A202" s="20">
        <v>43738</v>
      </c>
      <c r="B202" s="1">
        <v>4591656</v>
      </c>
      <c r="C202" s="1">
        <v>5682053</v>
      </c>
      <c r="D202" s="1">
        <v>3021950</v>
      </c>
      <c r="E202" s="1">
        <v>3632208</v>
      </c>
      <c r="F202" s="1">
        <v>884300</v>
      </c>
      <c r="G202" s="1">
        <v>1114163</v>
      </c>
      <c r="H202" s="1">
        <v>755499</v>
      </c>
      <c r="I202" s="1">
        <v>886816</v>
      </c>
      <c r="J202" s="1">
        <v>18989</v>
      </c>
      <c r="K202" s="1">
        <v>15094</v>
      </c>
      <c r="L202" s="1">
        <v>3780</v>
      </c>
      <c r="M202" s="1">
        <v>5964</v>
      </c>
      <c r="N202" s="1">
        <v>4684519</v>
      </c>
      <c r="O202" s="1">
        <v>5654245</v>
      </c>
      <c r="P202" s="1">
        <v>1216669</v>
      </c>
      <c r="Q202" s="1">
        <v>1538769</v>
      </c>
      <c r="R202" s="1">
        <v>1309532</v>
      </c>
      <c r="S202" s="1">
        <v>1510962</v>
      </c>
      <c r="T202" s="1">
        <v>305357</v>
      </c>
      <c r="U202" s="1">
        <v>279678</v>
      </c>
      <c r="V202" s="1">
        <v>908655</v>
      </c>
      <c r="W202" s="1">
        <v>1528260</v>
      </c>
      <c r="X202" s="1">
        <v>122516</v>
      </c>
      <c r="Y202" s="1">
        <v>145402</v>
      </c>
      <c r="Z202" s="1">
        <v>88505</v>
      </c>
      <c r="AA202" s="1">
        <v>103218</v>
      </c>
      <c r="AB202" s="1">
        <v>544478</v>
      </c>
      <c r="AD202" s="9">
        <f t="shared" si="9"/>
        <v>4591656</v>
      </c>
      <c r="AE202" s="9">
        <f t="shared" si="10"/>
        <v>4591656</v>
      </c>
      <c r="AF202" s="9">
        <f t="shared" si="11"/>
        <v>0</v>
      </c>
    </row>
    <row r="203" spans="1:32" x14ac:dyDescent="0.2">
      <c r="A203" s="20">
        <v>43830</v>
      </c>
      <c r="B203" s="1">
        <v>4589993</v>
      </c>
      <c r="C203" s="1">
        <v>5744348</v>
      </c>
      <c r="D203" s="1">
        <v>3042972</v>
      </c>
      <c r="E203" s="1">
        <v>3690004</v>
      </c>
      <c r="F203" s="1">
        <v>886311</v>
      </c>
      <c r="G203" s="1">
        <v>1125810</v>
      </c>
      <c r="H203" s="1">
        <v>727399</v>
      </c>
      <c r="I203" s="1">
        <v>861766</v>
      </c>
      <c r="J203" s="1">
        <v>-12972</v>
      </c>
      <c r="K203" s="1">
        <v>-26283</v>
      </c>
      <c r="L203" s="1">
        <v>3808</v>
      </c>
      <c r="M203" s="1">
        <v>19323</v>
      </c>
      <c r="N203" s="1">
        <v>4647518</v>
      </c>
      <c r="O203" s="1">
        <v>5670620</v>
      </c>
      <c r="P203" s="1">
        <v>1213680</v>
      </c>
      <c r="Q203" s="1">
        <v>1561985</v>
      </c>
      <c r="R203" s="1">
        <v>1271205</v>
      </c>
      <c r="S203" s="1">
        <v>1488257</v>
      </c>
      <c r="T203" s="1">
        <v>304808</v>
      </c>
      <c r="U203" s="1">
        <v>286672</v>
      </c>
      <c r="V203" s="1">
        <v>908432</v>
      </c>
      <c r="W203" s="1">
        <v>1543060</v>
      </c>
      <c r="X203" s="1">
        <v>117947</v>
      </c>
      <c r="Y203" s="1">
        <v>141472</v>
      </c>
      <c r="Z203" s="1">
        <v>82702</v>
      </c>
      <c r="AA203" s="1">
        <v>97769</v>
      </c>
      <c r="AB203" s="1">
        <v>526749</v>
      </c>
      <c r="AD203" s="9">
        <f t="shared" si="9"/>
        <v>4589993</v>
      </c>
      <c r="AE203" s="9">
        <f t="shared" si="10"/>
        <v>4589993</v>
      </c>
      <c r="AF203" s="9">
        <f t="shared" si="11"/>
        <v>0</v>
      </c>
    </row>
    <row r="204" spans="1:32" x14ac:dyDescent="0.2">
      <c r="A204" s="20">
        <v>43921</v>
      </c>
      <c r="B204" s="1">
        <v>4600822</v>
      </c>
      <c r="C204" s="1">
        <v>5826766</v>
      </c>
      <c r="D204" s="1">
        <v>3056830</v>
      </c>
      <c r="E204" s="1">
        <v>3740936</v>
      </c>
      <c r="F204" s="1">
        <v>888229</v>
      </c>
      <c r="G204" s="1">
        <v>1144082</v>
      </c>
      <c r="H204" s="1">
        <v>705672</v>
      </c>
      <c r="I204" s="1">
        <v>841200</v>
      </c>
      <c r="J204" s="1">
        <v>-57998</v>
      </c>
      <c r="K204" s="1">
        <v>-79361</v>
      </c>
      <c r="L204" s="1">
        <v>11905</v>
      </c>
      <c r="M204" s="1">
        <v>-31727</v>
      </c>
      <c r="N204" s="1">
        <v>4604639</v>
      </c>
      <c r="O204" s="1">
        <v>5615130</v>
      </c>
      <c r="P204" s="1">
        <v>1208491</v>
      </c>
      <c r="Q204" s="1">
        <v>1631694</v>
      </c>
      <c r="R204" s="1">
        <v>1212308</v>
      </c>
      <c r="S204" s="1">
        <v>1420058</v>
      </c>
      <c r="T204" s="1">
        <v>303042</v>
      </c>
      <c r="U204" s="1">
        <v>281385</v>
      </c>
      <c r="V204" s="1">
        <v>908417</v>
      </c>
      <c r="W204" s="1">
        <v>1563986</v>
      </c>
      <c r="X204" s="1">
        <v>112402</v>
      </c>
      <c r="Y204" s="1">
        <v>134783</v>
      </c>
      <c r="Z204" s="1">
        <v>79213</v>
      </c>
      <c r="AA204" s="1">
        <v>93554</v>
      </c>
      <c r="AB204" s="1">
        <v>514057</v>
      </c>
      <c r="AD204" s="9">
        <f t="shared" si="9"/>
        <v>4600822</v>
      </c>
      <c r="AE204" s="9">
        <f t="shared" si="10"/>
        <v>4600822</v>
      </c>
      <c r="AF204" s="9">
        <f t="shared" si="11"/>
        <v>0</v>
      </c>
    </row>
    <row r="205" spans="1:32" x14ac:dyDescent="0.2">
      <c r="A205" s="20">
        <v>44012</v>
      </c>
      <c r="B205" s="1">
        <v>3823746</v>
      </c>
      <c r="C205" s="1">
        <v>4858086</v>
      </c>
      <c r="D205" s="1">
        <v>2427759</v>
      </c>
      <c r="E205" s="1">
        <v>2985274</v>
      </c>
      <c r="F205" s="1">
        <v>884328</v>
      </c>
      <c r="G205" s="1">
        <v>1123610</v>
      </c>
      <c r="H205" s="1">
        <v>550009</v>
      </c>
      <c r="I205" s="1">
        <v>653197</v>
      </c>
      <c r="J205" s="1">
        <v>91136</v>
      </c>
      <c r="K205" s="1">
        <v>114181</v>
      </c>
      <c r="L205" s="1">
        <v>14763</v>
      </c>
      <c r="M205" s="1">
        <v>-51524</v>
      </c>
      <c r="N205" s="1">
        <v>3967995</v>
      </c>
      <c r="O205" s="1">
        <v>4824738</v>
      </c>
      <c r="P205" s="1">
        <v>847457</v>
      </c>
      <c r="Q205" s="1">
        <v>1195580</v>
      </c>
      <c r="R205" s="1">
        <v>991706</v>
      </c>
      <c r="S205" s="1">
        <v>1162232</v>
      </c>
      <c r="T205" s="1">
        <v>211764</v>
      </c>
      <c r="U205" s="1">
        <v>157583</v>
      </c>
      <c r="V205" s="1">
        <v>758785</v>
      </c>
      <c r="W205" s="1">
        <v>1299628</v>
      </c>
      <c r="X205" s="1">
        <v>113758</v>
      </c>
      <c r="Y205" s="1">
        <v>136282</v>
      </c>
      <c r="Z205" s="1">
        <v>59318</v>
      </c>
      <c r="AA205" s="1">
        <v>69511</v>
      </c>
      <c r="AB205" s="1">
        <v>376933</v>
      </c>
      <c r="AD205" s="9">
        <f t="shared" si="9"/>
        <v>3823746</v>
      </c>
      <c r="AE205" s="9">
        <f t="shared" si="10"/>
        <v>3823746</v>
      </c>
      <c r="AF205" s="9">
        <f t="shared" si="11"/>
        <v>0</v>
      </c>
    </row>
    <row r="206" spans="1:32" x14ac:dyDescent="0.2">
      <c r="A206" s="20">
        <v>44104</v>
      </c>
      <c r="B206" s="1">
        <v>4348748</v>
      </c>
      <c r="C206" s="1">
        <v>5632069</v>
      </c>
      <c r="D206" s="1">
        <v>2862911</v>
      </c>
      <c r="E206" s="1">
        <v>3534818</v>
      </c>
      <c r="F206" s="1">
        <v>886068</v>
      </c>
      <c r="G206" s="1">
        <v>1150301</v>
      </c>
      <c r="H206" s="1">
        <v>624932</v>
      </c>
      <c r="I206" s="1">
        <v>770739</v>
      </c>
      <c r="J206" s="1">
        <v>-144645</v>
      </c>
      <c r="K206" s="1">
        <v>-173957</v>
      </c>
      <c r="L206" s="1">
        <v>16319</v>
      </c>
      <c r="M206" s="1">
        <v>-41318</v>
      </c>
      <c r="N206" s="1">
        <v>4245586</v>
      </c>
      <c r="O206" s="1">
        <v>5240583</v>
      </c>
      <c r="P206" s="1">
        <v>1087509</v>
      </c>
      <c r="Q206" s="1">
        <v>1600373</v>
      </c>
      <c r="R206" s="1">
        <v>984347</v>
      </c>
      <c r="S206" s="1">
        <v>1208886</v>
      </c>
      <c r="T206" s="1">
        <v>297785</v>
      </c>
      <c r="U206" s="1">
        <v>246940</v>
      </c>
      <c r="V206" s="1">
        <v>878849</v>
      </c>
      <c r="W206" s="1">
        <v>1439336</v>
      </c>
      <c r="X206" s="1">
        <v>117233</v>
      </c>
      <c r="Y206" s="1">
        <v>143183</v>
      </c>
      <c r="Z206" s="1">
        <v>65645</v>
      </c>
      <c r="AA206" s="1">
        <v>78809</v>
      </c>
      <c r="AB206" s="1">
        <v>442054</v>
      </c>
      <c r="AD206" s="9">
        <f t="shared" si="9"/>
        <v>4348748</v>
      </c>
      <c r="AE206" s="9">
        <f t="shared" si="10"/>
        <v>4348748</v>
      </c>
      <c r="AF206" s="9">
        <f t="shared" si="11"/>
        <v>0</v>
      </c>
    </row>
    <row r="207" spans="1:32" x14ac:dyDescent="0.2">
      <c r="A207" s="20">
        <v>44196</v>
      </c>
      <c r="B207" s="1">
        <v>4467991</v>
      </c>
      <c r="C207" s="1">
        <v>5954973</v>
      </c>
      <c r="D207" s="1">
        <v>2962817</v>
      </c>
      <c r="E207" s="1">
        <v>3663297</v>
      </c>
      <c r="F207" s="1">
        <v>890040</v>
      </c>
      <c r="G207" s="1">
        <v>1164426</v>
      </c>
      <c r="H207" s="1">
        <v>654676</v>
      </c>
      <c r="I207" s="1">
        <v>810219</v>
      </c>
      <c r="J207" s="1">
        <v>-111844</v>
      </c>
      <c r="K207" s="1">
        <v>-143872</v>
      </c>
      <c r="L207" s="1">
        <v>18592</v>
      </c>
      <c r="M207" s="1">
        <v>124567</v>
      </c>
      <c r="N207" s="1">
        <v>4414281</v>
      </c>
      <c r="O207" s="1">
        <v>5618638</v>
      </c>
      <c r="P207" s="1">
        <v>1148109</v>
      </c>
      <c r="Q207" s="1">
        <v>1703216</v>
      </c>
      <c r="R207" s="1">
        <v>1094400</v>
      </c>
      <c r="S207" s="1">
        <v>1366881</v>
      </c>
      <c r="T207" s="1">
        <v>296144</v>
      </c>
      <c r="U207" s="1">
        <v>257138</v>
      </c>
      <c r="V207" s="1">
        <v>901273</v>
      </c>
      <c r="W207" s="1">
        <v>1508262</v>
      </c>
      <c r="X207" s="1">
        <v>121328</v>
      </c>
      <c r="Y207" s="1">
        <v>150504</v>
      </c>
      <c r="Z207" s="1">
        <v>67973</v>
      </c>
      <c r="AA207" s="1">
        <v>82306</v>
      </c>
      <c r="AB207" s="1">
        <v>465375</v>
      </c>
      <c r="AD207" s="9">
        <f t="shared" si="9"/>
        <v>4467991</v>
      </c>
      <c r="AE207" s="9">
        <f t="shared" si="10"/>
        <v>4467990</v>
      </c>
      <c r="AF207" s="9">
        <f t="shared" si="11"/>
        <v>1</v>
      </c>
    </row>
    <row r="208" spans="1:32" x14ac:dyDescent="0.2">
      <c r="A208" s="20">
        <v>44286</v>
      </c>
      <c r="B208" s="1">
        <v>4496641</v>
      </c>
      <c r="C208" s="1">
        <v>6042712</v>
      </c>
      <c r="D208" s="1">
        <v>2977685</v>
      </c>
      <c r="E208" s="1">
        <v>3742109</v>
      </c>
      <c r="F208" s="1">
        <v>884835</v>
      </c>
      <c r="G208" s="1">
        <v>1173467</v>
      </c>
      <c r="H208" s="1">
        <v>636859</v>
      </c>
      <c r="I208" s="1">
        <v>793714</v>
      </c>
      <c r="J208" s="1">
        <v>-14266</v>
      </c>
      <c r="K208" s="1">
        <v>-33858</v>
      </c>
      <c r="L208" s="1">
        <v>16697</v>
      </c>
      <c r="M208" s="1">
        <v>-12752</v>
      </c>
      <c r="N208" s="1">
        <v>4501810</v>
      </c>
      <c r="O208" s="1">
        <v>5662681</v>
      </c>
      <c r="P208" s="1">
        <v>1161360</v>
      </c>
      <c r="Q208" s="1">
        <v>1840780</v>
      </c>
      <c r="R208" s="1">
        <v>1166529</v>
      </c>
      <c r="S208" s="1">
        <v>1460748</v>
      </c>
      <c r="T208" s="1">
        <v>315948</v>
      </c>
      <c r="U208" s="1">
        <v>256063</v>
      </c>
      <c r="V208" s="1">
        <v>898058</v>
      </c>
      <c r="W208" s="1">
        <v>1507616</v>
      </c>
      <c r="X208" s="1">
        <v>120291</v>
      </c>
      <c r="Y208" s="1">
        <v>152039</v>
      </c>
      <c r="Z208" s="1">
        <v>70205</v>
      </c>
      <c r="AA208" s="1">
        <v>84932</v>
      </c>
      <c r="AB208" s="1">
        <v>446363</v>
      </c>
      <c r="AD208" s="9">
        <f t="shared" si="9"/>
        <v>4496641</v>
      </c>
      <c r="AE208" s="9">
        <f t="shared" si="10"/>
        <v>4496641</v>
      </c>
      <c r="AF208" s="9">
        <f t="shared" si="11"/>
        <v>0</v>
      </c>
    </row>
    <row r="209" spans="1:32" x14ac:dyDescent="0.2">
      <c r="A209" s="20">
        <v>44377</v>
      </c>
      <c r="B209" s="1">
        <v>4555001</v>
      </c>
      <c r="C209" s="1">
        <v>6282505</v>
      </c>
      <c r="D209" s="1">
        <v>3027946</v>
      </c>
      <c r="E209" s="1">
        <v>3855567</v>
      </c>
      <c r="F209" s="1">
        <v>889515</v>
      </c>
      <c r="G209" s="1">
        <v>1177119</v>
      </c>
      <c r="H209" s="1">
        <v>635636</v>
      </c>
      <c r="I209" s="1">
        <v>807281</v>
      </c>
      <c r="J209" s="1">
        <v>-38506</v>
      </c>
      <c r="K209" s="1">
        <v>-34342</v>
      </c>
      <c r="L209" s="1">
        <v>13320</v>
      </c>
      <c r="M209" s="1">
        <v>-24886</v>
      </c>
      <c r="N209" s="1">
        <v>4527912</v>
      </c>
      <c r="O209" s="1">
        <v>5780740</v>
      </c>
      <c r="P209" s="1">
        <v>1197128</v>
      </c>
      <c r="Q209" s="1">
        <v>2011714</v>
      </c>
      <c r="R209" s="1">
        <v>1170039</v>
      </c>
      <c r="S209" s="1">
        <v>1509949</v>
      </c>
      <c r="T209" s="1">
        <v>328325</v>
      </c>
      <c r="U209" s="1">
        <v>259610</v>
      </c>
      <c r="V209" s="1">
        <v>908691</v>
      </c>
      <c r="W209" s="1">
        <v>1531320</v>
      </c>
      <c r="X209" s="1">
        <v>117039</v>
      </c>
      <c r="Y209" s="1">
        <v>150653</v>
      </c>
      <c r="Z209" s="1">
        <v>69986</v>
      </c>
      <c r="AA209" s="1">
        <v>87478</v>
      </c>
      <c r="AB209" s="1">
        <v>448611</v>
      </c>
      <c r="AD209" s="9">
        <f t="shared" si="9"/>
        <v>4555001</v>
      </c>
      <c r="AE209" s="9">
        <f t="shared" si="10"/>
        <v>4555001</v>
      </c>
      <c r="AF209" s="9">
        <f t="shared" si="11"/>
        <v>0</v>
      </c>
    </row>
    <row r="210" spans="1:32" x14ac:dyDescent="0.2">
      <c r="A210" s="20">
        <v>44469</v>
      </c>
      <c r="B210" s="1">
        <v>4469583</v>
      </c>
      <c r="C210" s="1">
        <v>6190932</v>
      </c>
      <c r="D210" s="1">
        <v>2939865</v>
      </c>
      <c r="E210" s="1">
        <v>3789620</v>
      </c>
      <c r="F210" s="1">
        <v>894942</v>
      </c>
      <c r="G210" s="1">
        <v>1209384</v>
      </c>
      <c r="H210" s="1">
        <v>634742</v>
      </c>
      <c r="I210" s="1">
        <v>822811</v>
      </c>
      <c r="J210" s="1">
        <v>7719</v>
      </c>
      <c r="K210" s="1">
        <v>36054</v>
      </c>
      <c r="L210" s="1">
        <v>7432</v>
      </c>
      <c r="M210" s="1">
        <v>-41102</v>
      </c>
      <c r="N210" s="1">
        <v>4484699</v>
      </c>
      <c r="O210" s="1">
        <v>5816767</v>
      </c>
      <c r="P210" s="1">
        <v>1115181</v>
      </c>
      <c r="Q210" s="1">
        <v>1892684</v>
      </c>
      <c r="R210" s="1">
        <v>1130297</v>
      </c>
      <c r="S210" s="1">
        <v>1518519</v>
      </c>
      <c r="T210" s="1">
        <v>299589</v>
      </c>
      <c r="U210" s="1">
        <v>247799</v>
      </c>
      <c r="V210" s="1">
        <v>874084</v>
      </c>
      <c r="W210" s="1">
        <v>1518393</v>
      </c>
      <c r="X210" s="1">
        <v>112373</v>
      </c>
      <c r="Y210" s="1">
        <v>147880</v>
      </c>
      <c r="Z210" s="1">
        <v>70510</v>
      </c>
      <c r="AA210" s="1">
        <v>89357</v>
      </c>
      <c r="AB210" s="1">
        <v>451859</v>
      </c>
      <c r="AD210" s="9">
        <f t="shared" si="9"/>
        <v>4469583</v>
      </c>
      <c r="AE210" s="9">
        <f t="shared" si="10"/>
        <v>4469583</v>
      </c>
      <c r="AF210" s="9">
        <f t="shared" si="11"/>
        <v>0</v>
      </c>
    </row>
    <row r="211" spans="1:32" x14ac:dyDescent="0.2">
      <c r="A211" s="20">
        <v>44561</v>
      </c>
      <c r="B211" s="1">
        <v>4530950</v>
      </c>
      <c r="C211" s="1">
        <v>6318994</v>
      </c>
      <c r="D211" s="1">
        <v>3024816</v>
      </c>
      <c r="E211" s="1">
        <v>3965619</v>
      </c>
      <c r="F211" s="1">
        <v>896953</v>
      </c>
      <c r="G211" s="1">
        <v>1245959</v>
      </c>
      <c r="H211" s="1">
        <v>644266</v>
      </c>
      <c r="I211" s="1">
        <v>850388</v>
      </c>
      <c r="J211" s="1">
        <v>-20812</v>
      </c>
      <c r="K211" s="1">
        <v>-2307</v>
      </c>
      <c r="L211" s="1">
        <v>3921</v>
      </c>
      <c r="M211" s="1">
        <v>-9088</v>
      </c>
      <c r="N211" s="1">
        <v>4549144</v>
      </c>
      <c r="O211" s="1">
        <v>6050571</v>
      </c>
      <c r="P211" s="1">
        <v>1207983</v>
      </c>
      <c r="Q211" s="1">
        <v>1981363</v>
      </c>
      <c r="R211" s="1">
        <v>1226177</v>
      </c>
      <c r="S211" s="1">
        <v>1712940</v>
      </c>
      <c r="T211" s="1">
        <v>299021</v>
      </c>
      <c r="U211" s="1">
        <v>263780</v>
      </c>
      <c r="V211" s="1">
        <v>918811</v>
      </c>
      <c r="W211" s="1">
        <v>1543203</v>
      </c>
      <c r="X211" s="1">
        <v>111280</v>
      </c>
      <c r="Y211" s="1">
        <v>149342</v>
      </c>
      <c r="Z211" s="1">
        <v>72105</v>
      </c>
      <c r="AA211" s="1">
        <v>92225</v>
      </c>
      <c r="AB211" s="1">
        <v>460881</v>
      </c>
      <c r="AD211" s="9">
        <f t="shared" si="9"/>
        <v>4530950</v>
      </c>
      <c r="AE211" s="9">
        <f t="shared" si="10"/>
        <v>4530950</v>
      </c>
      <c r="AF211" s="9">
        <f t="shared" si="11"/>
        <v>0</v>
      </c>
    </row>
    <row r="212" spans="1:32" x14ac:dyDescent="0.2">
      <c r="A212" s="20">
        <v>44651</v>
      </c>
      <c r="B212" s="1">
        <v>4600368</v>
      </c>
      <c r="C212" s="1">
        <v>6440733</v>
      </c>
      <c r="D212" s="1">
        <v>3060781</v>
      </c>
      <c r="E212" s="1">
        <v>4074649</v>
      </c>
      <c r="F212" s="1">
        <v>905316</v>
      </c>
      <c r="G212" s="1">
        <v>1253672</v>
      </c>
      <c r="H212" s="1">
        <v>662764</v>
      </c>
      <c r="I212" s="1">
        <v>899071</v>
      </c>
      <c r="J212" s="1">
        <v>14363</v>
      </c>
      <c r="K212" s="1">
        <v>11446</v>
      </c>
      <c r="L212" s="1">
        <v>5885</v>
      </c>
      <c r="M212" s="1">
        <v>-93053</v>
      </c>
      <c r="N212" s="1">
        <v>4649110</v>
      </c>
      <c r="O212" s="1">
        <v>6145785</v>
      </c>
      <c r="P212" s="1">
        <v>1252860</v>
      </c>
      <c r="Q212" s="1">
        <v>2162296</v>
      </c>
      <c r="R212" s="1">
        <v>1301602</v>
      </c>
      <c r="S212" s="1">
        <v>1867349</v>
      </c>
      <c r="T212" s="1">
        <v>309939</v>
      </c>
      <c r="U212" s="1">
        <v>259185</v>
      </c>
      <c r="V212" s="1">
        <v>931861</v>
      </c>
      <c r="W212" s="1">
        <v>1559796</v>
      </c>
      <c r="X212" s="1">
        <v>114167</v>
      </c>
      <c r="Y212" s="1">
        <v>157207</v>
      </c>
      <c r="Z212" s="1">
        <v>74606</v>
      </c>
      <c r="AA212" s="1">
        <v>97025</v>
      </c>
      <c r="AB212" s="1">
        <v>473991</v>
      </c>
      <c r="AD212" s="9">
        <f t="shared" si="9"/>
        <v>4600368</v>
      </c>
      <c r="AE212" s="9">
        <f t="shared" si="10"/>
        <v>4600368</v>
      </c>
      <c r="AF212" s="9">
        <f t="shared" si="11"/>
        <v>0</v>
      </c>
    </row>
    <row r="213" spans="1:32" x14ac:dyDescent="0.2">
      <c r="A213" s="20">
        <v>44742</v>
      </c>
      <c r="B213" s="1">
        <v>4561874</v>
      </c>
      <c r="C213" s="1">
        <v>6620115</v>
      </c>
      <c r="D213" s="1">
        <v>3062878</v>
      </c>
      <c r="E213" s="1">
        <v>4140640</v>
      </c>
      <c r="F213" s="1">
        <v>897410</v>
      </c>
      <c r="G213" s="1">
        <v>1252756</v>
      </c>
      <c r="H213" s="1">
        <v>665244</v>
      </c>
      <c r="I213" s="1">
        <v>929852</v>
      </c>
      <c r="J213" s="1">
        <v>35683</v>
      </c>
      <c r="K213" s="1">
        <v>71387</v>
      </c>
      <c r="L213" s="1">
        <v>10703</v>
      </c>
      <c r="M213" s="1">
        <v>57499</v>
      </c>
      <c r="N213" s="1">
        <v>4671917</v>
      </c>
      <c r="O213" s="1">
        <v>6452135</v>
      </c>
      <c r="P213" s="1">
        <v>1255486</v>
      </c>
      <c r="Q213" s="1">
        <v>2261306</v>
      </c>
      <c r="R213" s="1">
        <v>1365530</v>
      </c>
      <c r="S213" s="1">
        <v>2093326</v>
      </c>
      <c r="T213" s="1">
        <v>308995</v>
      </c>
      <c r="U213" s="1">
        <v>259270</v>
      </c>
      <c r="V213" s="1">
        <v>926636</v>
      </c>
      <c r="W213" s="1">
        <v>1567977</v>
      </c>
      <c r="X213" s="1">
        <v>114322</v>
      </c>
      <c r="Y213" s="1">
        <v>161908</v>
      </c>
      <c r="Z213" s="1">
        <v>75897</v>
      </c>
      <c r="AA213" s="1">
        <v>102419</v>
      </c>
      <c r="AB213" s="1">
        <v>475026</v>
      </c>
      <c r="AD213" s="9">
        <f t="shared" si="9"/>
        <v>4561874</v>
      </c>
      <c r="AE213" s="9">
        <f t="shared" si="10"/>
        <v>4561873</v>
      </c>
      <c r="AF213" s="9">
        <f t="shared" si="11"/>
        <v>1</v>
      </c>
    </row>
    <row r="214" spans="1:32" x14ac:dyDescent="0.2">
      <c r="A214" s="20">
        <v>44834</v>
      </c>
      <c r="B214" s="1">
        <v>4642800</v>
      </c>
      <c r="C214" s="1">
        <v>6747690</v>
      </c>
      <c r="D214" s="1">
        <v>3060810</v>
      </c>
      <c r="E214" s="1">
        <v>4267479</v>
      </c>
      <c r="F214" s="1">
        <v>901826</v>
      </c>
      <c r="G214" s="1">
        <v>1281801</v>
      </c>
      <c r="H214" s="1">
        <v>667981</v>
      </c>
      <c r="I214" s="1">
        <v>955909</v>
      </c>
      <c r="J214" s="1">
        <v>86941</v>
      </c>
      <c r="K214" s="1">
        <v>152012</v>
      </c>
      <c r="L214" s="1">
        <v>12789</v>
      </c>
      <c r="M214" s="1">
        <v>-35070</v>
      </c>
      <c r="N214" s="1">
        <v>4730347</v>
      </c>
      <c r="O214" s="1">
        <v>6622131</v>
      </c>
      <c r="P214" s="1">
        <v>1280147</v>
      </c>
      <c r="Q214" s="1">
        <v>2296457</v>
      </c>
      <c r="R214" s="1">
        <v>1367695</v>
      </c>
      <c r="S214" s="1">
        <v>2170899</v>
      </c>
      <c r="T214" s="1">
        <v>315886</v>
      </c>
      <c r="U214" s="1">
        <v>260827</v>
      </c>
      <c r="V214" s="1">
        <v>913340</v>
      </c>
      <c r="W214" s="1">
        <v>1570757</v>
      </c>
      <c r="X214" s="1">
        <v>117886</v>
      </c>
      <c r="Y214" s="1">
        <v>169116</v>
      </c>
      <c r="Z214" s="1">
        <v>77634</v>
      </c>
      <c r="AA214" s="1">
        <v>106662</v>
      </c>
      <c r="AB214" s="1">
        <v>472460</v>
      </c>
      <c r="AD214" s="9">
        <f t="shared" si="9"/>
        <v>4642800</v>
      </c>
      <c r="AE214" s="9">
        <f t="shared" si="10"/>
        <v>4642799</v>
      </c>
      <c r="AF214" s="9">
        <f t="shared" si="11"/>
        <v>1</v>
      </c>
    </row>
    <row r="215" spans="1:32" x14ac:dyDescent="0.2">
      <c r="A215" s="20">
        <v>44926</v>
      </c>
      <c r="B215" s="1">
        <v>4592004</v>
      </c>
      <c r="C215" s="1">
        <v>6705664</v>
      </c>
      <c r="D215" s="1">
        <v>3081872</v>
      </c>
      <c r="E215" s="1">
        <v>4355385</v>
      </c>
      <c r="F215" s="1">
        <v>895626</v>
      </c>
      <c r="G215" s="1">
        <v>1288411</v>
      </c>
      <c r="H215" s="1">
        <v>677849</v>
      </c>
      <c r="I215" s="1">
        <v>982944</v>
      </c>
      <c r="J215" s="1">
        <v>40180</v>
      </c>
      <c r="K215" s="1">
        <v>74933</v>
      </c>
      <c r="L215" s="1">
        <v>14500</v>
      </c>
      <c r="M215" s="1">
        <v>57908</v>
      </c>
      <c r="N215" s="1">
        <v>4710027</v>
      </c>
      <c r="O215" s="1">
        <v>6759582</v>
      </c>
      <c r="P215" s="1">
        <v>1239117</v>
      </c>
      <c r="Q215" s="1">
        <v>2172392</v>
      </c>
      <c r="R215" s="1">
        <v>1357140</v>
      </c>
      <c r="S215" s="1">
        <v>2226310</v>
      </c>
      <c r="T215" s="1">
        <v>318979</v>
      </c>
      <c r="U215" s="1">
        <v>262704</v>
      </c>
      <c r="V215" s="1">
        <v>911067</v>
      </c>
      <c r="W215" s="1">
        <v>1589122</v>
      </c>
      <c r="X215" s="1">
        <v>119093</v>
      </c>
      <c r="Y215" s="1">
        <v>171450</v>
      </c>
      <c r="Z215" s="1">
        <v>77782</v>
      </c>
      <c r="AA215" s="1">
        <v>108728</v>
      </c>
      <c r="AB215" s="1">
        <v>480974</v>
      </c>
      <c r="AD215" s="9">
        <f t="shared" si="9"/>
        <v>4592004</v>
      </c>
      <c r="AE215" s="9">
        <f t="shared" si="10"/>
        <v>4592004</v>
      </c>
      <c r="AF215" s="9">
        <f t="shared" si="11"/>
        <v>0</v>
      </c>
    </row>
    <row r="216" spans="1:32" x14ac:dyDescent="0.2">
      <c r="A216" s="20">
        <v>45016</v>
      </c>
      <c r="B216" s="1">
        <v>4608471</v>
      </c>
      <c r="C216" s="1">
        <v>6812701</v>
      </c>
      <c r="D216" s="1">
        <v>3094097</v>
      </c>
      <c r="E216" s="1">
        <v>4423387</v>
      </c>
      <c r="F216" s="1">
        <v>906744</v>
      </c>
      <c r="G216" s="1">
        <v>1309699</v>
      </c>
      <c r="H216" s="1">
        <v>687605</v>
      </c>
      <c r="I216" s="1">
        <v>1009811</v>
      </c>
      <c r="J216" s="1">
        <v>34986</v>
      </c>
      <c r="K216" s="1">
        <v>42870</v>
      </c>
      <c r="L216" s="1">
        <v>11689</v>
      </c>
      <c r="M216" s="1">
        <v>-16108</v>
      </c>
      <c r="N216" s="1">
        <v>4735120</v>
      </c>
      <c r="O216" s="1">
        <v>6769657</v>
      </c>
      <c r="P216" s="1">
        <v>1290371</v>
      </c>
      <c r="Q216" s="1">
        <v>2311970</v>
      </c>
      <c r="R216" s="1">
        <v>1417020</v>
      </c>
      <c r="S216" s="1">
        <v>2268926</v>
      </c>
      <c r="T216" s="1">
        <v>318445</v>
      </c>
      <c r="U216" s="1">
        <v>269131</v>
      </c>
      <c r="V216" s="1">
        <v>920390</v>
      </c>
      <c r="W216" s="1">
        <v>1586132</v>
      </c>
      <c r="X216" s="1">
        <v>127469</v>
      </c>
      <c r="Y216" s="1">
        <v>187032</v>
      </c>
      <c r="Z216" s="1">
        <v>78437</v>
      </c>
      <c r="AA216" s="1">
        <v>109459</v>
      </c>
      <c r="AB216" s="1">
        <v>481699</v>
      </c>
      <c r="AD216" s="9">
        <f t="shared" si="9"/>
        <v>4608471</v>
      </c>
      <c r="AE216" s="9">
        <f t="shared" si="10"/>
        <v>4608471</v>
      </c>
      <c r="AF216" s="9">
        <f t="shared" si="11"/>
        <v>0</v>
      </c>
    </row>
    <row r="217" spans="1:32" x14ac:dyDescent="0.2">
      <c r="A217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60DB-4EE8-40E4-B30D-A11A463354D8}">
  <dimension ref="A1:WVQ317"/>
  <sheetViews>
    <sheetView zoomScaleNormal="100" workbookViewId="0">
      <pane ySplit="4" topLeftCell="A204" activePane="bottomLeft" state="frozen"/>
      <selection pane="bottomLeft" activeCell="A218" sqref="A218:XFD218"/>
    </sheetView>
  </sheetViews>
  <sheetFormatPr defaultColWidth="0" defaultRowHeight="11.25" x14ac:dyDescent="0.2"/>
  <cols>
    <col min="1" max="1" width="15.42578125" style="28" customWidth="1"/>
    <col min="2" max="6" width="16.7109375" style="28" customWidth="1"/>
    <col min="7" max="9" width="15.42578125" style="28" customWidth="1"/>
    <col min="10" max="21" width="0" style="15" hidden="1"/>
    <col min="22" max="257" width="15.42578125" style="15" hidden="1"/>
    <col min="258" max="258" width="15.42578125" style="15" customWidth="1"/>
    <col min="259" max="262" width="16.7109375" style="15" customWidth="1"/>
    <col min="263" max="265" width="15.42578125" style="15" customWidth="1"/>
    <col min="266" max="513" width="15.42578125" style="15" hidden="1"/>
    <col min="514" max="514" width="15.42578125" style="15" customWidth="1"/>
    <col min="515" max="518" width="16.7109375" style="15" customWidth="1"/>
    <col min="519" max="521" width="15.42578125" style="15" customWidth="1"/>
    <col min="522" max="769" width="15.42578125" style="15" hidden="1"/>
    <col min="770" max="770" width="15.42578125" style="15" customWidth="1"/>
    <col min="771" max="774" width="16.7109375" style="15" customWidth="1"/>
    <col min="775" max="777" width="15.42578125" style="15" customWidth="1"/>
    <col min="778" max="1025" width="15.42578125" style="15" hidden="1"/>
    <col min="1026" max="1026" width="15.42578125" style="15" customWidth="1"/>
    <col min="1027" max="1030" width="16.7109375" style="15" customWidth="1"/>
    <col min="1031" max="1033" width="15.42578125" style="15" customWidth="1"/>
    <col min="1034" max="1281" width="15.42578125" style="15" hidden="1"/>
    <col min="1282" max="1282" width="15.42578125" style="15" customWidth="1"/>
    <col min="1283" max="1286" width="16.7109375" style="15" customWidth="1"/>
    <col min="1287" max="1289" width="15.42578125" style="15" customWidth="1"/>
    <col min="1290" max="1537" width="15.42578125" style="15" hidden="1"/>
    <col min="1538" max="1538" width="15.42578125" style="15" customWidth="1"/>
    <col min="1539" max="1542" width="16.7109375" style="15" customWidth="1"/>
    <col min="1543" max="1545" width="15.42578125" style="15" customWidth="1"/>
    <col min="1546" max="1793" width="15.42578125" style="15" hidden="1"/>
    <col min="1794" max="1794" width="15.42578125" style="15" customWidth="1"/>
    <col min="1795" max="1798" width="16.7109375" style="15" customWidth="1"/>
    <col min="1799" max="1801" width="15.42578125" style="15" customWidth="1"/>
    <col min="1802" max="2049" width="15.42578125" style="15" hidden="1"/>
    <col min="2050" max="2050" width="15.42578125" style="15" customWidth="1"/>
    <col min="2051" max="2054" width="16.7109375" style="15" customWidth="1"/>
    <col min="2055" max="2057" width="15.42578125" style="15" customWidth="1"/>
    <col min="2058" max="2305" width="15.42578125" style="15" hidden="1"/>
    <col min="2306" max="2306" width="15.42578125" style="15" customWidth="1"/>
    <col min="2307" max="2310" width="16.7109375" style="15" customWidth="1"/>
    <col min="2311" max="2313" width="15.42578125" style="15" customWidth="1"/>
    <col min="2314" max="2561" width="15.42578125" style="15" hidden="1"/>
    <col min="2562" max="2562" width="15.42578125" style="15" customWidth="1"/>
    <col min="2563" max="2566" width="16.7109375" style="15" customWidth="1"/>
    <col min="2567" max="2569" width="15.42578125" style="15" customWidth="1"/>
    <col min="2570" max="2817" width="15.42578125" style="15" hidden="1"/>
    <col min="2818" max="2818" width="15.42578125" style="15" customWidth="1"/>
    <col min="2819" max="2822" width="16.7109375" style="15" customWidth="1"/>
    <col min="2823" max="2825" width="15.42578125" style="15" customWidth="1"/>
    <col min="2826" max="3073" width="15.42578125" style="15" hidden="1"/>
    <col min="3074" max="3074" width="15.42578125" style="15" customWidth="1"/>
    <col min="3075" max="3078" width="16.7109375" style="15" customWidth="1"/>
    <col min="3079" max="3081" width="15.42578125" style="15" customWidth="1"/>
    <col min="3082" max="3329" width="15.42578125" style="15" hidden="1"/>
    <col min="3330" max="3330" width="15.42578125" style="15" customWidth="1"/>
    <col min="3331" max="3334" width="16.7109375" style="15" customWidth="1"/>
    <col min="3335" max="3337" width="15.42578125" style="15" customWidth="1"/>
    <col min="3338" max="3585" width="15.42578125" style="15" hidden="1"/>
    <col min="3586" max="3586" width="15.42578125" style="15" customWidth="1"/>
    <col min="3587" max="3590" width="16.7109375" style="15" customWidth="1"/>
    <col min="3591" max="3593" width="15.42578125" style="15" customWidth="1"/>
    <col min="3594" max="3841" width="15.42578125" style="15" hidden="1"/>
    <col min="3842" max="3842" width="15.42578125" style="15" customWidth="1"/>
    <col min="3843" max="3846" width="16.7109375" style="15" customWidth="1"/>
    <col min="3847" max="3849" width="15.42578125" style="15" customWidth="1"/>
    <col min="3850" max="4097" width="15.42578125" style="15" hidden="1"/>
    <col min="4098" max="4098" width="15.42578125" style="15" customWidth="1"/>
    <col min="4099" max="4102" width="16.7109375" style="15" customWidth="1"/>
    <col min="4103" max="4105" width="15.42578125" style="15" customWidth="1"/>
    <col min="4106" max="4353" width="15.42578125" style="15" hidden="1"/>
    <col min="4354" max="4354" width="15.42578125" style="15" customWidth="1"/>
    <col min="4355" max="4358" width="16.7109375" style="15" customWidth="1"/>
    <col min="4359" max="4361" width="15.42578125" style="15" customWidth="1"/>
    <col min="4362" max="4609" width="15.42578125" style="15" hidden="1"/>
    <col min="4610" max="4610" width="15.42578125" style="15" customWidth="1"/>
    <col min="4611" max="4614" width="16.7109375" style="15" customWidth="1"/>
    <col min="4615" max="4617" width="15.42578125" style="15" customWidth="1"/>
    <col min="4618" max="4865" width="15.42578125" style="15" hidden="1"/>
    <col min="4866" max="4866" width="15.42578125" style="15" customWidth="1"/>
    <col min="4867" max="4870" width="16.7109375" style="15" customWidth="1"/>
    <col min="4871" max="4873" width="15.42578125" style="15" customWidth="1"/>
    <col min="4874" max="5121" width="15.42578125" style="15" hidden="1"/>
    <col min="5122" max="5122" width="15.42578125" style="15" customWidth="1"/>
    <col min="5123" max="5126" width="16.7109375" style="15" customWidth="1"/>
    <col min="5127" max="5129" width="15.42578125" style="15" customWidth="1"/>
    <col min="5130" max="5377" width="15.42578125" style="15" hidden="1"/>
    <col min="5378" max="5378" width="15.42578125" style="15" customWidth="1"/>
    <col min="5379" max="5382" width="16.7109375" style="15" customWidth="1"/>
    <col min="5383" max="5385" width="15.42578125" style="15" customWidth="1"/>
    <col min="5386" max="5633" width="15.42578125" style="15" hidden="1"/>
    <col min="5634" max="5634" width="15.42578125" style="15" customWidth="1"/>
    <col min="5635" max="5638" width="16.7109375" style="15" customWidth="1"/>
    <col min="5639" max="5641" width="15.42578125" style="15" customWidth="1"/>
    <col min="5642" max="5889" width="15.42578125" style="15" hidden="1"/>
    <col min="5890" max="5890" width="15.42578125" style="15" customWidth="1"/>
    <col min="5891" max="5894" width="16.7109375" style="15" customWidth="1"/>
    <col min="5895" max="5897" width="15.42578125" style="15" customWidth="1"/>
    <col min="5898" max="6145" width="15.42578125" style="15" hidden="1"/>
    <col min="6146" max="6146" width="15.42578125" style="15" customWidth="1"/>
    <col min="6147" max="6150" width="16.7109375" style="15" customWidth="1"/>
    <col min="6151" max="6153" width="15.42578125" style="15" customWidth="1"/>
    <col min="6154" max="6401" width="15.42578125" style="15" hidden="1"/>
    <col min="6402" max="6402" width="15.42578125" style="15" customWidth="1"/>
    <col min="6403" max="6406" width="16.7109375" style="15" customWidth="1"/>
    <col min="6407" max="6409" width="15.42578125" style="15" customWidth="1"/>
    <col min="6410" max="6657" width="15.42578125" style="15" hidden="1"/>
    <col min="6658" max="6658" width="15.42578125" style="15" customWidth="1"/>
    <col min="6659" max="6662" width="16.7109375" style="15" customWidth="1"/>
    <col min="6663" max="6665" width="15.42578125" style="15" customWidth="1"/>
    <col min="6666" max="6913" width="15.42578125" style="15" hidden="1"/>
    <col min="6914" max="6914" width="15.42578125" style="15" customWidth="1"/>
    <col min="6915" max="6918" width="16.7109375" style="15" customWidth="1"/>
    <col min="6919" max="6921" width="15.42578125" style="15" customWidth="1"/>
    <col min="6922" max="7169" width="15.42578125" style="15" hidden="1"/>
    <col min="7170" max="7170" width="15.42578125" style="15" customWidth="1"/>
    <col min="7171" max="7174" width="16.7109375" style="15" customWidth="1"/>
    <col min="7175" max="7177" width="15.42578125" style="15" customWidth="1"/>
    <col min="7178" max="7425" width="15.42578125" style="15" hidden="1"/>
    <col min="7426" max="7426" width="15.42578125" style="15" customWidth="1"/>
    <col min="7427" max="7430" width="16.7109375" style="15" customWidth="1"/>
    <col min="7431" max="7433" width="15.42578125" style="15" customWidth="1"/>
    <col min="7434" max="7681" width="15.42578125" style="15" hidden="1"/>
    <col min="7682" max="7682" width="15.42578125" style="15" customWidth="1"/>
    <col min="7683" max="7686" width="16.7109375" style="15" customWidth="1"/>
    <col min="7687" max="7689" width="15.42578125" style="15" customWidth="1"/>
    <col min="7690" max="7937" width="15.42578125" style="15" hidden="1"/>
    <col min="7938" max="7938" width="15.42578125" style="15" customWidth="1"/>
    <col min="7939" max="7942" width="16.7109375" style="15" customWidth="1"/>
    <col min="7943" max="7945" width="15.42578125" style="15" customWidth="1"/>
    <col min="7946" max="8193" width="15.42578125" style="15" hidden="1"/>
    <col min="8194" max="8194" width="15.42578125" style="15" customWidth="1"/>
    <col min="8195" max="8198" width="16.7109375" style="15" customWidth="1"/>
    <col min="8199" max="8201" width="15.42578125" style="15" customWidth="1"/>
    <col min="8202" max="8449" width="15.42578125" style="15" hidden="1"/>
    <col min="8450" max="8450" width="15.42578125" style="15" customWidth="1"/>
    <col min="8451" max="8454" width="16.7109375" style="15" customWidth="1"/>
    <col min="8455" max="8457" width="15.42578125" style="15" customWidth="1"/>
    <col min="8458" max="8705" width="15.42578125" style="15" hidden="1"/>
    <col min="8706" max="8706" width="15.42578125" style="15" customWidth="1"/>
    <col min="8707" max="8710" width="16.7109375" style="15" customWidth="1"/>
    <col min="8711" max="8713" width="15.42578125" style="15" customWidth="1"/>
    <col min="8714" max="8961" width="15.42578125" style="15" hidden="1"/>
    <col min="8962" max="8962" width="15.42578125" style="15" customWidth="1"/>
    <col min="8963" max="8966" width="16.7109375" style="15" customWidth="1"/>
    <col min="8967" max="8969" width="15.42578125" style="15" customWidth="1"/>
    <col min="8970" max="9217" width="15.42578125" style="15" hidden="1"/>
    <col min="9218" max="9218" width="15.42578125" style="15" customWidth="1"/>
    <col min="9219" max="9222" width="16.7109375" style="15" customWidth="1"/>
    <col min="9223" max="9225" width="15.42578125" style="15" customWidth="1"/>
    <col min="9226" max="9473" width="15.42578125" style="15" hidden="1"/>
    <col min="9474" max="9474" width="15.42578125" style="15" customWidth="1"/>
    <col min="9475" max="9478" width="16.7109375" style="15" customWidth="1"/>
    <col min="9479" max="9481" width="15.42578125" style="15" customWidth="1"/>
    <col min="9482" max="9729" width="15.42578125" style="15" hidden="1"/>
    <col min="9730" max="9730" width="15.42578125" style="15" customWidth="1"/>
    <col min="9731" max="9734" width="16.7109375" style="15" customWidth="1"/>
    <col min="9735" max="9737" width="15.42578125" style="15" customWidth="1"/>
    <col min="9738" max="9985" width="15.42578125" style="15" hidden="1"/>
    <col min="9986" max="9986" width="15.42578125" style="15" customWidth="1"/>
    <col min="9987" max="9990" width="16.7109375" style="15" customWidth="1"/>
    <col min="9991" max="9993" width="15.42578125" style="15" customWidth="1"/>
    <col min="9994" max="10241" width="15.42578125" style="15" hidden="1"/>
    <col min="10242" max="10242" width="15.42578125" style="15" customWidth="1"/>
    <col min="10243" max="10246" width="16.7109375" style="15" customWidth="1"/>
    <col min="10247" max="10249" width="15.42578125" style="15" customWidth="1"/>
    <col min="10250" max="10497" width="15.42578125" style="15" hidden="1"/>
    <col min="10498" max="10498" width="15.42578125" style="15" customWidth="1"/>
    <col min="10499" max="10502" width="16.7109375" style="15" customWidth="1"/>
    <col min="10503" max="10505" width="15.42578125" style="15" customWidth="1"/>
    <col min="10506" max="10753" width="15.42578125" style="15" hidden="1"/>
    <col min="10754" max="10754" width="15.42578125" style="15" customWidth="1"/>
    <col min="10755" max="10758" width="16.7109375" style="15" customWidth="1"/>
    <col min="10759" max="10761" width="15.42578125" style="15" customWidth="1"/>
    <col min="10762" max="11009" width="15.42578125" style="15" hidden="1"/>
    <col min="11010" max="11010" width="15.42578125" style="15" customWidth="1"/>
    <col min="11011" max="11014" width="16.7109375" style="15" customWidth="1"/>
    <col min="11015" max="11017" width="15.42578125" style="15" customWidth="1"/>
    <col min="11018" max="11265" width="15.42578125" style="15" hidden="1"/>
    <col min="11266" max="11266" width="15.42578125" style="15" customWidth="1"/>
    <col min="11267" max="11270" width="16.7109375" style="15" customWidth="1"/>
    <col min="11271" max="11273" width="15.42578125" style="15" customWidth="1"/>
    <col min="11274" max="11521" width="15.42578125" style="15" hidden="1"/>
    <col min="11522" max="11522" width="15.42578125" style="15" customWidth="1"/>
    <col min="11523" max="11526" width="16.7109375" style="15" customWidth="1"/>
    <col min="11527" max="11529" width="15.42578125" style="15" customWidth="1"/>
    <col min="11530" max="11777" width="15.42578125" style="15" hidden="1"/>
    <col min="11778" max="11778" width="15.42578125" style="15" customWidth="1"/>
    <col min="11779" max="11782" width="16.7109375" style="15" customWidth="1"/>
    <col min="11783" max="11785" width="15.42578125" style="15" customWidth="1"/>
    <col min="11786" max="12033" width="15.42578125" style="15" hidden="1"/>
    <col min="12034" max="12034" width="15.42578125" style="15" customWidth="1"/>
    <col min="12035" max="12038" width="16.7109375" style="15" customWidth="1"/>
    <col min="12039" max="12041" width="15.42578125" style="15" customWidth="1"/>
    <col min="12042" max="12289" width="15.42578125" style="15" hidden="1"/>
    <col min="12290" max="12290" width="15.42578125" style="15" customWidth="1"/>
    <col min="12291" max="12294" width="16.7109375" style="15" customWidth="1"/>
    <col min="12295" max="12297" width="15.42578125" style="15" customWidth="1"/>
    <col min="12298" max="12545" width="15.42578125" style="15" hidden="1"/>
    <col min="12546" max="12546" width="15.42578125" style="15" customWidth="1"/>
    <col min="12547" max="12550" width="16.7109375" style="15" customWidth="1"/>
    <col min="12551" max="12553" width="15.42578125" style="15" customWidth="1"/>
    <col min="12554" max="12801" width="15.42578125" style="15" hidden="1"/>
    <col min="12802" max="12802" width="15.42578125" style="15" customWidth="1"/>
    <col min="12803" max="12806" width="16.7109375" style="15" customWidth="1"/>
    <col min="12807" max="12809" width="15.42578125" style="15" customWidth="1"/>
    <col min="12810" max="13057" width="15.42578125" style="15" hidden="1"/>
    <col min="13058" max="13058" width="15.42578125" style="15" customWidth="1"/>
    <col min="13059" max="13062" width="16.7109375" style="15" customWidth="1"/>
    <col min="13063" max="13065" width="15.42578125" style="15" customWidth="1"/>
    <col min="13066" max="13313" width="15.42578125" style="15" hidden="1"/>
    <col min="13314" max="13314" width="15.42578125" style="15" customWidth="1"/>
    <col min="13315" max="13318" width="16.7109375" style="15" customWidth="1"/>
    <col min="13319" max="13321" width="15.42578125" style="15" customWidth="1"/>
    <col min="13322" max="13569" width="15.42578125" style="15" hidden="1"/>
    <col min="13570" max="13570" width="15.42578125" style="15" customWidth="1"/>
    <col min="13571" max="13574" width="16.7109375" style="15" customWidth="1"/>
    <col min="13575" max="13577" width="15.42578125" style="15" customWidth="1"/>
    <col min="13578" max="13825" width="15.42578125" style="15" hidden="1"/>
    <col min="13826" max="13826" width="15.42578125" style="15" customWidth="1"/>
    <col min="13827" max="13830" width="16.7109375" style="15" customWidth="1"/>
    <col min="13831" max="13833" width="15.42578125" style="15" customWidth="1"/>
    <col min="13834" max="14081" width="15.42578125" style="15" hidden="1"/>
    <col min="14082" max="14082" width="15.42578125" style="15" customWidth="1"/>
    <col min="14083" max="14086" width="16.7109375" style="15" customWidth="1"/>
    <col min="14087" max="14089" width="15.42578125" style="15" customWidth="1"/>
    <col min="14090" max="14337" width="15.42578125" style="15" hidden="1"/>
    <col min="14338" max="14338" width="15.42578125" style="15" customWidth="1"/>
    <col min="14339" max="14342" width="16.7109375" style="15" customWidth="1"/>
    <col min="14343" max="14345" width="15.42578125" style="15" customWidth="1"/>
    <col min="14346" max="14593" width="15.42578125" style="15" hidden="1"/>
    <col min="14594" max="14594" width="15.42578125" style="15" customWidth="1"/>
    <col min="14595" max="14598" width="16.7109375" style="15" customWidth="1"/>
    <col min="14599" max="14601" width="15.42578125" style="15" customWidth="1"/>
    <col min="14602" max="14849" width="15.42578125" style="15" hidden="1"/>
    <col min="14850" max="14850" width="15.42578125" style="15" customWidth="1"/>
    <col min="14851" max="14854" width="16.7109375" style="15" customWidth="1"/>
    <col min="14855" max="14857" width="15.42578125" style="15" customWidth="1"/>
    <col min="14858" max="15105" width="15.42578125" style="15" hidden="1"/>
    <col min="15106" max="15106" width="15.42578125" style="15" customWidth="1"/>
    <col min="15107" max="15110" width="16.7109375" style="15" customWidth="1"/>
    <col min="15111" max="15113" width="15.42578125" style="15" customWidth="1"/>
    <col min="15114" max="15361" width="15.42578125" style="15" hidden="1"/>
    <col min="15362" max="15362" width="15.42578125" style="15" customWidth="1"/>
    <col min="15363" max="15366" width="16.7109375" style="15" customWidth="1"/>
    <col min="15367" max="15369" width="15.42578125" style="15" customWidth="1"/>
    <col min="15370" max="15617" width="15.42578125" style="15" hidden="1"/>
    <col min="15618" max="15618" width="15.42578125" style="15" customWidth="1"/>
    <col min="15619" max="15622" width="16.7109375" style="15" customWidth="1"/>
    <col min="15623" max="15625" width="15.42578125" style="15" customWidth="1"/>
    <col min="15626" max="15873" width="15.42578125" style="15" hidden="1"/>
    <col min="15874" max="15874" width="15.42578125" style="15" customWidth="1"/>
    <col min="15875" max="15878" width="16.7109375" style="15" customWidth="1"/>
    <col min="15879" max="15881" width="15.42578125" style="15" customWidth="1"/>
    <col min="15882" max="16129" width="15.42578125" style="15" hidden="1"/>
    <col min="16130" max="16130" width="15.42578125" style="15" customWidth="1"/>
    <col min="16131" max="16134" width="16.7109375" style="15" customWidth="1"/>
    <col min="16135" max="16137" width="15.42578125" style="15" customWidth="1"/>
    <col min="16138" max="16384" width="15.42578125" style="15" hidden="1"/>
  </cols>
  <sheetData>
    <row r="1" spans="1:10" s="27" customFormat="1" x14ac:dyDescent="0.2">
      <c r="A1" s="26"/>
      <c r="B1" s="37" t="s">
        <v>175</v>
      </c>
      <c r="C1" s="117" t="s">
        <v>175</v>
      </c>
      <c r="D1" s="117"/>
      <c r="E1" s="118" t="s">
        <v>176</v>
      </c>
      <c r="F1" s="118"/>
      <c r="G1" s="15"/>
      <c r="H1" s="119" t="s">
        <v>177</v>
      </c>
      <c r="I1" s="119"/>
    </row>
    <row r="2" spans="1:10" s="27" customFormat="1" ht="27.75" customHeight="1" x14ac:dyDescent="0.2">
      <c r="A2" s="28"/>
      <c r="B2" s="29" t="s">
        <v>179</v>
      </c>
      <c r="C2" s="29" t="s">
        <v>178</v>
      </c>
      <c r="D2" s="29" t="s">
        <v>179</v>
      </c>
      <c r="E2" s="29" t="s">
        <v>178</v>
      </c>
      <c r="F2" s="29" t="s">
        <v>180</v>
      </c>
      <c r="G2" s="30" t="s">
        <v>181</v>
      </c>
      <c r="H2" s="29" t="s">
        <v>182</v>
      </c>
      <c r="I2" s="29" t="s">
        <v>183</v>
      </c>
    </row>
    <row r="3" spans="1:10" s="27" customFormat="1" ht="14.25" customHeight="1" x14ac:dyDescent="0.2">
      <c r="A3" s="31" t="s">
        <v>46</v>
      </c>
      <c r="B3" s="32" t="s">
        <v>186</v>
      </c>
      <c r="C3" s="32" t="s">
        <v>70</v>
      </c>
      <c r="D3" s="32" t="s">
        <v>70</v>
      </c>
      <c r="E3" s="28" t="s">
        <v>48</v>
      </c>
      <c r="F3" s="28" t="s">
        <v>48</v>
      </c>
      <c r="G3" s="28" t="s">
        <v>48</v>
      </c>
      <c r="H3" s="28" t="s">
        <v>48</v>
      </c>
      <c r="I3" s="28" t="s">
        <v>48</v>
      </c>
      <c r="J3" s="28" t="s">
        <v>48</v>
      </c>
    </row>
    <row r="4" spans="1:10" s="27" customFormat="1" ht="14.25" customHeight="1" x14ac:dyDescent="0.2">
      <c r="A4" s="31" t="s">
        <v>81</v>
      </c>
      <c r="B4" s="32" t="s">
        <v>187</v>
      </c>
      <c r="C4" s="32" t="s">
        <v>184</v>
      </c>
      <c r="D4" s="32" t="s">
        <v>185</v>
      </c>
      <c r="E4" s="28" t="s">
        <v>48</v>
      </c>
      <c r="F4" s="28" t="s">
        <v>48</v>
      </c>
      <c r="G4" s="28" t="s">
        <v>48</v>
      </c>
      <c r="H4" s="28" t="s">
        <v>48</v>
      </c>
      <c r="I4" s="28" t="s">
        <v>48</v>
      </c>
      <c r="J4" s="28" t="s">
        <v>48</v>
      </c>
    </row>
    <row r="5" spans="1:10" ht="10.5" customHeight="1" x14ac:dyDescent="0.2">
      <c r="A5" s="38">
        <v>25658</v>
      </c>
      <c r="B5" s="33" t="e">
        <v>#N/A</v>
      </c>
      <c r="C5" s="33">
        <v>4</v>
      </c>
      <c r="D5" s="34" t="e">
        <v>#N/A</v>
      </c>
      <c r="E5" s="35"/>
      <c r="F5" s="35"/>
      <c r="G5" s="35"/>
      <c r="H5" s="36">
        <f t="shared" ref="H5:H68" si="0">H9/(G9/100+1)</f>
        <v>1.2638820638820638</v>
      </c>
      <c r="I5" s="35"/>
      <c r="J5" s="28" t="s">
        <v>48</v>
      </c>
    </row>
    <row r="6" spans="1:10" ht="10.5" customHeight="1" x14ac:dyDescent="0.2">
      <c r="A6" s="38">
        <v>25749</v>
      </c>
      <c r="B6" s="33" t="e">
        <v>#N/A</v>
      </c>
      <c r="C6" s="33">
        <v>4</v>
      </c>
      <c r="D6" s="34" t="e">
        <v>#N/A</v>
      </c>
      <c r="E6" s="35"/>
      <c r="F6" s="35"/>
      <c r="G6" s="35"/>
      <c r="H6" s="36">
        <f t="shared" si="0"/>
        <v>1.2800521937693665</v>
      </c>
      <c r="I6" s="35"/>
      <c r="J6" s="28" t="s">
        <v>48</v>
      </c>
    </row>
    <row r="7" spans="1:10" ht="10.5" customHeight="1" x14ac:dyDescent="0.2">
      <c r="A7" s="38">
        <v>25841</v>
      </c>
      <c r="B7" s="33" t="e">
        <v>#N/A</v>
      </c>
      <c r="C7" s="33">
        <v>4</v>
      </c>
      <c r="D7" s="34" t="e">
        <v>#N/A</v>
      </c>
      <c r="E7" s="35"/>
      <c r="F7" s="35"/>
      <c r="G7" s="35"/>
      <c r="H7" s="36">
        <f t="shared" si="0"/>
        <v>1.2825170288679872</v>
      </c>
      <c r="I7" s="35"/>
      <c r="J7" s="28" t="s">
        <v>48</v>
      </c>
    </row>
    <row r="8" spans="1:10" ht="10.5" customHeight="1" x14ac:dyDescent="0.2">
      <c r="A8" s="38">
        <v>25933</v>
      </c>
      <c r="B8" s="33" t="e">
        <v>#N/A</v>
      </c>
      <c r="C8" s="33">
        <v>4.06666666666667</v>
      </c>
      <c r="D8" s="34" t="e">
        <v>#N/A</v>
      </c>
      <c r="E8" s="35"/>
      <c r="F8" s="35"/>
      <c r="G8" s="35"/>
      <c r="H8" s="36">
        <f t="shared" si="0"/>
        <v>1.3101894849212694</v>
      </c>
      <c r="I8" s="35"/>
      <c r="J8" s="28" t="s">
        <v>48</v>
      </c>
    </row>
    <row r="9" spans="1:10" ht="10.5" customHeight="1" x14ac:dyDescent="0.2">
      <c r="A9" s="38">
        <v>26023</v>
      </c>
      <c r="B9" s="33" t="e">
        <v>#N/A</v>
      </c>
      <c r="C9" s="33">
        <v>4.1666666666666696</v>
      </c>
      <c r="D9" s="34" t="e">
        <v>#N/A</v>
      </c>
      <c r="E9" s="36">
        <f t="shared" ref="E9:F40" si="1">(C9/C5-1)*100</f>
        <v>4.1666666666667407</v>
      </c>
      <c r="F9" s="36" t="e">
        <f t="shared" si="1"/>
        <v>#N/A</v>
      </c>
      <c r="G9" s="36">
        <f t="shared" ref="G9:G73" si="2">E9</f>
        <v>4.1666666666667407</v>
      </c>
      <c r="H9" s="36">
        <f t="shared" si="0"/>
        <v>1.3165438165438175</v>
      </c>
      <c r="I9" s="36">
        <f>C9</f>
        <v>4.1666666666666696</v>
      </c>
      <c r="J9" s="28" t="s">
        <v>48</v>
      </c>
    </row>
    <row r="10" spans="1:10" ht="10.5" customHeight="1" x14ac:dyDescent="0.2">
      <c r="A10" s="38">
        <v>26114</v>
      </c>
      <c r="B10" s="33" t="e">
        <v>#N/A</v>
      </c>
      <c r="C10" s="33">
        <v>4.3</v>
      </c>
      <c r="D10" s="34" t="e">
        <v>#N/A</v>
      </c>
      <c r="E10" s="36">
        <f t="shared" si="1"/>
        <v>7.4999999999999956</v>
      </c>
      <c r="F10" s="36" t="e">
        <f t="shared" si="1"/>
        <v>#N/A</v>
      </c>
      <c r="G10" s="36">
        <f t="shared" si="2"/>
        <v>7.4999999999999956</v>
      </c>
      <c r="H10" s="36">
        <f t="shared" si="0"/>
        <v>1.376056108302069</v>
      </c>
      <c r="I10" s="36">
        <f t="shared" ref="I10:I73" si="3">C10</f>
        <v>4.3</v>
      </c>
      <c r="J10" s="28" t="s">
        <v>48</v>
      </c>
    </row>
    <row r="11" spans="1:10" ht="10.5" customHeight="1" x14ac:dyDescent="0.2">
      <c r="A11" s="38">
        <v>26206</v>
      </c>
      <c r="B11" s="33" t="e">
        <v>#N/A</v>
      </c>
      <c r="C11" s="33">
        <v>4.3</v>
      </c>
      <c r="D11" s="34" t="e">
        <v>#N/A</v>
      </c>
      <c r="E11" s="36">
        <f t="shared" si="1"/>
        <v>7.4999999999999956</v>
      </c>
      <c r="F11" s="36" t="e">
        <f t="shared" si="1"/>
        <v>#N/A</v>
      </c>
      <c r="G11" s="36">
        <f t="shared" si="2"/>
        <v>7.4999999999999956</v>
      </c>
      <c r="H11" s="36">
        <f t="shared" si="0"/>
        <v>1.3787058060330863</v>
      </c>
      <c r="I11" s="36">
        <f t="shared" si="3"/>
        <v>4.3</v>
      </c>
      <c r="J11" s="28" t="s">
        <v>48</v>
      </c>
    </row>
    <row r="12" spans="1:10" ht="10.5" customHeight="1" x14ac:dyDescent="0.2">
      <c r="A12" s="38">
        <v>26298</v>
      </c>
      <c r="B12" s="33" t="e">
        <v>#N/A</v>
      </c>
      <c r="C12" s="33">
        <v>4.3</v>
      </c>
      <c r="D12" s="34" t="e">
        <v>#N/A</v>
      </c>
      <c r="E12" s="36">
        <f t="shared" si="1"/>
        <v>5.7377049180326933</v>
      </c>
      <c r="F12" s="36" t="e">
        <f t="shared" si="1"/>
        <v>#N/A</v>
      </c>
      <c r="G12" s="36">
        <f t="shared" si="2"/>
        <v>5.7377049180326933</v>
      </c>
      <c r="H12" s="36">
        <f t="shared" si="0"/>
        <v>1.3853642914331443</v>
      </c>
      <c r="I12" s="36">
        <f t="shared" si="3"/>
        <v>4.3</v>
      </c>
      <c r="J12" s="28" t="s">
        <v>48</v>
      </c>
    </row>
    <row r="13" spans="1:10" ht="10.5" customHeight="1" x14ac:dyDescent="0.2">
      <c r="A13" s="38">
        <v>26389</v>
      </c>
      <c r="B13" s="33" t="e">
        <v>#N/A</v>
      </c>
      <c r="C13" s="33">
        <v>4.3666666666666698</v>
      </c>
      <c r="D13" s="34" t="e">
        <v>#N/A</v>
      </c>
      <c r="E13" s="36">
        <f t="shared" si="1"/>
        <v>4.8000000000000043</v>
      </c>
      <c r="F13" s="36" t="e">
        <f t="shared" si="1"/>
        <v>#N/A</v>
      </c>
      <c r="G13" s="36">
        <f t="shared" si="2"/>
        <v>4.8000000000000043</v>
      </c>
      <c r="H13" s="36">
        <f t="shared" si="0"/>
        <v>1.3797379197379207</v>
      </c>
      <c r="I13" s="36">
        <f t="shared" si="3"/>
        <v>4.3666666666666698</v>
      </c>
      <c r="J13" s="28" t="s">
        <v>48</v>
      </c>
    </row>
    <row r="14" spans="1:10" ht="10.5" customHeight="1" x14ac:dyDescent="0.2">
      <c r="A14" s="38">
        <v>26480</v>
      </c>
      <c r="B14" s="33" t="e">
        <v>#N/A</v>
      </c>
      <c r="C14" s="33">
        <v>4.43333333333333</v>
      </c>
      <c r="D14" s="34" t="e">
        <v>#N/A</v>
      </c>
      <c r="E14" s="36">
        <f t="shared" si="1"/>
        <v>3.1007751937983663</v>
      </c>
      <c r="F14" s="36" t="e">
        <f t="shared" si="1"/>
        <v>#N/A</v>
      </c>
      <c r="G14" s="36">
        <f t="shared" si="2"/>
        <v>3.1007751937983663</v>
      </c>
      <c r="H14" s="36">
        <f t="shared" si="0"/>
        <v>1.4187245147610468</v>
      </c>
      <c r="I14" s="36">
        <f t="shared" si="3"/>
        <v>4.43333333333333</v>
      </c>
      <c r="J14" s="28" t="s">
        <v>48</v>
      </c>
    </row>
    <row r="15" spans="1:10" ht="10.5" customHeight="1" x14ac:dyDescent="0.2">
      <c r="A15" s="38">
        <v>26572</v>
      </c>
      <c r="B15" s="33" t="e">
        <v>#N/A</v>
      </c>
      <c r="C15" s="33">
        <v>4.5999999999999996</v>
      </c>
      <c r="D15" s="34" t="e">
        <v>#N/A</v>
      </c>
      <c r="E15" s="36">
        <f t="shared" si="1"/>
        <v>6.9767441860465018</v>
      </c>
      <c r="F15" s="36" t="e">
        <f t="shared" si="1"/>
        <v>#N/A</v>
      </c>
      <c r="G15" s="36">
        <f t="shared" si="2"/>
        <v>6.9767441860465018</v>
      </c>
      <c r="H15" s="36">
        <f t="shared" si="0"/>
        <v>1.4748945831981852</v>
      </c>
      <c r="I15" s="36">
        <f t="shared" si="3"/>
        <v>4.5999999999999996</v>
      </c>
      <c r="J15" s="28" t="s">
        <v>48</v>
      </c>
    </row>
    <row r="16" spans="1:10" ht="10.5" customHeight="1" x14ac:dyDescent="0.2">
      <c r="A16" s="38">
        <v>26664</v>
      </c>
      <c r="B16" s="33" t="e">
        <v>#N/A</v>
      </c>
      <c r="C16" s="33">
        <v>4.6666666666666696</v>
      </c>
      <c r="D16" s="34" t="e">
        <v>#N/A</v>
      </c>
      <c r="E16" s="36">
        <f t="shared" si="1"/>
        <v>8.5271317829458191</v>
      </c>
      <c r="F16" s="36" t="e">
        <f t="shared" si="1"/>
        <v>#N/A</v>
      </c>
      <c r="G16" s="36">
        <f t="shared" si="2"/>
        <v>8.5271317829458191</v>
      </c>
      <c r="H16" s="36">
        <f t="shared" si="0"/>
        <v>1.503496130237522</v>
      </c>
      <c r="I16" s="36">
        <f t="shared" si="3"/>
        <v>4.6666666666666696</v>
      </c>
      <c r="J16" s="28" t="s">
        <v>48</v>
      </c>
    </row>
    <row r="17" spans="1:10" ht="10.5" customHeight="1" x14ac:dyDescent="0.2">
      <c r="A17" s="38">
        <v>26754</v>
      </c>
      <c r="B17" s="33" t="e">
        <v>#N/A</v>
      </c>
      <c r="C17" s="33">
        <v>4.8</v>
      </c>
      <c r="D17" s="34" t="e">
        <v>#N/A</v>
      </c>
      <c r="E17" s="36">
        <f t="shared" si="1"/>
        <v>9.9236641221373212</v>
      </c>
      <c r="F17" s="36" t="e">
        <f t="shared" si="1"/>
        <v>#N/A</v>
      </c>
      <c r="G17" s="36">
        <f t="shared" si="2"/>
        <v>9.9236641221373212</v>
      </c>
      <c r="H17" s="36">
        <f t="shared" si="0"/>
        <v>1.5166584766584765</v>
      </c>
      <c r="I17" s="36">
        <f t="shared" si="3"/>
        <v>4.8</v>
      </c>
      <c r="J17" s="28" t="s">
        <v>48</v>
      </c>
    </row>
    <row r="18" spans="1:10" ht="10.5" customHeight="1" x14ac:dyDescent="0.2">
      <c r="A18" s="38">
        <v>26845</v>
      </c>
      <c r="B18" s="33" t="e">
        <v>#N/A</v>
      </c>
      <c r="C18" s="33">
        <v>5</v>
      </c>
      <c r="D18" s="34" t="e">
        <v>#N/A</v>
      </c>
      <c r="E18" s="36">
        <f t="shared" si="1"/>
        <v>12.781954887218138</v>
      </c>
      <c r="F18" s="36" t="e">
        <f t="shared" si="1"/>
        <v>#N/A</v>
      </c>
      <c r="G18" s="36">
        <f t="shared" si="2"/>
        <v>12.781954887218138</v>
      </c>
      <c r="H18" s="36">
        <f t="shared" si="0"/>
        <v>1.6000652422117081</v>
      </c>
      <c r="I18" s="36">
        <f t="shared" si="3"/>
        <v>5</v>
      </c>
      <c r="J18" s="28" t="s">
        <v>48</v>
      </c>
    </row>
    <row r="19" spans="1:10" ht="10.5" customHeight="1" x14ac:dyDescent="0.2">
      <c r="A19" s="38">
        <v>26937</v>
      </c>
      <c r="B19" s="33" t="e">
        <v>#N/A</v>
      </c>
      <c r="C19" s="33">
        <v>5.1333333333333302</v>
      </c>
      <c r="D19" s="34" t="e">
        <v>#N/A</v>
      </c>
      <c r="E19" s="36">
        <f t="shared" si="1"/>
        <v>11.594202898550666</v>
      </c>
      <c r="F19" s="36" t="e">
        <f t="shared" si="1"/>
        <v>#N/A</v>
      </c>
      <c r="G19" s="36">
        <f t="shared" si="2"/>
        <v>11.594202898550666</v>
      </c>
      <c r="H19" s="36">
        <f t="shared" si="0"/>
        <v>1.645896853713916</v>
      </c>
      <c r="I19" s="36">
        <f t="shared" si="3"/>
        <v>5.1333333333333302</v>
      </c>
      <c r="J19" s="28" t="s">
        <v>48</v>
      </c>
    </row>
    <row r="20" spans="1:10" ht="10.5" customHeight="1" x14ac:dyDescent="0.2">
      <c r="A20" s="38">
        <v>27029</v>
      </c>
      <c r="B20" s="33" t="e">
        <v>#N/A</v>
      </c>
      <c r="C20" s="33">
        <v>5.3333333333333304</v>
      </c>
      <c r="D20" s="34" t="e">
        <v>#N/A</v>
      </c>
      <c r="E20" s="36">
        <f t="shared" si="1"/>
        <v>14.285714285714146</v>
      </c>
      <c r="F20" s="36" t="e">
        <f t="shared" si="1"/>
        <v>#N/A</v>
      </c>
      <c r="G20" s="36">
        <f t="shared" si="2"/>
        <v>14.285714285714146</v>
      </c>
      <c r="H20" s="36">
        <f t="shared" si="0"/>
        <v>1.7182812917000232</v>
      </c>
      <c r="I20" s="36">
        <f t="shared" si="3"/>
        <v>5.3333333333333304</v>
      </c>
      <c r="J20" s="28" t="s">
        <v>48</v>
      </c>
    </row>
    <row r="21" spans="1:10" ht="10.5" customHeight="1" x14ac:dyDescent="0.2">
      <c r="A21" s="38">
        <v>27119</v>
      </c>
      <c r="B21" s="33" t="e">
        <v>#N/A</v>
      </c>
      <c r="C21" s="33">
        <v>5.6</v>
      </c>
      <c r="D21" s="34" t="e">
        <v>#N/A</v>
      </c>
      <c r="E21" s="36">
        <f t="shared" si="1"/>
        <v>16.666666666666675</v>
      </c>
      <c r="F21" s="36" t="e">
        <f t="shared" si="1"/>
        <v>#N/A</v>
      </c>
      <c r="G21" s="36">
        <f t="shared" si="2"/>
        <v>16.666666666666675</v>
      </c>
      <c r="H21" s="36">
        <f t="shared" si="0"/>
        <v>1.7694348894348895</v>
      </c>
      <c r="I21" s="36">
        <f t="shared" si="3"/>
        <v>5.6</v>
      </c>
      <c r="J21" s="28" t="s">
        <v>48</v>
      </c>
    </row>
    <row r="22" spans="1:10" ht="10.5" customHeight="1" x14ac:dyDescent="0.2">
      <c r="A22" s="38">
        <v>27210</v>
      </c>
      <c r="B22" s="33" t="e">
        <v>#N/A</v>
      </c>
      <c r="C22" s="33">
        <v>5.8666666666666698</v>
      </c>
      <c r="D22" s="34" t="e">
        <v>#N/A</v>
      </c>
      <c r="E22" s="36">
        <f t="shared" si="1"/>
        <v>17.3333333333334</v>
      </c>
      <c r="F22" s="36" t="e">
        <f t="shared" si="1"/>
        <v>#N/A</v>
      </c>
      <c r="G22" s="36">
        <f t="shared" si="2"/>
        <v>17.3333333333334</v>
      </c>
      <c r="H22" s="36">
        <f t="shared" si="0"/>
        <v>1.8774098841950719</v>
      </c>
      <c r="I22" s="36">
        <f t="shared" si="3"/>
        <v>5.8666666666666698</v>
      </c>
      <c r="J22" s="28" t="s">
        <v>48</v>
      </c>
    </row>
    <row r="23" spans="1:10" ht="10.5" customHeight="1" x14ac:dyDescent="0.2">
      <c r="A23" s="38">
        <v>27302</v>
      </c>
      <c r="B23" s="33" t="e">
        <v>#N/A</v>
      </c>
      <c r="C23" s="33">
        <v>6.2333333333333298</v>
      </c>
      <c r="D23" s="34" t="e">
        <v>#N/A</v>
      </c>
      <c r="E23" s="36">
        <f t="shared" si="1"/>
        <v>21.428571428571441</v>
      </c>
      <c r="F23" s="36" t="e">
        <f t="shared" si="1"/>
        <v>#N/A</v>
      </c>
      <c r="G23" s="36">
        <f t="shared" si="2"/>
        <v>21.428571428571441</v>
      </c>
      <c r="H23" s="36">
        <f t="shared" si="0"/>
        <v>1.9985890366526124</v>
      </c>
      <c r="I23" s="36">
        <f t="shared" si="3"/>
        <v>6.2333333333333298</v>
      </c>
      <c r="J23" s="28" t="s">
        <v>48</v>
      </c>
    </row>
    <row r="24" spans="1:10" ht="10.5" customHeight="1" x14ac:dyDescent="0.2">
      <c r="A24" s="38">
        <v>27394</v>
      </c>
      <c r="B24" s="33" t="e">
        <v>#N/A</v>
      </c>
      <c r="C24" s="33">
        <v>6.4</v>
      </c>
      <c r="D24" s="34" t="e">
        <v>#N/A</v>
      </c>
      <c r="E24" s="36">
        <f t="shared" si="1"/>
        <v>20.000000000000064</v>
      </c>
      <c r="F24" s="36" t="e">
        <f t="shared" si="1"/>
        <v>#N/A</v>
      </c>
      <c r="G24" s="36">
        <f t="shared" si="2"/>
        <v>20.000000000000064</v>
      </c>
      <c r="H24" s="36">
        <f t="shared" si="0"/>
        <v>2.061937550040029</v>
      </c>
      <c r="I24" s="36">
        <f t="shared" si="3"/>
        <v>6.4</v>
      </c>
      <c r="J24" s="28" t="s">
        <v>48</v>
      </c>
    </row>
    <row r="25" spans="1:10" ht="10.5" customHeight="1" x14ac:dyDescent="0.2">
      <c r="A25" s="38">
        <v>27484</v>
      </c>
      <c r="B25" s="33" t="e">
        <v>#N/A</v>
      </c>
      <c r="C25" s="33">
        <v>6.7</v>
      </c>
      <c r="D25" s="34" t="e">
        <v>#N/A</v>
      </c>
      <c r="E25" s="36">
        <f t="shared" si="1"/>
        <v>19.64285714285716</v>
      </c>
      <c r="F25" s="36" t="e">
        <f t="shared" si="1"/>
        <v>#N/A</v>
      </c>
      <c r="G25" s="36">
        <f t="shared" si="2"/>
        <v>19.64285714285716</v>
      </c>
      <c r="H25" s="36">
        <f t="shared" si="0"/>
        <v>2.1170024570024575</v>
      </c>
      <c r="I25" s="36">
        <f t="shared" si="3"/>
        <v>6.7</v>
      </c>
      <c r="J25" s="28" t="s">
        <v>48</v>
      </c>
    </row>
    <row r="26" spans="1:10" ht="10.5" customHeight="1" x14ac:dyDescent="0.2">
      <c r="A26" s="38">
        <v>27575</v>
      </c>
      <c r="B26" s="33" t="e">
        <v>#N/A</v>
      </c>
      <c r="C26" s="33">
        <v>6.8333333333333304</v>
      </c>
      <c r="D26" s="34" t="e">
        <v>#N/A</v>
      </c>
      <c r="E26" s="36">
        <f t="shared" si="1"/>
        <v>16.47727272727262</v>
      </c>
      <c r="F26" s="36" t="e">
        <f t="shared" si="1"/>
        <v>#N/A</v>
      </c>
      <c r="G26" s="36">
        <f t="shared" si="2"/>
        <v>16.47727272727262</v>
      </c>
      <c r="H26" s="36">
        <f t="shared" si="0"/>
        <v>2.1867558310226669</v>
      </c>
      <c r="I26" s="36">
        <f t="shared" si="3"/>
        <v>6.8333333333333304</v>
      </c>
      <c r="J26" s="28" t="s">
        <v>48</v>
      </c>
    </row>
    <row r="27" spans="1:10" ht="10.5" customHeight="1" x14ac:dyDescent="0.2">
      <c r="A27" s="38">
        <v>27667</v>
      </c>
      <c r="B27" s="33" t="e">
        <v>#N/A</v>
      </c>
      <c r="C27" s="33">
        <v>7.1333333333333302</v>
      </c>
      <c r="D27" s="34" t="e">
        <v>#N/A</v>
      </c>
      <c r="E27" s="36">
        <f t="shared" si="1"/>
        <v>14.438502673796805</v>
      </c>
      <c r="F27" s="36" t="e">
        <f t="shared" si="1"/>
        <v>#N/A</v>
      </c>
      <c r="G27" s="36">
        <f t="shared" si="2"/>
        <v>14.438502673796805</v>
      </c>
      <c r="H27" s="36">
        <f t="shared" si="0"/>
        <v>2.2871553681479098</v>
      </c>
      <c r="I27" s="36">
        <f t="shared" si="3"/>
        <v>7.1333333333333302</v>
      </c>
      <c r="J27" s="28" t="s">
        <v>48</v>
      </c>
    </row>
    <row r="28" spans="1:10" ht="10.5" customHeight="1" x14ac:dyDescent="0.2">
      <c r="A28" s="38">
        <v>27759</v>
      </c>
      <c r="B28" s="33" t="e">
        <v>#N/A</v>
      </c>
      <c r="C28" s="33">
        <v>7.3666666666666698</v>
      </c>
      <c r="D28" s="34" t="e">
        <v>#N/A</v>
      </c>
      <c r="E28" s="36">
        <f t="shared" si="1"/>
        <v>15.104166666666718</v>
      </c>
      <c r="F28" s="36" t="e">
        <f t="shared" si="1"/>
        <v>#N/A</v>
      </c>
      <c r="G28" s="36">
        <f t="shared" si="2"/>
        <v>15.104166666666718</v>
      </c>
      <c r="H28" s="36">
        <f t="shared" si="0"/>
        <v>2.3733760341606596</v>
      </c>
      <c r="I28" s="36">
        <f t="shared" si="3"/>
        <v>7.3666666666666698</v>
      </c>
      <c r="J28" s="28" t="s">
        <v>48</v>
      </c>
    </row>
    <row r="29" spans="1:10" ht="10.5" customHeight="1" x14ac:dyDescent="0.2">
      <c r="A29" s="38">
        <v>27850</v>
      </c>
      <c r="B29" s="33" t="e">
        <v>#N/A</v>
      </c>
      <c r="C29" s="33">
        <v>7.5</v>
      </c>
      <c r="D29" s="34" t="e">
        <v>#N/A</v>
      </c>
      <c r="E29" s="36">
        <f t="shared" si="1"/>
        <v>11.940298507462677</v>
      </c>
      <c r="F29" s="36" t="e">
        <f t="shared" si="1"/>
        <v>#N/A</v>
      </c>
      <c r="G29" s="36">
        <f t="shared" si="2"/>
        <v>11.940298507462677</v>
      </c>
      <c r="H29" s="36">
        <f t="shared" si="0"/>
        <v>2.36977886977887</v>
      </c>
      <c r="I29" s="36">
        <f t="shared" si="3"/>
        <v>7.5</v>
      </c>
      <c r="J29" s="28" t="s">
        <v>48</v>
      </c>
    </row>
    <row r="30" spans="1:10" ht="10.5" customHeight="1" x14ac:dyDescent="0.2">
      <c r="A30" s="38">
        <v>27941</v>
      </c>
      <c r="B30" s="33" t="e">
        <v>#N/A</v>
      </c>
      <c r="C30" s="33">
        <v>7.8</v>
      </c>
      <c r="D30" s="34" t="e">
        <v>#N/A</v>
      </c>
      <c r="E30" s="36">
        <f t="shared" si="1"/>
        <v>14.146341463414691</v>
      </c>
      <c r="F30" s="36" t="e">
        <f t="shared" si="1"/>
        <v>#N/A</v>
      </c>
      <c r="G30" s="36">
        <f t="shared" si="2"/>
        <v>14.146341463414691</v>
      </c>
      <c r="H30" s="36">
        <f t="shared" si="0"/>
        <v>2.496101777850265</v>
      </c>
      <c r="I30" s="36">
        <f t="shared" si="3"/>
        <v>7.8</v>
      </c>
      <c r="J30" s="28" t="s">
        <v>48</v>
      </c>
    </row>
    <row r="31" spans="1:10" ht="10.5" customHeight="1" x14ac:dyDescent="0.2">
      <c r="A31" s="38">
        <v>28033</v>
      </c>
      <c r="B31" s="33" t="e">
        <v>#N/A</v>
      </c>
      <c r="C31" s="33">
        <v>8.1</v>
      </c>
      <c r="D31" s="34" t="e">
        <v>#N/A</v>
      </c>
      <c r="E31" s="36">
        <f t="shared" si="1"/>
        <v>13.55140186915893</v>
      </c>
      <c r="F31" s="36" t="e">
        <f t="shared" si="1"/>
        <v>#N/A</v>
      </c>
      <c r="G31" s="36">
        <f t="shared" si="2"/>
        <v>13.55140186915893</v>
      </c>
      <c r="H31" s="36">
        <f t="shared" si="0"/>
        <v>2.5970969834576745</v>
      </c>
      <c r="I31" s="36">
        <f t="shared" si="3"/>
        <v>8.1</v>
      </c>
      <c r="J31" s="28" t="s">
        <v>48</v>
      </c>
    </row>
    <row r="32" spans="1:10" ht="10.5" customHeight="1" x14ac:dyDescent="0.2">
      <c r="A32" s="38">
        <v>28125</v>
      </c>
      <c r="B32" s="33" t="e">
        <v>#N/A</v>
      </c>
      <c r="C32" s="33">
        <v>8.3666666666666707</v>
      </c>
      <c r="D32" s="34" t="e">
        <v>#N/A</v>
      </c>
      <c r="E32" s="36">
        <f t="shared" si="1"/>
        <v>13.574660633484159</v>
      </c>
      <c r="F32" s="36" t="e">
        <f t="shared" si="1"/>
        <v>#N/A</v>
      </c>
      <c r="G32" s="36">
        <f t="shared" si="2"/>
        <v>13.574660633484159</v>
      </c>
      <c r="H32" s="36">
        <f t="shared" si="0"/>
        <v>2.6955537763544144</v>
      </c>
      <c r="I32" s="36">
        <f t="shared" si="3"/>
        <v>8.3666666666666707</v>
      </c>
      <c r="J32" s="28" t="s">
        <v>48</v>
      </c>
    </row>
    <row r="33" spans="1:10" ht="10.5" customHeight="1" x14ac:dyDescent="0.2">
      <c r="A33" s="38">
        <v>28215</v>
      </c>
      <c r="B33" s="33" t="e">
        <v>#N/A</v>
      </c>
      <c r="C33" s="33">
        <v>8.6333333333333293</v>
      </c>
      <c r="D33" s="34" t="e">
        <v>#N/A</v>
      </c>
      <c r="E33" s="36">
        <f t="shared" si="1"/>
        <v>15.111111111111054</v>
      </c>
      <c r="F33" s="36" t="e">
        <f t="shared" si="1"/>
        <v>#N/A</v>
      </c>
      <c r="G33" s="36">
        <f t="shared" si="2"/>
        <v>15.111111111111054</v>
      </c>
      <c r="H33" s="36">
        <f t="shared" si="0"/>
        <v>2.7278787878787867</v>
      </c>
      <c r="I33" s="36">
        <f t="shared" si="3"/>
        <v>8.6333333333333293</v>
      </c>
      <c r="J33" s="28" t="s">
        <v>48</v>
      </c>
    </row>
    <row r="34" spans="1:10" ht="10.5" customHeight="1" x14ac:dyDescent="0.2">
      <c r="A34" s="38">
        <v>28306</v>
      </c>
      <c r="B34" s="33" t="e">
        <v>#N/A</v>
      </c>
      <c r="C34" s="33">
        <v>8.9</v>
      </c>
      <c r="D34" s="34" t="e">
        <v>#N/A</v>
      </c>
      <c r="E34" s="36">
        <f t="shared" si="1"/>
        <v>14.10256410256412</v>
      </c>
      <c r="F34" s="36" t="e">
        <f t="shared" si="1"/>
        <v>#N/A</v>
      </c>
      <c r="G34" s="36">
        <f t="shared" si="2"/>
        <v>14.10256410256412</v>
      </c>
      <c r="H34" s="36">
        <f t="shared" si="0"/>
        <v>2.8481161311368415</v>
      </c>
      <c r="I34" s="36">
        <f t="shared" si="3"/>
        <v>8.9</v>
      </c>
      <c r="J34" s="28" t="s">
        <v>48</v>
      </c>
    </row>
    <row r="35" spans="1:10" ht="10.5" customHeight="1" x14ac:dyDescent="0.2">
      <c r="A35" s="38">
        <v>28398</v>
      </c>
      <c r="B35" s="33" t="e">
        <v>#N/A</v>
      </c>
      <c r="C35" s="33">
        <v>9.1666666666666696</v>
      </c>
      <c r="D35" s="34" t="e">
        <v>#N/A</v>
      </c>
      <c r="E35" s="36">
        <f t="shared" si="1"/>
        <v>13.168724279835441</v>
      </c>
      <c r="F35" s="36" t="e">
        <f t="shared" si="1"/>
        <v>#N/A</v>
      </c>
      <c r="G35" s="36">
        <f t="shared" si="2"/>
        <v>13.168724279835441</v>
      </c>
      <c r="H35" s="36">
        <f t="shared" si="0"/>
        <v>2.9391015244891392</v>
      </c>
      <c r="I35" s="36">
        <f t="shared" si="3"/>
        <v>9.1666666666666696</v>
      </c>
      <c r="J35" s="28" t="s">
        <v>48</v>
      </c>
    </row>
    <row r="36" spans="1:10" ht="10.5" customHeight="1" x14ac:dyDescent="0.2">
      <c r="A36" s="38">
        <v>28490</v>
      </c>
      <c r="B36" s="33" t="e">
        <v>#N/A</v>
      </c>
      <c r="C36" s="33">
        <v>9.2666666666666693</v>
      </c>
      <c r="D36" s="34" t="e">
        <v>#N/A</v>
      </c>
      <c r="E36" s="36">
        <f t="shared" si="1"/>
        <v>10.756972111553754</v>
      </c>
      <c r="F36" s="36" t="e">
        <f t="shared" si="1"/>
        <v>#N/A</v>
      </c>
      <c r="G36" s="36">
        <f t="shared" si="2"/>
        <v>10.756972111553754</v>
      </c>
      <c r="H36" s="36">
        <f t="shared" si="0"/>
        <v>2.9855137443287929</v>
      </c>
      <c r="I36" s="36">
        <f t="shared" si="3"/>
        <v>9.2666666666666693</v>
      </c>
      <c r="J36" s="28" t="s">
        <v>48</v>
      </c>
    </row>
    <row r="37" spans="1:10" ht="10.5" customHeight="1" x14ac:dyDescent="0.2">
      <c r="A37" s="38">
        <v>28580</v>
      </c>
      <c r="B37" s="33" t="e">
        <v>#N/A</v>
      </c>
      <c r="C37" s="33">
        <v>9.56666666666667</v>
      </c>
      <c r="D37" s="34" t="e">
        <v>#N/A</v>
      </c>
      <c r="E37" s="36">
        <f t="shared" si="1"/>
        <v>10.810810810810899</v>
      </c>
      <c r="F37" s="36" t="e">
        <f t="shared" si="1"/>
        <v>#N/A</v>
      </c>
      <c r="G37" s="36">
        <f t="shared" si="2"/>
        <v>10.810810810810899</v>
      </c>
      <c r="H37" s="36">
        <f t="shared" si="0"/>
        <v>3.0227846027846037</v>
      </c>
      <c r="I37" s="36">
        <f t="shared" si="3"/>
        <v>9.56666666666667</v>
      </c>
      <c r="J37" s="28" t="s">
        <v>48</v>
      </c>
    </row>
    <row r="38" spans="1:10" ht="10.5" customHeight="1" x14ac:dyDescent="0.2">
      <c r="A38" s="38">
        <v>28671</v>
      </c>
      <c r="B38" s="33" t="e">
        <v>#N/A</v>
      </c>
      <c r="C38" s="33">
        <v>9.7666666666666693</v>
      </c>
      <c r="D38" s="34" t="e">
        <v>#N/A</v>
      </c>
      <c r="E38" s="36">
        <f t="shared" si="1"/>
        <v>9.737827715355829</v>
      </c>
      <c r="F38" s="36" t="e">
        <f t="shared" si="1"/>
        <v>#N/A</v>
      </c>
      <c r="G38" s="36">
        <f t="shared" si="2"/>
        <v>9.737827715355829</v>
      </c>
      <c r="H38" s="36">
        <f t="shared" si="0"/>
        <v>3.1254607731202051</v>
      </c>
      <c r="I38" s="36">
        <f t="shared" si="3"/>
        <v>9.7666666666666693</v>
      </c>
      <c r="J38" s="28" t="s">
        <v>48</v>
      </c>
    </row>
    <row r="39" spans="1:10" ht="10.5" customHeight="1" x14ac:dyDescent="0.2">
      <c r="A39" s="38">
        <v>28763</v>
      </c>
      <c r="B39" s="33" t="e">
        <v>#N/A</v>
      </c>
      <c r="C39" s="33">
        <v>10</v>
      </c>
      <c r="D39" s="34" t="e">
        <v>#N/A</v>
      </c>
      <c r="E39" s="36">
        <f t="shared" si="1"/>
        <v>9.0909090909090615</v>
      </c>
      <c r="F39" s="36" t="e">
        <f t="shared" si="1"/>
        <v>#N/A</v>
      </c>
      <c r="G39" s="36">
        <f t="shared" si="2"/>
        <v>9.0909090909090615</v>
      </c>
      <c r="H39" s="36">
        <f t="shared" si="0"/>
        <v>3.2062925721699691</v>
      </c>
      <c r="I39" s="36">
        <f t="shared" si="3"/>
        <v>10</v>
      </c>
      <c r="J39" s="28" t="s">
        <v>48</v>
      </c>
    </row>
    <row r="40" spans="1:10" ht="10.5" customHeight="1" x14ac:dyDescent="0.2">
      <c r="A40" s="38">
        <v>28855</v>
      </c>
      <c r="B40" s="33" t="e">
        <v>#N/A</v>
      </c>
      <c r="C40" s="33">
        <v>10.366666666666699</v>
      </c>
      <c r="D40" s="34" t="e">
        <v>#N/A</v>
      </c>
      <c r="E40" s="36">
        <f t="shared" si="1"/>
        <v>11.870503597122628</v>
      </c>
      <c r="F40" s="36" t="e">
        <f t="shared" si="1"/>
        <v>#N/A</v>
      </c>
      <c r="G40" s="36">
        <f t="shared" si="2"/>
        <v>11.870503597122628</v>
      </c>
      <c r="H40" s="36">
        <f t="shared" si="0"/>
        <v>3.339909260741933</v>
      </c>
      <c r="I40" s="36">
        <f t="shared" si="3"/>
        <v>10.366666666666699</v>
      </c>
      <c r="J40" s="28" t="s">
        <v>48</v>
      </c>
    </row>
    <row r="41" spans="1:10" ht="10.5" customHeight="1" x14ac:dyDescent="0.2">
      <c r="A41" s="38">
        <v>28945</v>
      </c>
      <c r="B41" s="33" t="e">
        <v>#N/A</v>
      </c>
      <c r="C41" s="33">
        <v>10.6</v>
      </c>
      <c r="D41" s="34" t="e">
        <v>#N/A</v>
      </c>
      <c r="E41" s="36">
        <f t="shared" ref="E41:F72" si="4">(C41/C37-1)*100</f>
        <v>10.801393728222951</v>
      </c>
      <c r="F41" s="36" t="e">
        <f t="shared" si="4"/>
        <v>#N/A</v>
      </c>
      <c r="G41" s="36">
        <f t="shared" si="2"/>
        <v>10.801393728222951</v>
      </c>
      <c r="H41" s="36">
        <f t="shared" si="0"/>
        <v>3.3492874692874688</v>
      </c>
      <c r="I41" s="36">
        <f t="shared" si="3"/>
        <v>10.6</v>
      </c>
      <c r="J41" s="28" t="s">
        <v>48</v>
      </c>
    </row>
    <row r="42" spans="1:10" ht="10.5" customHeight="1" x14ac:dyDescent="0.2">
      <c r="A42" s="38">
        <v>29036</v>
      </c>
      <c r="B42" s="33" t="e">
        <v>#N/A</v>
      </c>
      <c r="C42" s="33">
        <v>10.9333333333333</v>
      </c>
      <c r="D42" s="34" t="e">
        <v>#N/A</v>
      </c>
      <c r="E42" s="36">
        <f t="shared" si="4"/>
        <v>11.945392491467199</v>
      </c>
      <c r="F42" s="36" t="e">
        <f t="shared" si="4"/>
        <v>#N/A</v>
      </c>
      <c r="G42" s="36">
        <f t="shared" si="2"/>
        <v>11.945392491467199</v>
      </c>
      <c r="H42" s="36">
        <f t="shared" si="0"/>
        <v>3.4988093296362588</v>
      </c>
      <c r="I42" s="36">
        <f t="shared" si="3"/>
        <v>10.9333333333333</v>
      </c>
      <c r="J42" s="28" t="s">
        <v>48</v>
      </c>
    </row>
    <row r="43" spans="1:10" ht="10.5" customHeight="1" x14ac:dyDescent="0.2">
      <c r="A43" s="38">
        <v>29128</v>
      </c>
      <c r="B43" s="33" t="e">
        <v>#N/A</v>
      </c>
      <c r="C43" s="33">
        <v>11.633333333333301</v>
      </c>
      <c r="D43" s="34" t="e">
        <v>#N/A</v>
      </c>
      <c r="E43" s="36">
        <f t="shared" si="4"/>
        <v>16.333333333333002</v>
      </c>
      <c r="F43" s="36" t="e">
        <f t="shared" si="4"/>
        <v>#N/A</v>
      </c>
      <c r="G43" s="36">
        <f t="shared" si="2"/>
        <v>16.333333333333002</v>
      </c>
      <c r="H43" s="36">
        <f t="shared" si="0"/>
        <v>3.7299870256243866</v>
      </c>
      <c r="I43" s="36">
        <f t="shared" si="3"/>
        <v>11.633333333333301</v>
      </c>
      <c r="J43" s="28" t="s">
        <v>48</v>
      </c>
    </row>
    <row r="44" spans="1:10" ht="10.5" customHeight="1" x14ac:dyDescent="0.2">
      <c r="A44" s="38">
        <v>29220</v>
      </c>
      <c r="B44" s="33" t="e">
        <v>#N/A</v>
      </c>
      <c r="C44" s="33">
        <v>11.9333333333333</v>
      </c>
      <c r="D44" s="34" t="e">
        <v>#N/A</v>
      </c>
      <c r="E44" s="36">
        <f t="shared" si="4"/>
        <v>15.112540192925362</v>
      </c>
      <c r="F44" s="36" t="e">
        <f t="shared" si="4"/>
        <v>#N/A</v>
      </c>
      <c r="G44" s="36">
        <f t="shared" si="2"/>
        <v>15.112540192925362</v>
      </c>
      <c r="H44" s="36">
        <f t="shared" si="0"/>
        <v>3.844654390178794</v>
      </c>
      <c r="I44" s="36">
        <f t="shared" si="3"/>
        <v>11.9333333333333</v>
      </c>
      <c r="J44" s="28" t="s">
        <v>48</v>
      </c>
    </row>
    <row r="45" spans="1:10" ht="10.5" customHeight="1" x14ac:dyDescent="0.2">
      <c r="A45" s="38">
        <v>29311</v>
      </c>
      <c r="B45" s="33" t="e">
        <v>#N/A</v>
      </c>
      <c r="C45" s="33">
        <v>12.266666666666699</v>
      </c>
      <c r="D45" s="34" t="e">
        <v>#N/A</v>
      </c>
      <c r="E45" s="36">
        <f t="shared" si="4"/>
        <v>15.723270440251881</v>
      </c>
      <c r="F45" s="36" t="e">
        <f t="shared" si="4"/>
        <v>#N/A</v>
      </c>
      <c r="G45" s="36">
        <f t="shared" si="2"/>
        <v>15.723270440251881</v>
      </c>
      <c r="H45" s="36">
        <f t="shared" si="0"/>
        <v>3.8759049959050054</v>
      </c>
      <c r="I45" s="36">
        <f t="shared" si="3"/>
        <v>12.266666666666699</v>
      </c>
      <c r="J45" s="28" t="s">
        <v>48</v>
      </c>
    </row>
    <row r="46" spans="1:10" ht="10.5" customHeight="1" x14ac:dyDescent="0.2">
      <c r="A46" s="38">
        <v>29402</v>
      </c>
      <c r="B46" s="33" t="e">
        <v>#N/A</v>
      </c>
      <c r="C46" s="33">
        <v>12.633333333333301</v>
      </c>
      <c r="D46" s="34" t="e">
        <v>#N/A</v>
      </c>
      <c r="E46" s="36">
        <f t="shared" si="4"/>
        <v>15.548780487804926</v>
      </c>
      <c r="F46" s="36" t="e">
        <f t="shared" si="4"/>
        <v>#N/A</v>
      </c>
      <c r="G46" s="36">
        <f t="shared" si="2"/>
        <v>15.548780487804926</v>
      </c>
      <c r="H46" s="36">
        <f t="shared" si="0"/>
        <v>4.0428315119882399</v>
      </c>
      <c r="I46" s="36">
        <f t="shared" si="3"/>
        <v>12.633333333333301</v>
      </c>
      <c r="J46" s="28" t="s">
        <v>48</v>
      </c>
    </row>
    <row r="47" spans="1:10" ht="10.5" customHeight="1" x14ac:dyDescent="0.2">
      <c r="A47" s="38">
        <v>29494</v>
      </c>
      <c r="B47" s="33" t="e">
        <v>#N/A</v>
      </c>
      <c r="C47" s="33">
        <v>13.3</v>
      </c>
      <c r="D47" s="34" t="e">
        <v>#N/A</v>
      </c>
      <c r="E47" s="36">
        <f t="shared" si="4"/>
        <v>14.326647564470241</v>
      </c>
      <c r="F47" s="36" t="e">
        <f t="shared" si="4"/>
        <v>#N/A</v>
      </c>
      <c r="G47" s="36">
        <f t="shared" si="2"/>
        <v>14.326647564470241</v>
      </c>
      <c r="H47" s="36">
        <f t="shared" si="0"/>
        <v>4.2643691209860588</v>
      </c>
      <c r="I47" s="36">
        <f t="shared" si="3"/>
        <v>13.3</v>
      </c>
      <c r="J47" s="28" t="s">
        <v>48</v>
      </c>
    </row>
    <row r="48" spans="1:10" ht="10.5" customHeight="1" x14ac:dyDescent="0.2">
      <c r="A48" s="38">
        <v>29586</v>
      </c>
      <c r="B48" s="33" t="e">
        <v>#N/A</v>
      </c>
      <c r="C48" s="33">
        <v>13.733333333333301</v>
      </c>
      <c r="D48" s="34" t="e">
        <v>#N/A</v>
      </c>
      <c r="E48" s="36">
        <f t="shared" si="4"/>
        <v>15.083798882681609</v>
      </c>
      <c r="F48" s="36" t="e">
        <f t="shared" si="4"/>
        <v>#N/A</v>
      </c>
      <c r="G48" s="36">
        <f t="shared" si="2"/>
        <v>15.083798882681609</v>
      </c>
      <c r="H48" s="36">
        <f t="shared" si="0"/>
        <v>4.4245743261275523</v>
      </c>
      <c r="I48" s="36">
        <f t="shared" si="3"/>
        <v>13.733333333333301</v>
      </c>
      <c r="J48" s="28" t="s">
        <v>48</v>
      </c>
    </row>
    <row r="49" spans="1:10" ht="10.5" customHeight="1" x14ac:dyDescent="0.2">
      <c r="A49" s="38">
        <v>29676</v>
      </c>
      <c r="B49" s="33" t="e">
        <v>#N/A</v>
      </c>
      <c r="C49" s="33">
        <v>13.966666666666701</v>
      </c>
      <c r="D49" s="34" t="e">
        <v>#N/A</v>
      </c>
      <c r="E49" s="36">
        <f t="shared" si="4"/>
        <v>13.85869565217388</v>
      </c>
      <c r="F49" s="36" t="e">
        <f t="shared" si="4"/>
        <v>#N/A</v>
      </c>
      <c r="G49" s="36">
        <f t="shared" si="2"/>
        <v>13.85869565217388</v>
      </c>
      <c r="H49" s="36">
        <f t="shared" si="0"/>
        <v>4.4130548730548824</v>
      </c>
      <c r="I49" s="36">
        <f t="shared" si="3"/>
        <v>13.966666666666701</v>
      </c>
      <c r="J49" s="28" t="s">
        <v>48</v>
      </c>
    </row>
    <row r="50" spans="1:10" ht="10.5" customHeight="1" x14ac:dyDescent="0.2">
      <c r="A50" s="38">
        <v>29767</v>
      </c>
      <c r="B50" s="33" t="e">
        <v>#N/A</v>
      </c>
      <c r="C50" s="33">
        <v>14.366666666666699</v>
      </c>
      <c r="D50" s="34" t="e">
        <v>#N/A</v>
      </c>
      <c r="E50" s="36">
        <f t="shared" si="4"/>
        <v>13.720316622691842</v>
      </c>
      <c r="F50" s="36" t="e">
        <f t="shared" si="4"/>
        <v>#N/A</v>
      </c>
      <c r="G50" s="36">
        <f t="shared" si="2"/>
        <v>13.720316622691842</v>
      </c>
      <c r="H50" s="36">
        <f t="shared" si="0"/>
        <v>4.5975207959549866</v>
      </c>
      <c r="I50" s="36">
        <f t="shared" si="3"/>
        <v>14.366666666666699</v>
      </c>
      <c r="J50" s="28" t="s">
        <v>48</v>
      </c>
    </row>
    <row r="51" spans="1:10" ht="10.5" customHeight="1" x14ac:dyDescent="0.2">
      <c r="A51" s="38">
        <v>29859</v>
      </c>
      <c r="B51" s="33" t="e">
        <v>#N/A</v>
      </c>
      <c r="C51" s="33">
        <v>15.133333333333301</v>
      </c>
      <c r="D51" s="34" t="e">
        <v>#N/A</v>
      </c>
      <c r="E51" s="36">
        <f t="shared" si="4"/>
        <v>13.784461152881967</v>
      </c>
      <c r="F51" s="36" t="e">
        <f t="shared" si="4"/>
        <v>#N/A</v>
      </c>
      <c r="G51" s="36">
        <f t="shared" si="2"/>
        <v>13.784461152881967</v>
      </c>
      <c r="H51" s="36">
        <f t="shared" si="0"/>
        <v>4.8521894258838758</v>
      </c>
      <c r="I51" s="36">
        <f t="shared" si="3"/>
        <v>15.133333333333301</v>
      </c>
      <c r="J51" s="28" t="s">
        <v>48</v>
      </c>
    </row>
    <row r="52" spans="1:10" ht="10.5" customHeight="1" x14ac:dyDescent="0.2">
      <c r="A52" s="38">
        <v>29951</v>
      </c>
      <c r="B52" s="33" t="e">
        <v>#N/A</v>
      </c>
      <c r="C52" s="33">
        <v>15.533333333333299</v>
      </c>
      <c r="D52" s="34" t="e">
        <v>#N/A</v>
      </c>
      <c r="E52" s="36">
        <f t="shared" si="4"/>
        <v>13.106796116504871</v>
      </c>
      <c r="F52" s="36" t="e">
        <f t="shared" si="4"/>
        <v>#N/A</v>
      </c>
      <c r="G52" s="36">
        <f t="shared" si="2"/>
        <v>13.106796116504871</v>
      </c>
      <c r="H52" s="36">
        <f t="shared" si="0"/>
        <v>5.0044942620763102</v>
      </c>
      <c r="I52" s="36">
        <f t="shared" si="3"/>
        <v>15.533333333333299</v>
      </c>
      <c r="J52" s="28" t="s">
        <v>48</v>
      </c>
    </row>
    <row r="53" spans="1:10" ht="10.5" customHeight="1" x14ac:dyDescent="0.2">
      <c r="A53" s="38">
        <v>30041</v>
      </c>
      <c r="B53" s="33" t="e">
        <v>#N/A</v>
      </c>
      <c r="C53" s="33">
        <v>16.033333333333299</v>
      </c>
      <c r="D53" s="34" t="e">
        <v>#N/A</v>
      </c>
      <c r="E53" s="36">
        <f t="shared" si="4"/>
        <v>14.797136038185643</v>
      </c>
      <c r="F53" s="36" t="e">
        <f t="shared" si="4"/>
        <v>#N/A</v>
      </c>
      <c r="G53" s="36">
        <f t="shared" si="2"/>
        <v>14.797136038185643</v>
      </c>
      <c r="H53" s="36">
        <f t="shared" si="0"/>
        <v>5.0660606060605939</v>
      </c>
      <c r="I53" s="36">
        <f t="shared" si="3"/>
        <v>16.033333333333299</v>
      </c>
      <c r="J53" s="28" t="s">
        <v>48</v>
      </c>
    </row>
    <row r="54" spans="1:10" ht="10.5" customHeight="1" x14ac:dyDescent="0.2">
      <c r="A54" s="38">
        <v>30132</v>
      </c>
      <c r="B54" s="33" t="e">
        <v>#N/A</v>
      </c>
      <c r="C54" s="33">
        <v>16.566666666666698</v>
      </c>
      <c r="D54" s="34" t="e">
        <v>#N/A</v>
      </c>
      <c r="E54" s="36">
        <f t="shared" si="4"/>
        <v>15.313225058004608</v>
      </c>
      <c r="F54" s="36" t="e">
        <f t="shared" si="4"/>
        <v>#N/A</v>
      </c>
      <c r="G54" s="36">
        <f t="shared" si="2"/>
        <v>15.313225058004608</v>
      </c>
      <c r="H54" s="36">
        <f t="shared" si="0"/>
        <v>5.3015495025281387</v>
      </c>
      <c r="I54" s="36">
        <f t="shared" si="3"/>
        <v>16.566666666666698</v>
      </c>
      <c r="J54" s="28" t="s">
        <v>48</v>
      </c>
    </row>
    <row r="55" spans="1:10" ht="10.5" customHeight="1" x14ac:dyDescent="0.2">
      <c r="A55" s="38">
        <v>30224</v>
      </c>
      <c r="B55" s="33" t="e">
        <v>#N/A</v>
      </c>
      <c r="C55" s="33">
        <v>17.033333333333299</v>
      </c>
      <c r="D55" s="34" t="e">
        <v>#N/A</v>
      </c>
      <c r="E55" s="36">
        <f t="shared" si="4"/>
        <v>12.555066079295173</v>
      </c>
      <c r="F55" s="36" t="e">
        <f t="shared" si="4"/>
        <v>#N/A</v>
      </c>
      <c r="G55" s="36">
        <f t="shared" si="2"/>
        <v>12.555066079295173</v>
      </c>
      <c r="H55" s="36">
        <f t="shared" si="0"/>
        <v>5.4613850145961695</v>
      </c>
      <c r="I55" s="36">
        <f t="shared" si="3"/>
        <v>17.033333333333299</v>
      </c>
      <c r="J55" s="28" t="s">
        <v>48</v>
      </c>
    </row>
    <row r="56" spans="1:10" ht="10.5" customHeight="1" x14ac:dyDescent="0.2">
      <c r="A56" s="38">
        <v>30316</v>
      </c>
      <c r="B56" s="33" t="e">
        <v>#N/A</v>
      </c>
      <c r="C56" s="33">
        <v>17.6666666666667</v>
      </c>
      <c r="D56" s="34" t="e">
        <v>#N/A</v>
      </c>
      <c r="E56" s="36">
        <f t="shared" si="4"/>
        <v>13.733905579399597</v>
      </c>
      <c r="F56" s="36" t="e">
        <f t="shared" si="4"/>
        <v>#N/A</v>
      </c>
      <c r="G56" s="36">
        <f t="shared" si="2"/>
        <v>13.733905579399597</v>
      </c>
      <c r="H56" s="36">
        <f t="shared" si="0"/>
        <v>5.6918067787563409</v>
      </c>
      <c r="I56" s="36">
        <f t="shared" si="3"/>
        <v>17.6666666666667</v>
      </c>
      <c r="J56" s="28" t="s">
        <v>48</v>
      </c>
    </row>
    <row r="57" spans="1:10" ht="10.5" customHeight="1" x14ac:dyDescent="0.2">
      <c r="A57" s="38">
        <v>30406</v>
      </c>
      <c r="B57" s="33" t="e">
        <v>#N/A</v>
      </c>
      <c r="C57" s="33">
        <v>18</v>
      </c>
      <c r="D57" s="34" t="e">
        <v>#N/A</v>
      </c>
      <c r="E57" s="36">
        <f t="shared" si="4"/>
        <v>12.266112266112494</v>
      </c>
      <c r="F57" s="36" t="e">
        <f t="shared" si="4"/>
        <v>#N/A</v>
      </c>
      <c r="G57" s="36">
        <f t="shared" si="2"/>
        <v>12.266112266112494</v>
      </c>
      <c r="H57" s="36">
        <f t="shared" si="0"/>
        <v>5.6874692874692858</v>
      </c>
      <c r="I57" s="36">
        <f t="shared" si="3"/>
        <v>18</v>
      </c>
      <c r="J57" s="28" t="s">
        <v>48</v>
      </c>
    </row>
    <row r="58" spans="1:10" ht="10.5" customHeight="1" x14ac:dyDescent="0.2">
      <c r="A58" s="38">
        <v>30497</v>
      </c>
      <c r="B58" s="33" t="e">
        <v>#N/A</v>
      </c>
      <c r="C58" s="33">
        <v>18.399999999999999</v>
      </c>
      <c r="D58" s="34" t="e">
        <v>#N/A</v>
      </c>
      <c r="E58" s="36">
        <f t="shared" si="4"/>
        <v>11.066398390341824</v>
      </c>
      <c r="F58" s="36" t="e">
        <f t="shared" si="4"/>
        <v>#N/A</v>
      </c>
      <c r="G58" s="36">
        <f t="shared" si="2"/>
        <v>11.066398390341824</v>
      </c>
      <c r="H58" s="36">
        <f t="shared" si="0"/>
        <v>5.888240091339088</v>
      </c>
      <c r="I58" s="36">
        <f t="shared" si="3"/>
        <v>18.399999999999999</v>
      </c>
      <c r="J58" s="28" t="s">
        <v>48</v>
      </c>
    </row>
    <row r="59" spans="1:10" ht="10.5" customHeight="1" x14ac:dyDescent="0.2">
      <c r="A59" s="38">
        <v>30589</v>
      </c>
      <c r="B59" s="33" t="e">
        <v>#N/A</v>
      </c>
      <c r="C59" s="33">
        <v>18.766666666666701</v>
      </c>
      <c r="D59" s="34" t="e">
        <v>#N/A</v>
      </c>
      <c r="E59" s="36">
        <f t="shared" si="4"/>
        <v>10.176125244618817</v>
      </c>
      <c r="F59" s="36" t="e">
        <f t="shared" si="4"/>
        <v>#N/A</v>
      </c>
      <c r="G59" s="36">
        <f t="shared" si="2"/>
        <v>10.176125244618817</v>
      </c>
      <c r="H59" s="36">
        <f t="shared" si="0"/>
        <v>6.0171423937723194</v>
      </c>
      <c r="I59" s="36">
        <f t="shared" si="3"/>
        <v>18.766666666666701</v>
      </c>
      <c r="J59" s="28" t="s">
        <v>48</v>
      </c>
    </row>
    <row r="60" spans="1:10" ht="10.5" customHeight="1" x14ac:dyDescent="0.2">
      <c r="A60" s="38">
        <v>30681</v>
      </c>
      <c r="B60" s="33" t="e">
        <v>#N/A</v>
      </c>
      <c r="C60" s="33">
        <v>19.066666666666698</v>
      </c>
      <c r="D60" s="34" t="e">
        <v>#N/A</v>
      </c>
      <c r="E60" s="36">
        <f t="shared" si="4"/>
        <v>7.9245283018867685</v>
      </c>
      <c r="F60" s="36" t="e">
        <f t="shared" si="4"/>
        <v>#N/A</v>
      </c>
      <c r="G60" s="36">
        <f t="shared" si="2"/>
        <v>7.9245283018867685</v>
      </c>
      <c r="H60" s="36">
        <f t="shared" si="0"/>
        <v>6.142855617827597</v>
      </c>
      <c r="I60" s="36">
        <f t="shared" si="3"/>
        <v>19.066666666666698</v>
      </c>
      <c r="J60" s="28" t="s">
        <v>48</v>
      </c>
    </row>
    <row r="61" spans="1:10" ht="10.5" customHeight="1" x14ac:dyDescent="0.2">
      <c r="A61" s="38">
        <v>30772</v>
      </c>
      <c r="B61" s="33" t="e">
        <v>#N/A</v>
      </c>
      <c r="C61" s="33">
        <v>19.3</v>
      </c>
      <c r="D61" s="34" t="e">
        <v>#N/A</v>
      </c>
      <c r="E61" s="36">
        <f t="shared" si="4"/>
        <v>7.2222222222222188</v>
      </c>
      <c r="F61" s="36" t="e">
        <f t="shared" si="4"/>
        <v>#N/A</v>
      </c>
      <c r="G61" s="36">
        <f t="shared" si="2"/>
        <v>7.2222222222222188</v>
      </c>
      <c r="H61" s="36">
        <f t="shared" si="0"/>
        <v>6.098230958230956</v>
      </c>
      <c r="I61" s="36">
        <f t="shared" si="3"/>
        <v>19.3</v>
      </c>
      <c r="J61" s="28" t="s">
        <v>48</v>
      </c>
    </row>
    <row r="62" spans="1:10" ht="10.5" customHeight="1" x14ac:dyDescent="0.2">
      <c r="A62" s="38">
        <v>30863</v>
      </c>
      <c r="B62" s="33" t="e">
        <v>#N/A</v>
      </c>
      <c r="C62" s="33">
        <v>19.766666666666701</v>
      </c>
      <c r="D62" s="34" t="e">
        <v>#N/A</v>
      </c>
      <c r="E62" s="36">
        <f t="shared" si="4"/>
        <v>7.4275362318842575</v>
      </c>
      <c r="F62" s="36" t="e">
        <f t="shared" si="4"/>
        <v>#N/A</v>
      </c>
      <c r="G62" s="36">
        <f t="shared" si="2"/>
        <v>7.4275362318842575</v>
      </c>
      <c r="H62" s="36">
        <f t="shared" si="0"/>
        <v>6.3255912575436337</v>
      </c>
      <c r="I62" s="36">
        <f t="shared" si="3"/>
        <v>19.766666666666701</v>
      </c>
      <c r="J62" s="28" t="s">
        <v>48</v>
      </c>
    </row>
    <row r="63" spans="1:10" ht="10.5" customHeight="1" x14ac:dyDescent="0.2">
      <c r="A63" s="38">
        <v>30955</v>
      </c>
      <c r="B63" s="33" t="e">
        <v>#N/A</v>
      </c>
      <c r="C63" s="33">
        <v>20.3333333333333</v>
      </c>
      <c r="D63" s="34" t="e">
        <v>#N/A</v>
      </c>
      <c r="E63" s="36">
        <f t="shared" si="4"/>
        <v>8.3481349911186378</v>
      </c>
      <c r="F63" s="36" t="e">
        <f t="shared" si="4"/>
        <v>#N/A</v>
      </c>
      <c r="G63" s="36">
        <f t="shared" si="2"/>
        <v>8.3481349911186378</v>
      </c>
      <c r="H63" s="36">
        <f t="shared" si="0"/>
        <v>6.5194615634122597</v>
      </c>
      <c r="I63" s="36">
        <f t="shared" si="3"/>
        <v>20.3333333333333</v>
      </c>
      <c r="J63" s="28" t="s">
        <v>48</v>
      </c>
    </row>
    <row r="64" spans="1:10" ht="10.5" customHeight="1" x14ac:dyDescent="0.2">
      <c r="A64" s="38">
        <v>31047</v>
      </c>
      <c r="B64" s="33" t="e">
        <v>#N/A</v>
      </c>
      <c r="C64" s="33">
        <v>21.033333333333299</v>
      </c>
      <c r="D64" s="34" t="e">
        <v>#N/A</v>
      </c>
      <c r="E64" s="36">
        <f t="shared" si="4"/>
        <v>10.314685314684958</v>
      </c>
      <c r="F64" s="36" t="e">
        <f t="shared" si="4"/>
        <v>#N/A</v>
      </c>
      <c r="G64" s="36">
        <f t="shared" si="2"/>
        <v>10.314685314684958</v>
      </c>
      <c r="H64" s="36">
        <f t="shared" si="0"/>
        <v>6.7764718441419598</v>
      </c>
      <c r="I64" s="36">
        <f t="shared" si="3"/>
        <v>21.033333333333299</v>
      </c>
      <c r="J64" s="28" t="s">
        <v>48</v>
      </c>
    </row>
    <row r="65" spans="1:10" ht="10.5" customHeight="1" x14ac:dyDescent="0.2">
      <c r="A65" s="38">
        <v>31137</v>
      </c>
      <c r="B65" s="33" t="e">
        <v>#N/A</v>
      </c>
      <c r="C65" s="33">
        <v>21.933333333333302</v>
      </c>
      <c r="D65" s="34" t="e">
        <v>#N/A</v>
      </c>
      <c r="E65" s="36">
        <f t="shared" si="4"/>
        <v>13.64421416234871</v>
      </c>
      <c r="F65" s="36" t="e">
        <f t="shared" si="4"/>
        <v>#N/A</v>
      </c>
      <c r="G65" s="36">
        <f t="shared" si="2"/>
        <v>13.64421416234871</v>
      </c>
      <c r="H65" s="36">
        <f t="shared" si="0"/>
        <v>6.9302866502866376</v>
      </c>
      <c r="I65" s="36">
        <f t="shared" si="3"/>
        <v>21.933333333333302</v>
      </c>
      <c r="J65" s="28" t="s">
        <v>48</v>
      </c>
    </row>
    <row r="66" spans="1:10" ht="10.5" customHeight="1" x14ac:dyDescent="0.2">
      <c r="A66" s="38">
        <v>31228</v>
      </c>
      <c r="B66" s="33" t="e">
        <v>#N/A</v>
      </c>
      <c r="C66" s="33">
        <v>22.766666666666701</v>
      </c>
      <c r="D66" s="34" t="e">
        <v>#N/A</v>
      </c>
      <c r="E66" s="36">
        <f t="shared" si="4"/>
        <v>15.177065767284969</v>
      </c>
      <c r="F66" s="36" t="e">
        <f t="shared" si="4"/>
        <v>#N/A</v>
      </c>
      <c r="G66" s="36">
        <f t="shared" si="2"/>
        <v>15.177065767284969</v>
      </c>
      <c r="H66" s="36">
        <f t="shared" si="0"/>
        <v>7.2856304028706598</v>
      </c>
      <c r="I66" s="36">
        <f t="shared" si="3"/>
        <v>22.766666666666701</v>
      </c>
      <c r="J66" s="28" t="s">
        <v>48</v>
      </c>
    </row>
    <row r="67" spans="1:10" ht="10.5" customHeight="1" x14ac:dyDescent="0.2">
      <c r="A67" s="38">
        <v>31320</v>
      </c>
      <c r="B67" s="33" t="e">
        <v>#N/A</v>
      </c>
      <c r="C67" s="33">
        <v>23.566666666666698</v>
      </c>
      <c r="D67" s="34" t="e">
        <v>#N/A</v>
      </c>
      <c r="E67" s="36">
        <f t="shared" si="4"/>
        <v>15.90163934426263</v>
      </c>
      <c r="F67" s="36" t="e">
        <f t="shared" si="4"/>
        <v>#N/A</v>
      </c>
      <c r="G67" s="36">
        <f t="shared" si="2"/>
        <v>15.90163934426263</v>
      </c>
      <c r="H67" s="36">
        <f t="shared" si="0"/>
        <v>7.5561628284139033</v>
      </c>
      <c r="I67" s="36">
        <f t="shared" si="3"/>
        <v>23.566666666666698</v>
      </c>
      <c r="J67" s="28" t="s">
        <v>48</v>
      </c>
    </row>
    <row r="68" spans="1:10" ht="10.5" customHeight="1" x14ac:dyDescent="0.2">
      <c r="A68" s="38">
        <v>31412</v>
      </c>
      <c r="B68" s="33" t="e">
        <v>#N/A</v>
      </c>
      <c r="C68" s="33">
        <v>24.533333333333299</v>
      </c>
      <c r="D68" s="34" t="e">
        <v>#N/A</v>
      </c>
      <c r="E68" s="36">
        <f t="shared" si="4"/>
        <v>16.64025356576866</v>
      </c>
      <c r="F68" s="36" t="e">
        <f t="shared" si="4"/>
        <v>#N/A</v>
      </c>
      <c r="G68" s="36">
        <f t="shared" si="2"/>
        <v>16.64025356576866</v>
      </c>
      <c r="H68" s="36">
        <f t="shared" si="0"/>
        <v>7.9040939418201015</v>
      </c>
      <c r="I68" s="36">
        <f t="shared" si="3"/>
        <v>24.533333333333299</v>
      </c>
      <c r="J68" s="28" t="s">
        <v>48</v>
      </c>
    </row>
    <row r="69" spans="1:10" ht="10.5" customHeight="1" x14ac:dyDescent="0.2">
      <c r="A69" s="38">
        <v>31502</v>
      </c>
      <c r="B69" s="33" t="e">
        <v>#N/A</v>
      </c>
      <c r="C69" s="33">
        <v>25.8333333333333</v>
      </c>
      <c r="D69" s="34" t="e">
        <v>#N/A</v>
      </c>
      <c r="E69" s="36">
        <f t="shared" si="4"/>
        <v>17.781155015197591</v>
      </c>
      <c r="F69" s="36" t="e">
        <f t="shared" si="4"/>
        <v>#N/A</v>
      </c>
      <c r="G69" s="36">
        <f t="shared" si="2"/>
        <v>17.781155015197591</v>
      </c>
      <c r="H69" s="36">
        <f t="shared" ref="H69:H132" si="5">H73/(G73/100+1)</f>
        <v>8.1625716625716489</v>
      </c>
      <c r="I69" s="36">
        <f t="shared" si="3"/>
        <v>25.8333333333333</v>
      </c>
      <c r="J69" s="28" t="s">
        <v>48</v>
      </c>
    </row>
    <row r="70" spans="1:10" ht="10.5" customHeight="1" x14ac:dyDescent="0.2">
      <c r="A70" s="38">
        <v>31593</v>
      </c>
      <c r="B70" s="33" t="e">
        <v>#N/A</v>
      </c>
      <c r="C70" s="33">
        <v>27</v>
      </c>
      <c r="D70" s="34" t="e">
        <v>#N/A</v>
      </c>
      <c r="E70" s="36">
        <f t="shared" si="4"/>
        <v>18.594436310395125</v>
      </c>
      <c r="F70" s="36" t="e">
        <f t="shared" si="4"/>
        <v>#N/A</v>
      </c>
      <c r="G70" s="36">
        <f t="shared" si="2"/>
        <v>18.594436310395125</v>
      </c>
      <c r="H70" s="36">
        <f t="shared" si="5"/>
        <v>8.6403523079432283</v>
      </c>
      <c r="I70" s="36">
        <f t="shared" si="3"/>
        <v>27</v>
      </c>
      <c r="J70" s="28" t="s">
        <v>48</v>
      </c>
    </row>
    <row r="71" spans="1:10" ht="10.5" customHeight="1" x14ac:dyDescent="0.2">
      <c r="A71" s="38">
        <v>31685</v>
      </c>
      <c r="B71" s="33" t="e">
        <v>#N/A</v>
      </c>
      <c r="C71" s="33">
        <v>28.1</v>
      </c>
      <c r="D71" s="34" t="e">
        <v>#N/A</v>
      </c>
      <c r="E71" s="36">
        <f t="shared" si="4"/>
        <v>19.23620933521908</v>
      </c>
      <c r="F71" s="36" t="e">
        <f t="shared" si="4"/>
        <v>#N/A</v>
      </c>
      <c r="G71" s="36">
        <f t="shared" si="2"/>
        <v>19.23620933521908</v>
      </c>
      <c r="H71" s="36">
        <f t="shared" si="5"/>
        <v>9.0096821277976122</v>
      </c>
      <c r="I71" s="36">
        <f t="shared" si="3"/>
        <v>28.1</v>
      </c>
      <c r="J71" s="28" t="s">
        <v>48</v>
      </c>
    </row>
    <row r="72" spans="1:10" ht="10.5" customHeight="1" x14ac:dyDescent="0.2">
      <c r="A72" s="38">
        <v>31777</v>
      </c>
      <c r="B72" s="33" t="e">
        <v>#N/A</v>
      </c>
      <c r="C72" s="33">
        <v>29.3</v>
      </c>
      <c r="D72" s="34" t="e">
        <v>#N/A</v>
      </c>
      <c r="E72" s="36">
        <f t="shared" si="4"/>
        <v>19.429347826087117</v>
      </c>
      <c r="F72" s="36" t="e">
        <f t="shared" si="4"/>
        <v>#N/A</v>
      </c>
      <c r="G72" s="36">
        <f t="shared" si="2"/>
        <v>19.429347826087117</v>
      </c>
      <c r="H72" s="36">
        <f t="shared" si="5"/>
        <v>9.4398078462770094</v>
      </c>
      <c r="I72" s="36">
        <f t="shared" si="3"/>
        <v>29.3</v>
      </c>
      <c r="J72" s="28" t="s">
        <v>48</v>
      </c>
    </row>
    <row r="73" spans="1:10" ht="10.5" customHeight="1" x14ac:dyDescent="0.2">
      <c r="A73" s="38">
        <v>31867</v>
      </c>
      <c r="B73" s="33" t="e">
        <v>#N/A</v>
      </c>
      <c r="C73" s="33">
        <v>30.3</v>
      </c>
      <c r="D73" s="34" t="e">
        <v>#N/A</v>
      </c>
      <c r="E73" s="36">
        <f t="shared" ref="E73:F104" si="6">(C73/C69-1)*100</f>
        <v>17.290322580645313</v>
      </c>
      <c r="F73" s="36" t="e">
        <f t="shared" si="6"/>
        <v>#N/A</v>
      </c>
      <c r="G73" s="36">
        <f t="shared" si="2"/>
        <v>17.290322580645313</v>
      </c>
      <c r="H73" s="36">
        <f t="shared" si="5"/>
        <v>9.5739066339066294</v>
      </c>
      <c r="I73" s="36">
        <f t="shared" si="3"/>
        <v>30.3</v>
      </c>
      <c r="J73" s="28" t="s">
        <v>48</v>
      </c>
    </row>
    <row r="74" spans="1:10" ht="10.5" customHeight="1" x14ac:dyDescent="0.2">
      <c r="A74" s="38">
        <v>31958</v>
      </c>
      <c r="B74" s="33" t="e">
        <v>#N/A</v>
      </c>
      <c r="C74" s="33">
        <v>31.233333333333299</v>
      </c>
      <c r="D74" s="34" t="e">
        <v>#N/A</v>
      </c>
      <c r="E74" s="36">
        <f t="shared" si="6"/>
        <v>15.679012345678878</v>
      </c>
      <c r="F74" s="36" t="e">
        <f t="shared" si="6"/>
        <v>#N/A</v>
      </c>
      <c r="G74" s="36">
        <f t="shared" ref="G74:G137" si="7">E74</f>
        <v>15.679012345678878</v>
      </c>
      <c r="H74" s="36">
        <f t="shared" si="5"/>
        <v>9.9950742130157977</v>
      </c>
      <c r="I74" s="36">
        <f t="shared" ref="I74:I137" si="8">C74</f>
        <v>31.233333333333299</v>
      </c>
      <c r="J74" s="28" t="s">
        <v>48</v>
      </c>
    </row>
    <row r="75" spans="1:10" ht="10.5" customHeight="1" x14ac:dyDescent="0.2">
      <c r="A75" s="38">
        <v>32050</v>
      </c>
      <c r="B75" s="33" t="e">
        <v>#N/A</v>
      </c>
      <c r="C75" s="33">
        <v>32.1</v>
      </c>
      <c r="D75" s="34" t="e">
        <v>#N/A</v>
      </c>
      <c r="E75" s="36">
        <f t="shared" si="6"/>
        <v>14.234875444839856</v>
      </c>
      <c r="F75" s="36" t="e">
        <f t="shared" si="6"/>
        <v>#N/A</v>
      </c>
      <c r="G75" s="36">
        <f t="shared" si="7"/>
        <v>14.234875444839856</v>
      </c>
      <c r="H75" s="36">
        <f t="shared" si="5"/>
        <v>10.2921991566656</v>
      </c>
      <c r="I75" s="36">
        <f t="shared" si="8"/>
        <v>32.1</v>
      </c>
      <c r="J75" s="28" t="s">
        <v>48</v>
      </c>
    </row>
    <row r="76" spans="1:10" ht="10.5" customHeight="1" x14ac:dyDescent="0.2">
      <c r="A76" s="38">
        <v>32142</v>
      </c>
      <c r="B76" s="33" t="e">
        <v>#N/A</v>
      </c>
      <c r="C76" s="33">
        <v>33.033333333333303</v>
      </c>
      <c r="D76" s="34" t="e">
        <v>#N/A</v>
      </c>
      <c r="E76" s="36">
        <f t="shared" si="6"/>
        <v>12.741751990898642</v>
      </c>
      <c r="F76" s="36" t="e">
        <f t="shared" si="6"/>
        <v>#N/A</v>
      </c>
      <c r="G76" s="36">
        <f t="shared" si="7"/>
        <v>12.741751990898642</v>
      </c>
      <c r="H76" s="36">
        <f t="shared" si="5"/>
        <v>10.642604750467017</v>
      </c>
      <c r="I76" s="36">
        <f t="shared" si="8"/>
        <v>33.033333333333303</v>
      </c>
      <c r="J76" s="28" t="s">
        <v>48</v>
      </c>
    </row>
    <row r="77" spans="1:10" ht="10.5" customHeight="1" x14ac:dyDescent="0.2">
      <c r="A77" s="38">
        <v>32233</v>
      </c>
      <c r="B77" s="33" t="e">
        <v>#N/A</v>
      </c>
      <c r="C77" s="33">
        <v>34.200000000000003</v>
      </c>
      <c r="D77" s="34" t="e">
        <v>#N/A</v>
      </c>
      <c r="E77" s="36">
        <f t="shared" si="6"/>
        <v>12.871287128712883</v>
      </c>
      <c r="F77" s="36" t="e">
        <f t="shared" si="6"/>
        <v>#N/A</v>
      </c>
      <c r="G77" s="36">
        <f t="shared" si="7"/>
        <v>12.871287128712883</v>
      </c>
      <c r="H77" s="36">
        <f t="shared" si="5"/>
        <v>10.806191646191643</v>
      </c>
      <c r="I77" s="36">
        <f t="shared" si="8"/>
        <v>34.200000000000003</v>
      </c>
      <c r="J77" s="28" t="s">
        <v>48</v>
      </c>
    </row>
    <row r="78" spans="1:10" ht="10.5" customHeight="1" x14ac:dyDescent="0.2">
      <c r="A78" s="38">
        <v>32324</v>
      </c>
      <c r="B78" s="33" t="e">
        <v>#N/A</v>
      </c>
      <c r="C78" s="33">
        <v>35.533333333333303</v>
      </c>
      <c r="D78" s="34" t="e">
        <v>#N/A</v>
      </c>
      <c r="E78" s="36">
        <f t="shared" si="6"/>
        <v>13.767342582710818</v>
      </c>
      <c r="F78" s="36" t="e">
        <f t="shared" si="6"/>
        <v>#N/A</v>
      </c>
      <c r="G78" s="36">
        <f t="shared" si="7"/>
        <v>13.767342582710818</v>
      </c>
      <c r="H78" s="36">
        <f t="shared" si="5"/>
        <v>11.371130321317869</v>
      </c>
      <c r="I78" s="36">
        <f t="shared" si="8"/>
        <v>35.533333333333303</v>
      </c>
      <c r="J78" s="28" t="s">
        <v>48</v>
      </c>
    </row>
    <row r="79" spans="1:10" ht="10.5" customHeight="1" x14ac:dyDescent="0.2">
      <c r="A79" s="38">
        <v>32416</v>
      </c>
      <c r="B79" s="33" t="e">
        <v>#N/A</v>
      </c>
      <c r="C79" s="33">
        <v>36.700000000000003</v>
      </c>
      <c r="D79" s="34" t="e">
        <v>#N/A</v>
      </c>
      <c r="E79" s="36">
        <f t="shared" si="6"/>
        <v>14.330218068535828</v>
      </c>
      <c r="F79" s="36" t="e">
        <f t="shared" si="6"/>
        <v>#N/A</v>
      </c>
      <c r="G79" s="36">
        <f t="shared" si="7"/>
        <v>14.330218068535828</v>
      </c>
      <c r="H79" s="36">
        <f t="shared" si="5"/>
        <v>11.767093739863785</v>
      </c>
      <c r="I79" s="36">
        <f t="shared" si="8"/>
        <v>36.700000000000003</v>
      </c>
      <c r="J79" s="28" t="s">
        <v>48</v>
      </c>
    </row>
    <row r="80" spans="1:10" ht="10.5" customHeight="1" x14ac:dyDescent="0.2">
      <c r="A80" s="38">
        <v>32508</v>
      </c>
      <c r="B80" s="33" t="e">
        <v>#N/A</v>
      </c>
      <c r="C80" s="33">
        <v>38.033333333333303</v>
      </c>
      <c r="D80" s="34" t="e">
        <v>#N/A</v>
      </c>
      <c r="E80" s="36">
        <f t="shared" si="6"/>
        <v>15.136226034308798</v>
      </c>
      <c r="F80" s="36" t="e">
        <f t="shared" si="6"/>
        <v>#N/A</v>
      </c>
      <c r="G80" s="36">
        <f t="shared" si="7"/>
        <v>15.136226034308798</v>
      </c>
      <c r="H80" s="36">
        <f t="shared" si="5"/>
        <v>12.25349346143579</v>
      </c>
      <c r="I80" s="36">
        <f t="shared" si="8"/>
        <v>38.033333333333303</v>
      </c>
      <c r="J80" s="28" t="s">
        <v>48</v>
      </c>
    </row>
    <row r="81" spans="1:10" ht="10.5" customHeight="1" x14ac:dyDescent="0.2">
      <c r="A81" s="38">
        <v>32598</v>
      </c>
      <c r="B81" s="33" t="e">
        <v>#N/A</v>
      </c>
      <c r="C81" s="33">
        <v>39.766666666666701</v>
      </c>
      <c r="D81" s="34" t="e">
        <v>#N/A</v>
      </c>
      <c r="E81" s="36">
        <f t="shared" si="6"/>
        <v>16.276803118908468</v>
      </c>
      <c r="F81" s="36" t="e">
        <f t="shared" si="6"/>
        <v>#N/A</v>
      </c>
      <c r="G81" s="36">
        <f t="shared" si="7"/>
        <v>16.276803118908468</v>
      </c>
      <c r="H81" s="36">
        <f t="shared" si="5"/>
        <v>12.565094185094191</v>
      </c>
      <c r="I81" s="36">
        <f t="shared" si="8"/>
        <v>39.766666666666701</v>
      </c>
      <c r="J81" s="28" t="s">
        <v>48</v>
      </c>
    </row>
    <row r="82" spans="1:10" ht="10.5" customHeight="1" x14ac:dyDescent="0.2">
      <c r="A82" s="38">
        <v>32689</v>
      </c>
      <c r="B82" s="33" t="e">
        <v>#N/A</v>
      </c>
      <c r="C82" s="33">
        <v>41.733333333333299</v>
      </c>
      <c r="D82" s="34" t="e">
        <v>#N/A</v>
      </c>
      <c r="E82" s="36">
        <f t="shared" si="6"/>
        <v>17.448405253283305</v>
      </c>
      <c r="F82" s="36" t="e">
        <f t="shared" si="6"/>
        <v>#N/A</v>
      </c>
      <c r="G82" s="36">
        <f t="shared" si="7"/>
        <v>17.448405253283305</v>
      </c>
      <c r="H82" s="36">
        <f t="shared" si="5"/>
        <v>13.355211221660387</v>
      </c>
      <c r="I82" s="36">
        <f t="shared" si="8"/>
        <v>41.733333333333299</v>
      </c>
      <c r="J82" s="28" t="s">
        <v>48</v>
      </c>
    </row>
    <row r="83" spans="1:10" ht="10.5" customHeight="1" x14ac:dyDescent="0.2">
      <c r="A83" s="38">
        <v>32781</v>
      </c>
      <c r="B83" s="33" t="e">
        <v>#N/A</v>
      </c>
      <c r="C83" s="33">
        <v>43.1666666666667</v>
      </c>
      <c r="D83" s="34" t="e">
        <v>#N/A</v>
      </c>
      <c r="E83" s="36">
        <f t="shared" si="6"/>
        <v>17.62034514078119</v>
      </c>
      <c r="F83" s="36" t="e">
        <f t="shared" si="6"/>
        <v>#N/A</v>
      </c>
      <c r="G83" s="36">
        <f t="shared" si="7"/>
        <v>17.62034514078119</v>
      </c>
      <c r="H83" s="36">
        <f t="shared" si="5"/>
        <v>13.840496269867042</v>
      </c>
      <c r="I83" s="36">
        <f t="shared" si="8"/>
        <v>43.1666666666667</v>
      </c>
      <c r="J83" s="28" t="s">
        <v>48</v>
      </c>
    </row>
    <row r="84" spans="1:10" ht="10.5" customHeight="1" x14ac:dyDescent="0.2">
      <c r="A84" s="38">
        <v>32873</v>
      </c>
      <c r="B84" s="33" t="e">
        <v>#N/A</v>
      </c>
      <c r="C84" s="33">
        <v>44.4</v>
      </c>
      <c r="D84" s="34" t="e">
        <v>#N/A</v>
      </c>
      <c r="E84" s="36">
        <f t="shared" si="6"/>
        <v>16.739702015775727</v>
      </c>
      <c r="F84" s="36" t="e">
        <f t="shared" si="6"/>
        <v>#N/A</v>
      </c>
      <c r="G84" s="36">
        <f t="shared" si="7"/>
        <v>16.739702015775727</v>
      </c>
      <c r="H84" s="36">
        <f t="shared" si="5"/>
        <v>14.304691753402704</v>
      </c>
      <c r="I84" s="36">
        <f t="shared" si="8"/>
        <v>44.4</v>
      </c>
      <c r="J84" s="28" t="s">
        <v>48</v>
      </c>
    </row>
    <row r="85" spans="1:10" ht="10.5" customHeight="1" x14ac:dyDescent="0.2">
      <c r="A85" s="38">
        <v>32963</v>
      </c>
      <c r="B85" s="33" t="e">
        <v>#N/A</v>
      </c>
      <c r="C85" s="33">
        <v>45.233333333333299</v>
      </c>
      <c r="D85" s="34" t="e">
        <v>#N/A</v>
      </c>
      <c r="E85" s="36">
        <f t="shared" si="6"/>
        <v>13.746856663872409</v>
      </c>
      <c r="F85" s="36" t="e">
        <f t="shared" si="6"/>
        <v>#N/A</v>
      </c>
      <c r="G85" s="36">
        <f t="shared" si="7"/>
        <v>13.746856663872409</v>
      </c>
      <c r="H85" s="36">
        <f t="shared" si="5"/>
        <v>14.292399672399656</v>
      </c>
      <c r="I85" s="36">
        <f t="shared" si="8"/>
        <v>45.233333333333299</v>
      </c>
      <c r="J85" s="28" t="s">
        <v>48</v>
      </c>
    </row>
    <row r="86" spans="1:10" ht="10.5" customHeight="1" x14ac:dyDescent="0.2">
      <c r="A86" s="38">
        <v>33054</v>
      </c>
      <c r="B86" s="33" t="e">
        <v>#N/A</v>
      </c>
      <c r="C86" s="33">
        <v>46.7</v>
      </c>
      <c r="D86" s="34" t="e">
        <v>#N/A</v>
      </c>
      <c r="E86" s="36">
        <f t="shared" si="6"/>
        <v>11.900958466453782</v>
      </c>
      <c r="F86" s="36" t="e">
        <f t="shared" si="6"/>
        <v>#N/A</v>
      </c>
      <c r="G86" s="36">
        <f t="shared" si="7"/>
        <v>11.900958466453782</v>
      </c>
      <c r="H86" s="36">
        <f t="shared" si="5"/>
        <v>14.944609362257363</v>
      </c>
      <c r="I86" s="36">
        <f t="shared" si="8"/>
        <v>46.7</v>
      </c>
      <c r="J86" s="28" t="s">
        <v>48</v>
      </c>
    </row>
    <row r="87" spans="1:10" ht="10.5" customHeight="1" x14ac:dyDescent="0.2">
      <c r="A87" s="38">
        <v>33146</v>
      </c>
      <c r="B87" s="33" t="e">
        <v>#N/A</v>
      </c>
      <c r="C87" s="33">
        <v>47.8</v>
      </c>
      <c r="D87" s="34" t="e">
        <v>#N/A</v>
      </c>
      <c r="E87" s="36">
        <f t="shared" si="6"/>
        <v>10.733590733590637</v>
      </c>
      <c r="F87" s="36" t="e">
        <f t="shared" si="6"/>
        <v>#N/A</v>
      </c>
      <c r="G87" s="36">
        <f t="shared" si="7"/>
        <v>10.733590733590637</v>
      </c>
      <c r="H87" s="36">
        <f t="shared" si="5"/>
        <v>15.32607849497245</v>
      </c>
      <c r="I87" s="36">
        <f t="shared" si="8"/>
        <v>47.8</v>
      </c>
      <c r="J87" s="28" t="s">
        <v>48</v>
      </c>
    </row>
    <row r="88" spans="1:10" ht="10.5" customHeight="1" x14ac:dyDescent="0.2">
      <c r="A88" s="38">
        <v>33238</v>
      </c>
      <c r="B88" s="33" t="e">
        <v>#N/A</v>
      </c>
      <c r="C88" s="33">
        <v>49.6</v>
      </c>
      <c r="D88" s="34" t="e">
        <v>#N/A</v>
      </c>
      <c r="E88" s="36">
        <f t="shared" si="6"/>
        <v>11.711711711711725</v>
      </c>
      <c r="F88" s="36" t="e">
        <f t="shared" si="6"/>
        <v>#N/A</v>
      </c>
      <c r="G88" s="36">
        <f t="shared" si="7"/>
        <v>11.711711711711725</v>
      </c>
      <c r="H88" s="36">
        <f t="shared" si="5"/>
        <v>15.98001601281023</v>
      </c>
      <c r="I88" s="36">
        <f t="shared" si="8"/>
        <v>49.6</v>
      </c>
      <c r="J88" s="28" t="s">
        <v>48</v>
      </c>
    </row>
    <row r="89" spans="1:10" ht="10.5" customHeight="1" x14ac:dyDescent="0.2">
      <c r="A89" s="38">
        <v>33328</v>
      </c>
      <c r="B89" s="33" t="e">
        <v>#N/A</v>
      </c>
      <c r="C89" s="33">
        <v>51.233333333333299</v>
      </c>
      <c r="D89" s="34" t="e">
        <v>#N/A</v>
      </c>
      <c r="E89" s="36">
        <f t="shared" si="6"/>
        <v>13.264554163596177</v>
      </c>
      <c r="F89" s="36" t="e">
        <f t="shared" si="6"/>
        <v>#N/A</v>
      </c>
      <c r="G89" s="36">
        <f t="shared" si="7"/>
        <v>13.264554163596177</v>
      </c>
      <c r="H89" s="36">
        <f t="shared" si="5"/>
        <v>16.188222768222751</v>
      </c>
      <c r="I89" s="36">
        <f t="shared" si="8"/>
        <v>51.233333333333299</v>
      </c>
      <c r="J89" s="28" t="s">
        <v>48</v>
      </c>
    </row>
    <row r="90" spans="1:10" ht="10.5" customHeight="1" x14ac:dyDescent="0.2">
      <c r="A90" s="38">
        <v>33419</v>
      </c>
      <c r="B90" s="33" t="e">
        <v>#N/A</v>
      </c>
      <c r="C90" s="33">
        <v>52.066666666666698</v>
      </c>
      <c r="D90" s="34" t="e">
        <v>#N/A</v>
      </c>
      <c r="E90" s="36">
        <f t="shared" si="6"/>
        <v>11.491791577444754</v>
      </c>
      <c r="F90" s="36" t="e">
        <f t="shared" si="6"/>
        <v>#N/A</v>
      </c>
      <c r="G90" s="36">
        <f t="shared" si="7"/>
        <v>11.491791577444754</v>
      </c>
      <c r="H90" s="36">
        <f t="shared" si="5"/>
        <v>16.662012722231275</v>
      </c>
      <c r="I90" s="36">
        <f t="shared" si="8"/>
        <v>52.066666666666698</v>
      </c>
      <c r="J90" s="28" t="s">
        <v>48</v>
      </c>
    </row>
    <row r="91" spans="1:10" ht="10.5" customHeight="1" x14ac:dyDescent="0.2">
      <c r="A91" s="38">
        <v>33511</v>
      </c>
      <c r="B91" s="33" t="e">
        <v>#N/A</v>
      </c>
      <c r="C91" s="33">
        <v>53.233333333333299</v>
      </c>
      <c r="D91" s="34" t="e">
        <v>#N/A</v>
      </c>
      <c r="E91" s="36">
        <f t="shared" si="6"/>
        <v>11.366806136680552</v>
      </c>
      <c r="F91" s="36" t="e">
        <f t="shared" si="6"/>
        <v>#N/A</v>
      </c>
      <c r="G91" s="36">
        <f t="shared" si="7"/>
        <v>11.366806136680552</v>
      </c>
      <c r="H91" s="36">
        <f t="shared" si="5"/>
        <v>17.068164125851457</v>
      </c>
      <c r="I91" s="36">
        <f t="shared" si="8"/>
        <v>53.233333333333299</v>
      </c>
      <c r="J91" s="28" t="s">
        <v>48</v>
      </c>
    </row>
    <row r="92" spans="1:10" ht="10.5" customHeight="1" x14ac:dyDescent="0.2">
      <c r="A92" s="38">
        <v>33603</v>
      </c>
      <c r="B92" s="33" t="e">
        <v>#N/A</v>
      </c>
      <c r="C92" s="33">
        <v>54.5</v>
      </c>
      <c r="D92" s="34" t="e">
        <v>#N/A</v>
      </c>
      <c r="E92" s="36">
        <f t="shared" si="6"/>
        <v>9.8790322580645231</v>
      </c>
      <c r="F92" s="36" t="e">
        <f t="shared" si="6"/>
        <v>#N/A</v>
      </c>
      <c r="G92" s="36">
        <f t="shared" si="7"/>
        <v>9.8790322580645231</v>
      </c>
      <c r="H92" s="36">
        <f t="shared" si="5"/>
        <v>17.558686949559629</v>
      </c>
      <c r="I92" s="36">
        <f t="shared" si="8"/>
        <v>54.5</v>
      </c>
      <c r="J92" s="28" t="s">
        <v>48</v>
      </c>
    </row>
    <row r="93" spans="1:10" ht="10.5" customHeight="1" x14ac:dyDescent="0.2">
      <c r="A93" s="38">
        <v>33694</v>
      </c>
      <c r="B93" s="33" t="e">
        <v>#N/A</v>
      </c>
      <c r="C93" s="33">
        <v>54.966666666666697</v>
      </c>
      <c r="D93" s="34" t="e">
        <v>#N/A</v>
      </c>
      <c r="E93" s="36">
        <f t="shared" si="6"/>
        <v>7.286922576447763</v>
      </c>
      <c r="F93" s="36" t="e">
        <f t="shared" si="6"/>
        <v>#N/A</v>
      </c>
      <c r="G93" s="36">
        <f t="shared" si="7"/>
        <v>7.286922576447763</v>
      </c>
      <c r="H93" s="36">
        <f t="shared" si="5"/>
        <v>17.367846027846031</v>
      </c>
      <c r="I93" s="36">
        <f t="shared" si="8"/>
        <v>54.966666666666697</v>
      </c>
      <c r="J93" s="28" t="s">
        <v>48</v>
      </c>
    </row>
    <row r="94" spans="1:10" ht="10.5" customHeight="1" x14ac:dyDescent="0.2">
      <c r="A94" s="38">
        <v>33785</v>
      </c>
      <c r="B94" s="33" t="e">
        <v>#N/A</v>
      </c>
      <c r="C94" s="33">
        <v>56.1</v>
      </c>
      <c r="D94" s="34" t="e">
        <v>#N/A</v>
      </c>
      <c r="E94" s="36">
        <f t="shared" si="6"/>
        <v>7.7464788732393819</v>
      </c>
      <c r="F94" s="36" t="e">
        <f t="shared" si="6"/>
        <v>#N/A</v>
      </c>
      <c r="G94" s="36">
        <f t="shared" si="7"/>
        <v>7.7464788732393819</v>
      </c>
      <c r="H94" s="36">
        <f t="shared" si="5"/>
        <v>17.952732017615379</v>
      </c>
      <c r="I94" s="36">
        <f t="shared" si="8"/>
        <v>56.1</v>
      </c>
      <c r="J94" s="28" t="s">
        <v>48</v>
      </c>
    </row>
    <row r="95" spans="1:10" ht="10.5" customHeight="1" x14ac:dyDescent="0.2">
      <c r="A95" s="38">
        <v>33877</v>
      </c>
      <c r="B95" s="33" t="e">
        <v>#N/A</v>
      </c>
      <c r="C95" s="33">
        <v>57.1</v>
      </c>
      <c r="D95" s="34" t="e">
        <v>#N/A</v>
      </c>
      <c r="E95" s="36">
        <f t="shared" si="6"/>
        <v>7.2636192861616156</v>
      </c>
      <c r="F95" s="36" t="e">
        <f t="shared" si="6"/>
        <v>#N/A</v>
      </c>
      <c r="G95" s="36">
        <f t="shared" si="7"/>
        <v>7.2636192861616156</v>
      </c>
      <c r="H95" s="36">
        <f t="shared" si="5"/>
        <v>18.307930587090521</v>
      </c>
      <c r="I95" s="36">
        <f t="shared" si="8"/>
        <v>57.1</v>
      </c>
      <c r="J95" s="28" t="s">
        <v>48</v>
      </c>
    </row>
    <row r="96" spans="1:10" ht="10.5" customHeight="1" x14ac:dyDescent="0.2">
      <c r="A96" s="38">
        <v>33969</v>
      </c>
      <c r="B96" s="33" t="e">
        <v>#N/A</v>
      </c>
      <c r="C96" s="33">
        <v>58</v>
      </c>
      <c r="D96" s="34" t="e">
        <v>#N/A</v>
      </c>
      <c r="E96" s="36">
        <f t="shared" si="6"/>
        <v>6.4220183486238591</v>
      </c>
      <c r="F96" s="36" t="e">
        <f t="shared" si="6"/>
        <v>#N/A</v>
      </c>
      <c r="G96" s="36">
        <f t="shared" si="7"/>
        <v>6.4220183486238591</v>
      </c>
      <c r="H96" s="36">
        <f t="shared" si="5"/>
        <v>18.686309047237771</v>
      </c>
      <c r="I96" s="36">
        <f t="shared" si="8"/>
        <v>58</v>
      </c>
      <c r="J96" s="28" t="s">
        <v>48</v>
      </c>
    </row>
    <row r="97" spans="1:10" ht="10.5" customHeight="1" x14ac:dyDescent="0.2">
      <c r="A97" s="38">
        <v>34059</v>
      </c>
      <c r="B97" s="33" t="e">
        <v>#N/A</v>
      </c>
      <c r="C97" s="33">
        <v>59.3333333333333</v>
      </c>
      <c r="D97" s="34" t="e">
        <v>#N/A</v>
      </c>
      <c r="E97" s="36">
        <f t="shared" si="6"/>
        <v>7.9442086112794463</v>
      </c>
      <c r="F97" s="36" t="e">
        <f t="shared" si="6"/>
        <v>#N/A</v>
      </c>
      <c r="G97" s="36">
        <f t="shared" si="7"/>
        <v>7.9442086112794463</v>
      </c>
      <c r="H97" s="36">
        <f t="shared" si="5"/>
        <v>18.74758394758393</v>
      </c>
      <c r="I97" s="36">
        <f t="shared" si="8"/>
        <v>59.3333333333333</v>
      </c>
      <c r="J97" s="28" t="s">
        <v>48</v>
      </c>
    </row>
    <row r="98" spans="1:10" ht="10.5" customHeight="1" x14ac:dyDescent="0.2">
      <c r="A98" s="38">
        <v>34150</v>
      </c>
      <c r="B98" s="33" t="e">
        <v>#N/A</v>
      </c>
      <c r="C98" s="33">
        <v>60.933333333333302</v>
      </c>
      <c r="D98" s="34" t="e">
        <v>#N/A</v>
      </c>
      <c r="E98" s="36">
        <f t="shared" si="6"/>
        <v>8.6155674390967931</v>
      </c>
      <c r="F98" s="36" t="e">
        <f t="shared" si="6"/>
        <v>#N/A</v>
      </c>
      <c r="G98" s="36">
        <f t="shared" si="7"/>
        <v>8.6155674390967931</v>
      </c>
      <c r="H98" s="36">
        <f t="shared" si="5"/>
        <v>19.499461751753355</v>
      </c>
      <c r="I98" s="36">
        <f t="shared" si="8"/>
        <v>60.933333333333302</v>
      </c>
      <c r="J98" s="28" t="s">
        <v>48</v>
      </c>
    </row>
    <row r="99" spans="1:10" ht="10.5" customHeight="1" x14ac:dyDescent="0.2">
      <c r="A99" s="38">
        <v>34242</v>
      </c>
      <c r="B99" s="33" t="e">
        <v>#N/A</v>
      </c>
      <c r="C99" s="33">
        <v>61.866666666666703</v>
      </c>
      <c r="D99" s="34" t="e">
        <v>#N/A</v>
      </c>
      <c r="E99" s="36">
        <f t="shared" si="6"/>
        <v>8.3479276123760151</v>
      </c>
      <c r="F99" s="36" t="e">
        <f t="shared" si="6"/>
        <v>#N/A</v>
      </c>
      <c r="G99" s="36">
        <f t="shared" si="7"/>
        <v>8.3479276123760151</v>
      </c>
      <c r="H99" s="36">
        <f t="shared" si="5"/>
        <v>19.836263379824885</v>
      </c>
      <c r="I99" s="36">
        <f t="shared" si="8"/>
        <v>61.866666666666703</v>
      </c>
      <c r="J99" s="28" t="s">
        <v>48</v>
      </c>
    </row>
    <row r="100" spans="1:10" ht="10.5" customHeight="1" x14ac:dyDescent="0.2">
      <c r="A100" s="38">
        <v>34334</v>
      </c>
      <c r="B100" s="33" t="e">
        <v>#N/A</v>
      </c>
      <c r="C100" s="33">
        <v>62.733333333333299</v>
      </c>
      <c r="D100" s="34" t="e">
        <v>#N/A</v>
      </c>
      <c r="E100" s="36">
        <f t="shared" si="6"/>
        <v>8.1609195402298162</v>
      </c>
      <c r="F100" s="36" t="e">
        <f t="shared" si="6"/>
        <v>#N/A</v>
      </c>
      <c r="G100" s="36">
        <f t="shared" si="7"/>
        <v>8.1609195402298162</v>
      </c>
      <c r="H100" s="36">
        <f t="shared" si="5"/>
        <v>20.211283693621528</v>
      </c>
      <c r="I100" s="36">
        <f t="shared" si="8"/>
        <v>62.733333333333299</v>
      </c>
      <c r="J100" s="28" t="s">
        <v>48</v>
      </c>
    </row>
    <row r="101" spans="1:10" ht="10.5" customHeight="1" x14ac:dyDescent="0.2">
      <c r="A101" s="38">
        <v>34424</v>
      </c>
      <c r="B101" s="33" t="e">
        <v>#N/A</v>
      </c>
      <c r="C101" s="33">
        <v>64.3333333333333</v>
      </c>
      <c r="D101" s="34" t="e">
        <v>#N/A</v>
      </c>
      <c r="E101" s="36">
        <f t="shared" si="6"/>
        <v>8.4269662921348409</v>
      </c>
      <c r="F101" s="36" t="e">
        <f t="shared" si="6"/>
        <v>#N/A</v>
      </c>
      <c r="G101" s="36">
        <f t="shared" si="7"/>
        <v>8.4269662921348409</v>
      </c>
      <c r="H101" s="36">
        <f t="shared" si="5"/>
        <v>20.327436527436511</v>
      </c>
      <c r="I101" s="36">
        <f t="shared" si="8"/>
        <v>64.3333333333333</v>
      </c>
      <c r="J101" s="28" t="s">
        <v>48</v>
      </c>
    </row>
    <row r="102" spans="1:10" ht="10.5" customHeight="1" x14ac:dyDescent="0.2">
      <c r="A102" s="38">
        <v>34515</v>
      </c>
      <c r="B102" s="33" t="e">
        <v>#N/A</v>
      </c>
      <c r="C102" s="33">
        <v>65.8333333333333</v>
      </c>
      <c r="D102" s="34" t="e">
        <v>#N/A</v>
      </c>
      <c r="E102" s="36">
        <f t="shared" si="6"/>
        <v>8.0415754923413694</v>
      </c>
      <c r="F102" s="36" t="e">
        <f t="shared" si="6"/>
        <v>#N/A</v>
      </c>
      <c r="G102" s="36">
        <f t="shared" si="7"/>
        <v>8.0415754923413694</v>
      </c>
      <c r="H102" s="36">
        <f t="shared" si="5"/>
        <v>21.067525689120831</v>
      </c>
      <c r="I102" s="36">
        <f t="shared" si="8"/>
        <v>65.8333333333333</v>
      </c>
      <c r="J102" s="28" t="s">
        <v>48</v>
      </c>
    </row>
    <row r="103" spans="1:10" ht="10.5" customHeight="1" x14ac:dyDescent="0.2">
      <c r="A103" s="38">
        <v>34607</v>
      </c>
      <c r="B103" s="33" t="e">
        <v>#N/A</v>
      </c>
      <c r="C103" s="33">
        <v>67.933333333333294</v>
      </c>
      <c r="D103" s="34" t="e">
        <v>#N/A</v>
      </c>
      <c r="E103" s="36">
        <f t="shared" si="6"/>
        <v>9.8060344827584967</v>
      </c>
      <c r="F103" s="36" t="e">
        <f t="shared" si="6"/>
        <v>#N/A</v>
      </c>
      <c r="G103" s="36">
        <f t="shared" si="7"/>
        <v>9.8060344827584967</v>
      </c>
      <c r="H103" s="36">
        <f t="shared" si="5"/>
        <v>21.78141420694131</v>
      </c>
      <c r="I103" s="36">
        <f t="shared" si="8"/>
        <v>67.933333333333294</v>
      </c>
      <c r="J103" s="28" t="s">
        <v>48</v>
      </c>
    </row>
    <row r="104" spans="1:10" ht="10.5" customHeight="1" x14ac:dyDescent="0.2">
      <c r="A104" s="38">
        <v>34699</v>
      </c>
      <c r="B104" s="33" t="e">
        <v>#N/A</v>
      </c>
      <c r="C104" s="33">
        <v>68.866666666666703</v>
      </c>
      <c r="D104" s="34" t="e">
        <v>#N/A</v>
      </c>
      <c r="E104" s="36">
        <f t="shared" si="6"/>
        <v>9.7768331562169131</v>
      </c>
      <c r="F104" s="36" t="e">
        <f t="shared" si="6"/>
        <v>#N/A</v>
      </c>
      <c r="G104" s="36">
        <f t="shared" si="7"/>
        <v>9.7768331562169131</v>
      </c>
      <c r="H104" s="36">
        <f t="shared" si="5"/>
        <v>22.18730717907658</v>
      </c>
      <c r="I104" s="36">
        <f t="shared" si="8"/>
        <v>68.866666666666703</v>
      </c>
      <c r="J104" s="28" t="s">
        <v>48</v>
      </c>
    </row>
    <row r="105" spans="1:10" ht="10.5" customHeight="1" x14ac:dyDescent="0.2">
      <c r="A105" s="38">
        <v>34789</v>
      </c>
      <c r="B105" s="33" t="e">
        <v>#N/A</v>
      </c>
      <c r="C105" s="33">
        <v>71.133333333333297</v>
      </c>
      <c r="D105" s="34" t="e">
        <v>#N/A</v>
      </c>
      <c r="E105" s="36">
        <f t="shared" ref="E105:F136" si="9">(C105/C101-1)*100</f>
        <v>10.569948186528499</v>
      </c>
      <c r="F105" s="36" t="e">
        <f t="shared" si="9"/>
        <v>#N/A</v>
      </c>
      <c r="G105" s="36">
        <f t="shared" si="7"/>
        <v>10.569948186528499</v>
      </c>
      <c r="H105" s="36">
        <f t="shared" si="5"/>
        <v>22.476036036036017</v>
      </c>
      <c r="I105" s="36">
        <f t="shared" si="8"/>
        <v>71.133333333333297</v>
      </c>
      <c r="J105" s="28" t="s">
        <v>48</v>
      </c>
    </row>
    <row r="106" spans="1:10" ht="10.5" customHeight="1" x14ac:dyDescent="0.2">
      <c r="A106" s="38">
        <v>34880</v>
      </c>
      <c r="B106" s="33" t="e">
        <v>#N/A</v>
      </c>
      <c r="C106" s="33">
        <v>73.099999999999994</v>
      </c>
      <c r="D106" s="34" t="e">
        <v>#N/A</v>
      </c>
      <c r="E106" s="36">
        <f t="shared" si="9"/>
        <v>11.037974683544348</v>
      </c>
      <c r="F106" s="36" t="e">
        <f t="shared" si="9"/>
        <v>#N/A</v>
      </c>
      <c r="G106" s="36">
        <f t="shared" si="7"/>
        <v>11.037974683544348</v>
      </c>
      <c r="H106" s="36">
        <f t="shared" si="5"/>
        <v>23.392953841135192</v>
      </c>
      <c r="I106" s="36">
        <f t="shared" si="8"/>
        <v>73.099999999999994</v>
      </c>
      <c r="J106" s="28" t="s">
        <v>48</v>
      </c>
    </row>
    <row r="107" spans="1:10" ht="10.5" customHeight="1" x14ac:dyDescent="0.2">
      <c r="A107" s="38">
        <v>34972</v>
      </c>
      <c r="B107" s="33" t="e">
        <v>#N/A</v>
      </c>
      <c r="C107" s="33">
        <v>74.066666666666706</v>
      </c>
      <c r="D107" s="34" t="e">
        <v>#N/A</v>
      </c>
      <c r="E107" s="36">
        <f t="shared" si="9"/>
        <v>9.0284592737979619</v>
      </c>
      <c r="F107" s="36" t="e">
        <f t="shared" si="9"/>
        <v>#N/A</v>
      </c>
      <c r="G107" s="36">
        <f t="shared" si="7"/>
        <v>9.0284592737979619</v>
      </c>
      <c r="H107" s="36">
        <f t="shared" si="5"/>
        <v>23.747940317872249</v>
      </c>
      <c r="I107" s="36">
        <f t="shared" si="8"/>
        <v>74.066666666666706</v>
      </c>
      <c r="J107" s="28" t="s">
        <v>48</v>
      </c>
    </row>
    <row r="108" spans="1:10" ht="10.5" customHeight="1" x14ac:dyDescent="0.2">
      <c r="A108" s="38">
        <v>35064</v>
      </c>
      <c r="B108" s="33" t="e">
        <v>#N/A</v>
      </c>
      <c r="C108" s="33">
        <v>75.3333333333333</v>
      </c>
      <c r="D108" s="34" t="e">
        <v>#N/A</v>
      </c>
      <c r="E108" s="36">
        <f t="shared" si="9"/>
        <v>9.3901258470473259</v>
      </c>
      <c r="F108" s="36" t="e">
        <f t="shared" si="9"/>
        <v>#N/A</v>
      </c>
      <c r="G108" s="36">
        <f t="shared" si="7"/>
        <v>9.3901258470473259</v>
      </c>
      <c r="H108" s="36">
        <f t="shared" si="5"/>
        <v>24.270723245262836</v>
      </c>
      <c r="I108" s="36">
        <f t="shared" si="8"/>
        <v>75.3333333333333</v>
      </c>
      <c r="J108" s="28" t="s">
        <v>48</v>
      </c>
    </row>
    <row r="109" spans="1:10" ht="10.5" customHeight="1" x14ac:dyDescent="0.2">
      <c r="A109" s="38">
        <v>35155</v>
      </c>
      <c r="B109" s="33" t="e">
        <v>#N/A</v>
      </c>
      <c r="C109" s="33">
        <v>76.566666666666706</v>
      </c>
      <c r="D109" s="34" t="e">
        <v>#N/A</v>
      </c>
      <c r="E109" s="36">
        <f t="shared" si="9"/>
        <v>7.6382380506093028</v>
      </c>
      <c r="F109" s="36" t="e">
        <f t="shared" si="9"/>
        <v>#N/A</v>
      </c>
      <c r="G109" s="36">
        <f t="shared" si="7"/>
        <v>7.6382380506093028</v>
      </c>
      <c r="H109" s="36">
        <f t="shared" si="5"/>
        <v>24.192809172809181</v>
      </c>
      <c r="I109" s="36">
        <f t="shared" si="8"/>
        <v>76.566666666666706</v>
      </c>
      <c r="J109" s="28" t="s">
        <v>48</v>
      </c>
    </row>
    <row r="110" spans="1:10" ht="10.5" customHeight="1" x14ac:dyDescent="0.2">
      <c r="A110" s="38">
        <v>35246</v>
      </c>
      <c r="B110" s="33" t="e">
        <v>#N/A</v>
      </c>
      <c r="C110" s="33">
        <v>78.2</v>
      </c>
      <c r="D110" s="34" t="e">
        <v>#N/A</v>
      </c>
      <c r="E110" s="36">
        <f t="shared" si="9"/>
        <v>6.976744186046524</v>
      </c>
      <c r="F110" s="36" t="e">
        <f t="shared" si="9"/>
        <v>#N/A</v>
      </c>
      <c r="G110" s="36">
        <f t="shared" si="7"/>
        <v>6.976744186046524</v>
      </c>
      <c r="H110" s="36">
        <f t="shared" si="5"/>
        <v>25.025020388191137</v>
      </c>
      <c r="I110" s="36">
        <f t="shared" si="8"/>
        <v>78.2</v>
      </c>
      <c r="J110" s="28" t="s">
        <v>48</v>
      </c>
    </row>
    <row r="111" spans="1:10" ht="10.5" customHeight="1" x14ac:dyDescent="0.2">
      <c r="A111" s="38">
        <v>35338</v>
      </c>
      <c r="B111" s="33" t="e">
        <v>#N/A</v>
      </c>
      <c r="C111" s="33">
        <v>80.233333333333306</v>
      </c>
      <c r="D111" s="34" t="e">
        <v>#N/A</v>
      </c>
      <c r="E111" s="36">
        <f t="shared" si="9"/>
        <v>8.3258325832582294</v>
      </c>
      <c r="F111" s="36" t="e">
        <f t="shared" si="9"/>
        <v>#N/A</v>
      </c>
      <c r="G111" s="36">
        <f t="shared" si="7"/>
        <v>8.3258325832582294</v>
      </c>
      <c r="H111" s="36">
        <f t="shared" si="5"/>
        <v>25.725154070710374</v>
      </c>
      <c r="I111" s="36">
        <f t="shared" si="8"/>
        <v>80.233333333333306</v>
      </c>
      <c r="J111" s="28" t="s">
        <v>48</v>
      </c>
    </row>
    <row r="112" spans="1:10" ht="10.5" customHeight="1" x14ac:dyDescent="0.2">
      <c r="A112" s="38">
        <v>35430</v>
      </c>
      <c r="B112" s="33" t="e">
        <v>#N/A</v>
      </c>
      <c r="C112" s="33">
        <v>82.033333333333303</v>
      </c>
      <c r="D112" s="34" t="e">
        <v>#N/A</v>
      </c>
      <c r="E112" s="36">
        <f t="shared" si="9"/>
        <v>8.893805309734514</v>
      </c>
      <c r="F112" s="36" t="e">
        <f t="shared" si="9"/>
        <v>#N/A</v>
      </c>
      <c r="G112" s="36">
        <f t="shared" si="7"/>
        <v>8.893805309734514</v>
      </c>
      <c r="H112" s="36">
        <f t="shared" si="5"/>
        <v>26.429314117960992</v>
      </c>
      <c r="I112" s="36">
        <f t="shared" si="8"/>
        <v>82.033333333333303</v>
      </c>
      <c r="J112" s="28" t="s">
        <v>48</v>
      </c>
    </row>
    <row r="113" spans="1:10" ht="10.5" customHeight="1" x14ac:dyDescent="0.2">
      <c r="A113" s="38">
        <v>35520</v>
      </c>
      <c r="B113" s="33" t="e">
        <v>#N/A</v>
      </c>
      <c r="C113" s="33">
        <v>83.466666666666697</v>
      </c>
      <c r="D113" s="34" t="e">
        <v>#N/A</v>
      </c>
      <c r="E113" s="36">
        <f t="shared" si="9"/>
        <v>9.0117544623421697</v>
      </c>
      <c r="F113" s="36" t="e">
        <f t="shared" si="9"/>
        <v>#N/A</v>
      </c>
      <c r="G113" s="36">
        <f t="shared" si="7"/>
        <v>9.0117544623421697</v>
      </c>
      <c r="H113" s="36">
        <f t="shared" si="5"/>
        <v>26.373005733005737</v>
      </c>
      <c r="I113" s="36">
        <f t="shared" si="8"/>
        <v>83.466666666666697</v>
      </c>
      <c r="J113" s="28" t="s">
        <v>48</v>
      </c>
    </row>
    <row r="114" spans="1:10" ht="10.5" customHeight="1" x14ac:dyDescent="0.2">
      <c r="A114" s="38">
        <v>35611</v>
      </c>
      <c r="B114" s="33" t="e">
        <v>#N/A</v>
      </c>
      <c r="C114" s="33">
        <v>84.766666666666694</v>
      </c>
      <c r="D114" s="34" t="e">
        <v>#N/A</v>
      </c>
      <c r="E114" s="36">
        <f t="shared" si="9"/>
        <v>8.3972719522591888</v>
      </c>
      <c r="F114" s="36" t="e">
        <f t="shared" si="9"/>
        <v>#N/A</v>
      </c>
      <c r="G114" s="36">
        <f t="shared" si="7"/>
        <v>8.3972719522591888</v>
      </c>
      <c r="H114" s="36">
        <f t="shared" si="5"/>
        <v>27.126439406295855</v>
      </c>
      <c r="I114" s="36">
        <f t="shared" si="8"/>
        <v>84.766666666666694</v>
      </c>
      <c r="J114" s="28" t="s">
        <v>48</v>
      </c>
    </row>
    <row r="115" spans="1:10" ht="10.5" customHeight="1" x14ac:dyDescent="0.2">
      <c r="A115" s="38">
        <v>35703</v>
      </c>
      <c r="B115" s="33" t="e">
        <v>#N/A</v>
      </c>
      <c r="C115" s="33">
        <v>85.433333333333294</v>
      </c>
      <c r="D115" s="34" t="e">
        <v>#N/A</v>
      </c>
      <c r="E115" s="36">
        <f t="shared" si="9"/>
        <v>6.4810968009970882</v>
      </c>
      <c r="F115" s="36" t="e">
        <f t="shared" si="9"/>
        <v>#N/A</v>
      </c>
      <c r="G115" s="36">
        <f t="shared" si="7"/>
        <v>6.4810968009970882</v>
      </c>
      <c r="H115" s="36">
        <f t="shared" si="5"/>
        <v>27.392426208238756</v>
      </c>
      <c r="I115" s="36">
        <f t="shared" si="8"/>
        <v>85.433333333333294</v>
      </c>
      <c r="J115" s="28" t="s">
        <v>48</v>
      </c>
    </row>
    <row r="116" spans="1:10" ht="10.5" customHeight="1" x14ac:dyDescent="0.2">
      <c r="A116" s="38">
        <v>35795</v>
      </c>
      <c r="B116" s="33" t="e">
        <v>#N/A</v>
      </c>
      <c r="C116" s="33">
        <v>86.233333333333306</v>
      </c>
      <c r="D116" s="34" t="e">
        <v>#N/A</v>
      </c>
      <c r="E116" s="36">
        <f t="shared" si="9"/>
        <v>5.1198699715562901</v>
      </c>
      <c r="F116" s="36" t="e">
        <f t="shared" si="9"/>
        <v>#N/A</v>
      </c>
      <c r="G116" s="36">
        <f t="shared" si="7"/>
        <v>5.1198699715562901</v>
      </c>
      <c r="H116" s="36">
        <f t="shared" si="5"/>
        <v>27.782460635174765</v>
      </c>
      <c r="I116" s="36">
        <f t="shared" si="8"/>
        <v>86.233333333333306</v>
      </c>
      <c r="J116" s="28" t="s">
        <v>48</v>
      </c>
    </row>
    <row r="117" spans="1:10" ht="10.5" customHeight="1" x14ac:dyDescent="0.2">
      <c r="A117" s="38">
        <v>35885</v>
      </c>
      <c r="B117" s="33" t="e">
        <v>#N/A</v>
      </c>
      <c r="C117" s="33">
        <v>86.5</v>
      </c>
      <c r="D117" s="34" t="e">
        <v>#N/A</v>
      </c>
      <c r="E117" s="36">
        <f t="shared" si="9"/>
        <v>3.6341853035143368</v>
      </c>
      <c r="F117" s="36" t="e">
        <f t="shared" si="9"/>
        <v>#N/A</v>
      </c>
      <c r="G117" s="36">
        <f t="shared" si="7"/>
        <v>3.6341853035143368</v>
      </c>
      <c r="H117" s="36">
        <f t="shared" si="5"/>
        <v>27.331449631449626</v>
      </c>
      <c r="I117" s="36">
        <f t="shared" si="8"/>
        <v>86.5</v>
      </c>
      <c r="J117" s="28" t="s">
        <v>48</v>
      </c>
    </row>
    <row r="118" spans="1:10" ht="10.5" customHeight="1" x14ac:dyDescent="0.2">
      <c r="A118" s="38">
        <v>35976</v>
      </c>
      <c r="B118" s="33" t="e">
        <v>#N/A</v>
      </c>
      <c r="C118" s="33">
        <v>87.4</v>
      </c>
      <c r="D118" s="34" t="e">
        <v>#N/A</v>
      </c>
      <c r="E118" s="36">
        <f t="shared" si="9"/>
        <v>3.1065670467951056</v>
      </c>
      <c r="F118" s="36" t="e">
        <f t="shared" si="9"/>
        <v>#N/A</v>
      </c>
      <c r="G118" s="36">
        <f t="shared" si="7"/>
        <v>3.1065670467951056</v>
      </c>
      <c r="H118" s="36">
        <f t="shared" si="5"/>
        <v>27.969140433860684</v>
      </c>
      <c r="I118" s="36">
        <f t="shared" si="8"/>
        <v>87.4</v>
      </c>
      <c r="J118" s="28" t="s">
        <v>48</v>
      </c>
    </row>
    <row r="119" spans="1:10" ht="10.5" customHeight="1" x14ac:dyDescent="0.2">
      <c r="A119" s="38">
        <v>36068</v>
      </c>
      <c r="B119" s="33" t="e">
        <v>#N/A</v>
      </c>
      <c r="C119" s="33">
        <v>88.9</v>
      </c>
      <c r="D119" s="34" t="e">
        <v>#N/A</v>
      </c>
      <c r="E119" s="36">
        <f t="shared" si="9"/>
        <v>4.0577448302770769</v>
      </c>
      <c r="F119" s="36" t="e">
        <f t="shared" si="9"/>
        <v>#N/A</v>
      </c>
      <c r="G119" s="36">
        <f t="shared" si="7"/>
        <v>4.0577448302770769</v>
      </c>
      <c r="H119" s="36">
        <f t="shared" si="5"/>
        <v>28.503940966591028</v>
      </c>
      <c r="I119" s="36">
        <f t="shared" si="8"/>
        <v>88.9</v>
      </c>
      <c r="J119" s="28" t="s">
        <v>48</v>
      </c>
    </row>
    <row r="120" spans="1:10" ht="10.5" customHeight="1" x14ac:dyDescent="0.2">
      <c r="A120" s="38">
        <v>36160</v>
      </c>
      <c r="B120" s="33" t="e">
        <v>#N/A</v>
      </c>
      <c r="C120" s="33">
        <v>90.1666666666667</v>
      </c>
      <c r="D120" s="34" t="e">
        <v>#N/A</v>
      </c>
      <c r="E120" s="36">
        <f t="shared" si="9"/>
        <v>4.561267877850872</v>
      </c>
      <c r="F120" s="36" t="e">
        <f t="shared" si="9"/>
        <v>#N/A</v>
      </c>
      <c r="G120" s="36">
        <f t="shared" si="7"/>
        <v>4.561267877850872</v>
      </c>
      <c r="H120" s="36">
        <f t="shared" si="5"/>
        <v>29.049693087803554</v>
      </c>
      <c r="I120" s="36">
        <f t="shared" si="8"/>
        <v>90.1666666666667</v>
      </c>
      <c r="J120" s="28" t="s">
        <v>48</v>
      </c>
    </row>
    <row r="121" spans="1:10" ht="10.5" customHeight="1" x14ac:dyDescent="0.2">
      <c r="A121" s="38">
        <v>36250</v>
      </c>
      <c r="B121" s="33" t="e">
        <v>#N/A</v>
      </c>
      <c r="C121" s="33">
        <v>90.733333333333306</v>
      </c>
      <c r="D121" s="34" t="e">
        <v>#N/A</v>
      </c>
      <c r="E121" s="36">
        <f t="shared" si="9"/>
        <v>4.8940269749518039</v>
      </c>
      <c r="F121" s="36" t="e">
        <f t="shared" si="9"/>
        <v>#N/A</v>
      </c>
      <c r="G121" s="36">
        <f t="shared" si="7"/>
        <v>4.8940269749518039</v>
      </c>
      <c r="H121" s="36">
        <f t="shared" si="5"/>
        <v>28.669058149058138</v>
      </c>
      <c r="I121" s="36">
        <f t="shared" si="8"/>
        <v>90.733333333333306</v>
      </c>
      <c r="J121" s="28" t="s">
        <v>48</v>
      </c>
    </row>
    <row r="122" spans="1:10" ht="10.5" customHeight="1" x14ac:dyDescent="0.2">
      <c r="A122" s="38">
        <v>36341</v>
      </c>
      <c r="B122" s="33" t="e">
        <v>#N/A</v>
      </c>
      <c r="C122" s="33">
        <v>92.266666666666694</v>
      </c>
      <c r="D122" s="34" t="e">
        <v>#N/A</v>
      </c>
      <c r="E122" s="36">
        <f t="shared" si="9"/>
        <v>5.5682684973302976</v>
      </c>
      <c r="F122" s="36" t="e">
        <f t="shared" si="9"/>
        <v>#N/A</v>
      </c>
      <c r="G122" s="36">
        <f t="shared" si="7"/>
        <v>5.5682684973302976</v>
      </c>
      <c r="H122" s="36">
        <f t="shared" si="5"/>
        <v>29.526537269613417</v>
      </c>
      <c r="I122" s="36">
        <f t="shared" si="8"/>
        <v>92.266666666666694</v>
      </c>
      <c r="J122" s="28" t="s">
        <v>48</v>
      </c>
    </row>
    <row r="123" spans="1:10" ht="10.5" customHeight="1" x14ac:dyDescent="0.2">
      <c r="A123" s="38">
        <v>36433</v>
      </c>
      <c r="B123" s="33" t="e">
        <v>#N/A</v>
      </c>
      <c r="C123" s="33">
        <v>93.566666666666706</v>
      </c>
      <c r="D123" s="34" t="e">
        <v>#N/A</v>
      </c>
      <c r="E123" s="36">
        <f t="shared" si="9"/>
        <v>5.2493438320210251</v>
      </c>
      <c r="F123" s="36" t="e">
        <f t="shared" si="9"/>
        <v>#N/A</v>
      </c>
      <c r="G123" s="36">
        <f t="shared" si="7"/>
        <v>5.2493438320210251</v>
      </c>
      <c r="H123" s="36">
        <f t="shared" si="5"/>
        <v>30.000210833603688</v>
      </c>
      <c r="I123" s="36">
        <f t="shared" si="8"/>
        <v>93.566666666666706</v>
      </c>
      <c r="J123" s="28" t="s">
        <v>48</v>
      </c>
    </row>
    <row r="124" spans="1:10" ht="10.5" customHeight="1" x14ac:dyDescent="0.2">
      <c r="A124" s="38">
        <v>36525</v>
      </c>
      <c r="B124" s="33" t="e">
        <v>#N/A</v>
      </c>
      <c r="C124" s="33">
        <v>94.966666666666697</v>
      </c>
      <c r="D124" s="34" t="e">
        <v>#N/A</v>
      </c>
      <c r="E124" s="36">
        <f t="shared" si="9"/>
        <v>5.3234750462107128</v>
      </c>
      <c r="F124" s="36" t="e">
        <f t="shared" si="9"/>
        <v>#N/A</v>
      </c>
      <c r="G124" s="36">
        <f t="shared" si="7"/>
        <v>5.3234750462107128</v>
      </c>
      <c r="H124" s="36">
        <f t="shared" si="5"/>
        <v>30.596146250333575</v>
      </c>
      <c r="I124" s="36">
        <f t="shared" si="8"/>
        <v>94.966666666666697</v>
      </c>
      <c r="J124" s="28" t="s">
        <v>48</v>
      </c>
    </row>
    <row r="125" spans="1:10" ht="10.5" customHeight="1" x14ac:dyDescent="0.2">
      <c r="A125" s="38">
        <v>36616</v>
      </c>
      <c r="B125" s="33" t="e">
        <v>#N/A</v>
      </c>
      <c r="C125" s="33">
        <v>96.466666666666697</v>
      </c>
      <c r="D125" s="34" t="e">
        <v>#N/A</v>
      </c>
      <c r="E125" s="36">
        <f t="shared" si="9"/>
        <v>6.3188831741367357</v>
      </c>
      <c r="F125" s="36" t="e">
        <f t="shared" si="9"/>
        <v>#N/A</v>
      </c>
      <c r="G125" s="36">
        <f t="shared" si="7"/>
        <v>6.3188831741367357</v>
      </c>
      <c r="H125" s="36">
        <f t="shared" si="5"/>
        <v>30.480622440622451</v>
      </c>
      <c r="I125" s="36">
        <f t="shared" si="8"/>
        <v>96.466666666666697</v>
      </c>
      <c r="J125" s="28" t="s">
        <v>48</v>
      </c>
    </row>
    <row r="126" spans="1:10" ht="10.5" customHeight="1" x14ac:dyDescent="0.2">
      <c r="A126" s="38">
        <v>36707</v>
      </c>
      <c r="B126" s="33" t="e">
        <v>#N/A</v>
      </c>
      <c r="C126" s="33">
        <v>98.933333333333294</v>
      </c>
      <c r="D126" s="34" t="e">
        <v>#N/A</v>
      </c>
      <c r="E126" s="36">
        <f t="shared" si="9"/>
        <v>7.2254335260114821</v>
      </c>
      <c r="F126" s="36" t="e">
        <f t="shared" si="9"/>
        <v>#N/A</v>
      </c>
      <c r="G126" s="36">
        <f t="shared" si="7"/>
        <v>7.2254335260114821</v>
      </c>
      <c r="H126" s="36">
        <f t="shared" si="5"/>
        <v>31.659957592562339</v>
      </c>
      <c r="I126" s="36">
        <f t="shared" si="8"/>
        <v>98.933333333333294</v>
      </c>
      <c r="J126" s="28" t="s">
        <v>48</v>
      </c>
    </row>
    <row r="127" spans="1:10" ht="10.5" customHeight="1" x14ac:dyDescent="0.2">
      <c r="A127" s="38">
        <v>36799</v>
      </c>
      <c r="B127" s="33" t="e">
        <v>#N/A</v>
      </c>
      <c r="C127" s="33">
        <v>101.133333333333</v>
      </c>
      <c r="D127" s="34" t="e">
        <v>#N/A</v>
      </c>
      <c r="E127" s="36">
        <f t="shared" si="9"/>
        <v>8.0869255432842522</v>
      </c>
      <c r="F127" s="36" t="e">
        <f t="shared" si="9"/>
        <v>#N/A</v>
      </c>
      <c r="G127" s="36">
        <f t="shared" si="7"/>
        <v>8.0869255432842522</v>
      </c>
      <c r="H127" s="36">
        <f t="shared" si="5"/>
        <v>32.426305546545514</v>
      </c>
      <c r="I127" s="36">
        <f t="shared" si="8"/>
        <v>101.133333333333</v>
      </c>
      <c r="J127" s="28" t="s">
        <v>48</v>
      </c>
    </row>
    <row r="128" spans="1:10" ht="10.5" customHeight="1" x14ac:dyDescent="0.2">
      <c r="A128" s="38">
        <v>36891</v>
      </c>
      <c r="B128" s="33" t="e">
        <v>#N/A</v>
      </c>
      <c r="C128" s="33">
        <v>103.333333333333</v>
      </c>
      <c r="D128" s="34" t="e">
        <v>#N/A</v>
      </c>
      <c r="E128" s="36">
        <f t="shared" si="9"/>
        <v>8.8101088101084191</v>
      </c>
      <c r="F128" s="36" t="e">
        <f t="shared" si="9"/>
        <v>#N/A</v>
      </c>
      <c r="G128" s="36">
        <f t="shared" si="7"/>
        <v>8.8101088101084191</v>
      </c>
      <c r="H128" s="36">
        <f t="shared" si="5"/>
        <v>33.29170002668787</v>
      </c>
      <c r="I128" s="36">
        <f t="shared" si="8"/>
        <v>103.333333333333</v>
      </c>
      <c r="J128" s="28" t="s">
        <v>48</v>
      </c>
    </row>
    <row r="129" spans="1:10" ht="10.5" customHeight="1" x14ac:dyDescent="0.2">
      <c r="A129" s="38">
        <v>36981</v>
      </c>
      <c r="B129" s="33" t="e">
        <v>#N/A</v>
      </c>
      <c r="C129" s="33">
        <v>104.26666666666701</v>
      </c>
      <c r="D129" s="34" t="e">
        <v>#N/A</v>
      </c>
      <c r="E129" s="36">
        <f t="shared" si="9"/>
        <v>8.0856945404288005</v>
      </c>
      <c r="F129" s="36" t="e">
        <f t="shared" si="9"/>
        <v>#N/A</v>
      </c>
      <c r="G129" s="36">
        <f t="shared" si="7"/>
        <v>8.0856945404288005</v>
      </c>
      <c r="H129" s="36">
        <f t="shared" si="5"/>
        <v>32.945192465192576</v>
      </c>
      <c r="I129" s="36">
        <f t="shared" si="8"/>
        <v>104.26666666666701</v>
      </c>
      <c r="J129" s="28" t="s">
        <v>48</v>
      </c>
    </row>
    <row r="130" spans="1:10" ht="10.5" customHeight="1" x14ac:dyDescent="0.2">
      <c r="A130" s="38">
        <v>37072</v>
      </c>
      <c r="B130" s="33" t="e">
        <v>#N/A</v>
      </c>
      <c r="C130" s="33">
        <v>106.333333333333</v>
      </c>
      <c r="D130" s="34" t="e">
        <v>#N/A</v>
      </c>
      <c r="E130" s="36">
        <f t="shared" si="9"/>
        <v>7.4797843665765251</v>
      </c>
      <c r="F130" s="36" t="e">
        <f t="shared" si="9"/>
        <v>#N/A</v>
      </c>
      <c r="G130" s="36">
        <f t="shared" si="7"/>
        <v>7.4797843665765251</v>
      </c>
      <c r="H130" s="36">
        <f t="shared" si="5"/>
        <v>34.028054151035576</v>
      </c>
      <c r="I130" s="36">
        <f t="shared" si="8"/>
        <v>106.333333333333</v>
      </c>
      <c r="J130" s="28" t="s">
        <v>48</v>
      </c>
    </row>
    <row r="131" spans="1:10" ht="10.5" customHeight="1" x14ac:dyDescent="0.2">
      <c r="A131" s="38">
        <v>37164</v>
      </c>
      <c r="B131" s="33" t="e">
        <v>#N/A</v>
      </c>
      <c r="C131" s="33">
        <v>107.76666666666701</v>
      </c>
      <c r="D131" s="34" t="e">
        <v>#N/A</v>
      </c>
      <c r="E131" s="36">
        <f t="shared" si="9"/>
        <v>6.5589980224133537</v>
      </c>
      <c r="F131" s="36" t="e">
        <f t="shared" si="9"/>
        <v>#N/A</v>
      </c>
      <c r="G131" s="36">
        <f t="shared" si="7"/>
        <v>6.5589980224133537</v>
      </c>
      <c r="H131" s="36">
        <f t="shared" si="5"/>
        <v>34.553146286085145</v>
      </c>
      <c r="I131" s="36">
        <f t="shared" si="8"/>
        <v>107.76666666666701</v>
      </c>
      <c r="J131" s="28" t="s">
        <v>48</v>
      </c>
    </row>
    <row r="132" spans="1:10" ht="10.5" customHeight="1" x14ac:dyDescent="0.2">
      <c r="A132" s="38">
        <v>37256</v>
      </c>
      <c r="B132" s="33" t="e">
        <v>#N/A</v>
      </c>
      <c r="C132" s="33">
        <v>110.033333333333</v>
      </c>
      <c r="D132" s="34" t="e">
        <v>#N/A</v>
      </c>
      <c r="E132" s="36">
        <f t="shared" si="9"/>
        <v>6.483870967741967</v>
      </c>
      <c r="F132" s="36" t="e">
        <f t="shared" si="9"/>
        <v>#N/A</v>
      </c>
      <c r="G132" s="36">
        <f t="shared" si="7"/>
        <v>6.483870967741967</v>
      </c>
      <c r="H132" s="36">
        <f t="shared" si="5"/>
        <v>35.450290899386026</v>
      </c>
      <c r="I132" s="36">
        <f t="shared" si="8"/>
        <v>110.033333333333</v>
      </c>
      <c r="J132" s="28" t="s">
        <v>48</v>
      </c>
    </row>
    <row r="133" spans="1:10" ht="10.5" customHeight="1" x14ac:dyDescent="0.2">
      <c r="A133" s="38">
        <v>37346</v>
      </c>
      <c r="B133" s="33" t="e">
        <v>#N/A</v>
      </c>
      <c r="C133" s="33">
        <v>115.133333333333</v>
      </c>
      <c r="D133" s="34" t="e">
        <v>#N/A</v>
      </c>
      <c r="E133" s="36">
        <f t="shared" si="9"/>
        <v>10.421994884909802</v>
      </c>
      <c r="F133" s="36" t="e">
        <f t="shared" si="9"/>
        <v>#N/A</v>
      </c>
      <c r="G133" s="36">
        <f t="shared" si="7"/>
        <v>10.421994884909802</v>
      </c>
      <c r="H133" s="36">
        <f t="shared" ref="H133:H172" si="10">H137/(G137/100+1)</f>
        <v>36.378738738738633</v>
      </c>
      <c r="I133" s="36">
        <f t="shared" si="8"/>
        <v>115.133333333333</v>
      </c>
      <c r="J133" s="28" t="s">
        <v>48</v>
      </c>
    </row>
    <row r="134" spans="1:10" ht="10.5" customHeight="1" x14ac:dyDescent="0.2">
      <c r="A134" s="38">
        <v>37437</v>
      </c>
      <c r="B134" s="33" t="e">
        <v>#N/A</v>
      </c>
      <c r="C134" s="33">
        <v>120.666666666667</v>
      </c>
      <c r="D134" s="34" t="e">
        <v>#N/A</v>
      </c>
      <c r="E134" s="36">
        <f t="shared" si="9"/>
        <v>13.479623824452069</v>
      </c>
      <c r="F134" s="36" t="e">
        <f t="shared" si="9"/>
        <v>#N/A</v>
      </c>
      <c r="G134" s="36">
        <f t="shared" si="7"/>
        <v>13.479623824452069</v>
      </c>
      <c r="H134" s="36">
        <f t="shared" si="10"/>
        <v>38.614907845376017</v>
      </c>
      <c r="I134" s="36">
        <f t="shared" si="8"/>
        <v>120.666666666667</v>
      </c>
      <c r="J134" s="28" t="s">
        <v>48</v>
      </c>
    </row>
    <row r="135" spans="1:10" ht="10.5" customHeight="1" x14ac:dyDescent="0.2">
      <c r="A135" s="38">
        <v>37529</v>
      </c>
      <c r="B135" s="33" t="e">
        <v>#N/A</v>
      </c>
      <c r="C135" s="33">
        <v>123.6</v>
      </c>
      <c r="D135" s="34" t="e">
        <v>#N/A</v>
      </c>
      <c r="E135" s="36">
        <f t="shared" si="9"/>
        <v>14.692236313021589</v>
      </c>
      <c r="F135" s="36" t="e">
        <f t="shared" si="9"/>
        <v>#N/A</v>
      </c>
      <c r="G135" s="36">
        <f t="shared" si="7"/>
        <v>14.692236313021589</v>
      </c>
      <c r="H135" s="36">
        <f t="shared" si="10"/>
        <v>39.62977619202082</v>
      </c>
      <c r="I135" s="36">
        <f t="shared" si="8"/>
        <v>123.6</v>
      </c>
      <c r="J135" s="28" t="s">
        <v>48</v>
      </c>
    </row>
    <row r="136" spans="1:10" ht="10.5" customHeight="1" x14ac:dyDescent="0.2">
      <c r="A136" s="38">
        <v>37621</v>
      </c>
      <c r="B136" s="33" t="e">
        <v>#N/A</v>
      </c>
      <c r="C136" s="33">
        <v>126.133333333333</v>
      </c>
      <c r="D136" s="34" t="e">
        <v>#N/A</v>
      </c>
      <c r="E136" s="36">
        <f t="shared" si="9"/>
        <v>14.631929718267234</v>
      </c>
      <c r="F136" s="36" t="e">
        <f t="shared" si="9"/>
        <v>#N/A</v>
      </c>
      <c r="G136" s="36">
        <f t="shared" si="7"/>
        <v>14.631929718267234</v>
      </c>
      <c r="H136" s="36">
        <f t="shared" si="10"/>
        <v>40.637352548705472</v>
      </c>
      <c r="I136" s="36">
        <f t="shared" si="8"/>
        <v>126.133333333333</v>
      </c>
      <c r="J136" s="28" t="s">
        <v>48</v>
      </c>
    </row>
    <row r="137" spans="1:10" ht="10.5" customHeight="1" x14ac:dyDescent="0.2">
      <c r="A137" s="38">
        <v>37711</v>
      </c>
      <c r="B137" s="33" t="e">
        <v>#N/A</v>
      </c>
      <c r="C137" s="33">
        <v>127.033333333333</v>
      </c>
      <c r="D137" s="34" t="e">
        <v>#N/A</v>
      </c>
      <c r="E137" s="36">
        <f t="shared" ref="E137:F161" si="11">(C137/C133-1)*100</f>
        <v>10.335842501447633</v>
      </c>
      <c r="F137" s="36" t="e">
        <f t="shared" si="11"/>
        <v>#N/A</v>
      </c>
      <c r="G137" s="36">
        <f t="shared" si="7"/>
        <v>10.335842501447633</v>
      </c>
      <c r="H137" s="36">
        <f t="shared" si="10"/>
        <v>40.138787878787774</v>
      </c>
      <c r="I137" s="36">
        <f t="shared" si="8"/>
        <v>127.033333333333</v>
      </c>
      <c r="J137" s="28" t="s">
        <v>48</v>
      </c>
    </row>
    <row r="138" spans="1:10" ht="10.5" customHeight="1" x14ac:dyDescent="0.2">
      <c r="A138" s="38">
        <v>37802</v>
      </c>
      <c r="B138" s="33" t="e">
        <v>#N/A</v>
      </c>
      <c r="C138" s="33">
        <v>127</v>
      </c>
      <c r="D138" s="34" t="e">
        <v>#N/A</v>
      </c>
      <c r="E138" s="36">
        <f t="shared" si="11"/>
        <v>5.2486187845300902</v>
      </c>
      <c r="F138" s="36" t="e">
        <f t="shared" si="11"/>
        <v>#N/A</v>
      </c>
      <c r="G138" s="36">
        <f t="shared" ref="G138:G175" si="12">E138</f>
        <v>5.2486187845300902</v>
      </c>
      <c r="H138" s="36">
        <f t="shared" si="10"/>
        <v>40.641657152177409</v>
      </c>
      <c r="I138" s="36">
        <f t="shared" ref="I138:I176" si="13">C138</f>
        <v>127</v>
      </c>
      <c r="J138" s="28" t="s">
        <v>48</v>
      </c>
    </row>
    <row r="139" spans="1:10" ht="10.5" customHeight="1" x14ac:dyDescent="0.2">
      <c r="A139" s="38">
        <v>37894</v>
      </c>
      <c r="B139" s="33" t="e">
        <v>#N/A</v>
      </c>
      <c r="C139" s="33">
        <v>127.033333333333</v>
      </c>
      <c r="D139" s="34" t="e">
        <v>#N/A</v>
      </c>
      <c r="E139" s="36">
        <f t="shared" si="11"/>
        <v>2.7777777777775237</v>
      </c>
      <c r="F139" s="36" t="e">
        <f t="shared" si="11"/>
        <v>#N/A</v>
      </c>
      <c r="G139" s="36">
        <f t="shared" si="12"/>
        <v>2.7777777777775237</v>
      </c>
      <c r="H139" s="36">
        <f t="shared" si="10"/>
        <v>40.730603308465746</v>
      </c>
      <c r="I139" s="36">
        <f t="shared" si="13"/>
        <v>127.033333333333</v>
      </c>
      <c r="J139" s="28" t="s">
        <v>48</v>
      </c>
    </row>
    <row r="140" spans="1:10" ht="10.5" customHeight="1" x14ac:dyDescent="0.2">
      <c r="A140" s="38">
        <v>37986</v>
      </c>
      <c r="B140" s="33" t="e">
        <v>#N/A</v>
      </c>
      <c r="C140" s="33">
        <v>126.566666666667</v>
      </c>
      <c r="D140" s="34" t="e">
        <v>#N/A</v>
      </c>
      <c r="E140" s="36">
        <f t="shared" si="11"/>
        <v>0.34355179704070871</v>
      </c>
      <c r="F140" s="36" t="e">
        <f t="shared" si="11"/>
        <v>#N/A</v>
      </c>
      <c r="G140" s="36">
        <f t="shared" si="12"/>
        <v>0.34355179704070871</v>
      </c>
      <c r="H140" s="36">
        <f t="shared" si="10"/>
        <v>40.776962903656319</v>
      </c>
      <c r="I140" s="36">
        <f t="shared" si="13"/>
        <v>126.566666666667</v>
      </c>
      <c r="J140" s="28" t="s">
        <v>48</v>
      </c>
    </row>
    <row r="141" spans="1:10" ht="10.5" customHeight="1" x14ac:dyDescent="0.2">
      <c r="A141" s="38">
        <v>38077</v>
      </c>
      <c r="B141" s="33" t="e">
        <v>#N/A</v>
      </c>
      <c r="C141" s="33">
        <v>127.066666666667</v>
      </c>
      <c r="D141" s="34" t="e">
        <v>#N/A</v>
      </c>
      <c r="E141" s="36">
        <f t="shared" si="11"/>
        <v>2.6239832065599877E-2</v>
      </c>
      <c r="F141" s="36" t="e">
        <f t="shared" si="11"/>
        <v>#N/A</v>
      </c>
      <c r="G141" s="36">
        <f t="shared" si="12"/>
        <v>2.6239832065599877E-2</v>
      </c>
      <c r="H141" s="36">
        <f t="shared" si="10"/>
        <v>40.149320229320338</v>
      </c>
      <c r="I141" s="36">
        <f t="shared" si="13"/>
        <v>127.066666666667</v>
      </c>
      <c r="J141" s="28" t="s">
        <v>48</v>
      </c>
    </row>
    <row r="142" spans="1:10" ht="10.5" customHeight="1" x14ac:dyDescent="0.2">
      <c r="A142" s="38">
        <v>38168</v>
      </c>
      <c r="B142" s="33" t="e">
        <v>#N/A</v>
      </c>
      <c r="C142" s="33">
        <v>129.23333333333301</v>
      </c>
      <c r="D142" s="34" t="e">
        <v>#N/A</v>
      </c>
      <c r="E142" s="36">
        <f t="shared" si="11"/>
        <v>1.7585301837267808</v>
      </c>
      <c r="F142" s="36" t="e">
        <f t="shared" si="11"/>
        <v>#N/A</v>
      </c>
      <c r="G142" s="36">
        <f t="shared" si="12"/>
        <v>1.7585301837267808</v>
      </c>
      <c r="H142" s="36">
        <f t="shared" si="10"/>
        <v>41.3563529603652</v>
      </c>
      <c r="I142" s="36">
        <f t="shared" si="13"/>
        <v>129.23333333333301</v>
      </c>
      <c r="J142" s="28" t="s">
        <v>48</v>
      </c>
    </row>
    <row r="143" spans="1:10" ht="10.5" customHeight="1" x14ac:dyDescent="0.2">
      <c r="A143" s="38">
        <v>38260</v>
      </c>
      <c r="B143" s="33" t="e">
        <v>#N/A</v>
      </c>
      <c r="C143" s="33">
        <v>129.933333333333</v>
      </c>
      <c r="D143" s="34" t="e">
        <v>#N/A</v>
      </c>
      <c r="E143" s="36">
        <f t="shared" si="11"/>
        <v>2.2828653896615148</v>
      </c>
      <c r="F143" s="36" t="e">
        <f t="shared" si="11"/>
        <v>#N/A</v>
      </c>
      <c r="G143" s="36">
        <f t="shared" si="12"/>
        <v>2.2828653896615148</v>
      </c>
      <c r="H143" s="36">
        <f t="shared" si="10"/>
        <v>41.660428154395035</v>
      </c>
      <c r="I143" s="36">
        <f t="shared" si="13"/>
        <v>129.933333333333</v>
      </c>
      <c r="J143" s="28" t="s">
        <v>48</v>
      </c>
    </row>
    <row r="144" spans="1:10" ht="10.5" customHeight="1" x14ac:dyDescent="0.2">
      <c r="A144" s="38">
        <v>38352</v>
      </c>
      <c r="B144" s="33" t="e">
        <v>#N/A</v>
      </c>
      <c r="C144" s="33">
        <v>131.73333333333301</v>
      </c>
      <c r="D144" s="34" t="e">
        <v>#N/A</v>
      </c>
      <c r="E144" s="36">
        <f t="shared" si="11"/>
        <v>4.082170134316021</v>
      </c>
      <c r="F144" s="36" t="e">
        <f t="shared" si="11"/>
        <v>#N/A</v>
      </c>
      <c r="G144" s="36">
        <f t="shared" si="12"/>
        <v>4.082170134316021</v>
      </c>
      <c r="H144" s="36">
        <f t="shared" si="10"/>
        <v>42.4415479049905</v>
      </c>
      <c r="I144" s="36">
        <f t="shared" si="13"/>
        <v>131.73333333333301</v>
      </c>
      <c r="J144" s="28" t="s">
        <v>48</v>
      </c>
    </row>
    <row r="145" spans="1:10" ht="10.5" customHeight="1" x14ac:dyDescent="0.2">
      <c r="A145" s="38">
        <v>38442</v>
      </c>
      <c r="B145" s="33" t="e">
        <v>#N/A</v>
      </c>
      <c r="C145" s="33">
        <v>131.333333333333</v>
      </c>
      <c r="D145" s="34" t="e">
        <v>#N/A</v>
      </c>
      <c r="E145" s="36">
        <f t="shared" si="11"/>
        <v>3.3578174186773335</v>
      </c>
      <c r="F145" s="36" t="e">
        <f t="shared" si="11"/>
        <v>#N/A</v>
      </c>
      <c r="G145" s="36">
        <f t="shared" si="12"/>
        <v>3.3578174186773335</v>
      </c>
      <c r="H145" s="36">
        <f t="shared" si="10"/>
        <v>41.497461097460999</v>
      </c>
      <c r="I145" s="36">
        <f t="shared" si="13"/>
        <v>131.333333333333</v>
      </c>
      <c r="J145" s="28" t="s">
        <v>48</v>
      </c>
    </row>
    <row r="146" spans="1:10" ht="10.5" customHeight="1" x14ac:dyDescent="0.2">
      <c r="A146" s="38">
        <v>38533</v>
      </c>
      <c r="B146" s="33" t="e">
        <v>#N/A</v>
      </c>
      <c r="C146" s="33">
        <v>133.69999999999999</v>
      </c>
      <c r="D146" s="34" t="e">
        <v>#N/A</v>
      </c>
      <c r="E146" s="36">
        <f t="shared" si="11"/>
        <v>3.456280629352837</v>
      </c>
      <c r="F146" s="36" t="e">
        <f t="shared" si="11"/>
        <v>#N/A</v>
      </c>
      <c r="G146" s="36">
        <f t="shared" si="12"/>
        <v>3.456280629352837</v>
      </c>
      <c r="H146" s="36">
        <f t="shared" si="10"/>
        <v>42.785744576741088</v>
      </c>
      <c r="I146" s="36">
        <f t="shared" si="13"/>
        <v>133.69999999999999</v>
      </c>
      <c r="J146" s="28" t="s">
        <v>48</v>
      </c>
    </row>
    <row r="147" spans="1:10" ht="10.5" customHeight="1" x14ac:dyDescent="0.2">
      <c r="A147" s="38">
        <v>38625</v>
      </c>
      <c r="B147" s="33" t="e">
        <v>#N/A</v>
      </c>
      <c r="C147" s="33">
        <v>135.63333333333301</v>
      </c>
      <c r="D147" s="34" t="e">
        <v>#N/A</v>
      </c>
      <c r="E147" s="36">
        <f t="shared" si="11"/>
        <v>4.3868650590046521</v>
      </c>
      <c r="F147" s="36" t="e">
        <f t="shared" si="11"/>
        <v>#N/A</v>
      </c>
      <c r="G147" s="36">
        <f t="shared" si="12"/>
        <v>4.3868650590046521</v>
      </c>
      <c r="H147" s="36">
        <f t="shared" si="10"/>
        <v>43.488014920531924</v>
      </c>
      <c r="I147" s="36">
        <f t="shared" si="13"/>
        <v>135.63333333333301</v>
      </c>
      <c r="J147" s="28" t="s">
        <v>48</v>
      </c>
    </row>
    <row r="148" spans="1:10" ht="10.5" customHeight="1" x14ac:dyDescent="0.2">
      <c r="A148" s="38">
        <v>38717</v>
      </c>
      <c r="B148" s="33" t="e">
        <v>#N/A</v>
      </c>
      <c r="C148" s="33">
        <v>136.333333333333</v>
      </c>
      <c r="D148" s="34" t="e">
        <v>#N/A</v>
      </c>
      <c r="E148" s="36">
        <f t="shared" si="11"/>
        <v>3.4919028340081093</v>
      </c>
      <c r="F148" s="36" t="e">
        <f t="shared" si="11"/>
        <v>#N/A</v>
      </c>
      <c r="G148" s="36">
        <f t="shared" si="12"/>
        <v>3.4919028340081093</v>
      </c>
      <c r="H148" s="36">
        <f t="shared" si="10"/>
        <v>43.92356551908177</v>
      </c>
      <c r="I148" s="36">
        <f t="shared" si="13"/>
        <v>136.333333333333</v>
      </c>
      <c r="J148" s="28" t="s">
        <v>48</v>
      </c>
    </row>
    <row r="149" spans="1:10" ht="10.5" customHeight="1" x14ac:dyDescent="0.2">
      <c r="A149" s="38">
        <v>38807</v>
      </c>
      <c r="B149" s="33" t="e">
        <v>#N/A</v>
      </c>
      <c r="C149" s="33">
        <v>136.666666666667</v>
      </c>
      <c r="D149" s="34" t="e">
        <v>#N/A</v>
      </c>
      <c r="E149" s="36">
        <f t="shared" si="11"/>
        <v>4.0609137055842792</v>
      </c>
      <c r="F149" s="36" t="e">
        <f t="shared" si="11"/>
        <v>#N/A</v>
      </c>
      <c r="G149" s="36">
        <f t="shared" si="12"/>
        <v>4.0609137055842792</v>
      </c>
      <c r="H149" s="36">
        <f t="shared" si="10"/>
        <v>43.182637182637293</v>
      </c>
      <c r="I149" s="36">
        <f t="shared" si="13"/>
        <v>136.666666666667</v>
      </c>
      <c r="J149" s="28" t="s">
        <v>48</v>
      </c>
    </row>
    <row r="150" spans="1:10" ht="10.5" customHeight="1" x14ac:dyDescent="0.2">
      <c r="A150" s="38">
        <v>38898</v>
      </c>
      <c r="B150" s="33" t="e">
        <v>#N/A</v>
      </c>
      <c r="C150" s="33">
        <v>139.80000000000001</v>
      </c>
      <c r="D150" s="34" t="e">
        <v>#N/A</v>
      </c>
      <c r="E150" s="36">
        <f t="shared" si="11"/>
        <v>4.5624532535527562</v>
      </c>
      <c r="F150" s="36" t="e">
        <f t="shared" si="11"/>
        <v>#N/A</v>
      </c>
      <c r="G150" s="36">
        <f t="shared" si="12"/>
        <v>4.5624532535527562</v>
      </c>
      <c r="H150" s="36">
        <f t="shared" si="10"/>
        <v>44.737824172239385</v>
      </c>
      <c r="I150" s="36">
        <f t="shared" si="13"/>
        <v>139.80000000000001</v>
      </c>
      <c r="J150" s="28" t="s">
        <v>48</v>
      </c>
    </row>
    <row r="151" spans="1:10" ht="10.5" customHeight="1" x14ac:dyDescent="0.2">
      <c r="A151" s="38">
        <v>38990</v>
      </c>
      <c r="B151" s="33" t="e">
        <v>#N/A</v>
      </c>
      <c r="C151" s="33">
        <v>145.63333333333301</v>
      </c>
      <c r="D151" s="34" t="e">
        <v>#N/A</v>
      </c>
      <c r="E151" s="36">
        <f t="shared" si="11"/>
        <v>7.3728188744163425</v>
      </c>
      <c r="F151" s="36" t="e">
        <f t="shared" si="11"/>
        <v>#N/A</v>
      </c>
      <c r="G151" s="36">
        <f t="shared" si="12"/>
        <v>7.3728188744163425</v>
      </c>
      <c r="H151" s="36">
        <f t="shared" si="10"/>
        <v>46.694307492701896</v>
      </c>
      <c r="I151" s="36">
        <f t="shared" si="13"/>
        <v>145.63333333333301</v>
      </c>
      <c r="J151" s="28" t="s">
        <v>48</v>
      </c>
    </row>
    <row r="152" spans="1:10" ht="10.5" customHeight="1" x14ac:dyDescent="0.2">
      <c r="A152" s="38">
        <v>39082</v>
      </c>
      <c r="B152" s="33" t="e">
        <v>#N/A</v>
      </c>
      <c r="C152" s="33">
        <v>149.166666666667</v>
      </c>
      <c r="D152" s="34" t="e">
        <v>#N/A</v>
      </c>
      <c r="E152" s="36">
        <f t="shared" si="11"/>
        <v>9.4132029339858434</v>
      </c>
      <c r="F152" s="36" t="e">
        <f t="shared" si="11"/>
        <v>#N/A</v>
      </c>
      <c r="G152" s="36">
        <f t="shared" si="12"/>
        <v>9.4132029339858434</v>
      </c>
      <c r="H152" s="36">
        <f t="shared" si="10"/>
        <v>48.058179877235169</v>
      </c>
      <c r="I152" s="36">
        <f t="shared" si="13"/>
        <v>149.166666666667</v>
      </c>
      <c r="J152" s="28" t="s">
        <v>48</v>
      </c>
    </row>
    <row r="153" spans="1:10" ht="10.5" customHeight="1" x14ac:dyDescent="0.2">
      <c r="A153" s="38">
        <v>39172</v>
      </c>
      <c r="B153" s="33" t="e">
        <v>#N/A</v>
      </c>
      <c r="C153" s="33">
        <v>150.73333333333301</v>
      </c>
      <c r="D153" s="34" t="e">
        <v>#N/A</v>
      </c>
      <c r="E153" s="36">
        <f t="shared" si="11"/>
        <v>10.292682926828768</v>
      </c>
      <c r="F153" s="36" t="e">
        <f t="shared" si="11"/>
        <v>#N/A</v>
      </c>
      <c r="G153" s="36">
        <f t="shared" si="12"/>
        <v>10.292682926828768</v>
      </c>
      <c r="H153" s="36">
        <f t="shared" si="10"/>
        <v>47.627289107289016</v>
      </c>
      <c r="I153" s="36">
        <f t="shared" si="13"/>
        <v>150.73333333333301</v>
      </c>
      <c r="J153" s="28" t="s">
        <v>48</v>
      </c>
    </row>
    <row r="154" spans="1:10" ht="10.5" customHeight="1" x14ac:dyDescent="0.2">
      <c r="A154" s="38">
        <v>39263</v>
      </c>
      <c r="B154" s="33" t="e">
        <v>#N/A</v>
      </c>
      <c r="C154" s="33">
        <v>156.53333333333299</v>
      </c>
      <c r="D154" s="34" t="e">
        <v>#N/A</v>
      </c>
      <c r="E154" s="36">
        <f t="shared" si="11"/>
        <v>11.969480209823313</v>
      </c>
      <c r="F154" s="36" t="e">
        <f t="shared" si="11"/>
        <v>#N/A</v>
      </c>
      <c r="G154" s="36">
        <f t="shared" si="12"/>
        <v>11.969480209823313</v>
      </c>
      <c r="H154" s="36">
        <f t="shared" si="10"/>
        <v>50.092709182841126</v>
      </c>
      <c r="I154" s="36">
        <f t="shared" si="13"/>
        <v>156.53333333333299</v>
      </c>
      <c r="J154" s="28" t="s">
        <v>48</v>
      </c>
    </row>
    <row r="155" spans="1:10" ht="10.5" customHeight="1" x14ac:dyDescent="0.2">
      <c r="A155" s="38">
        <v>39355</v>
      </c>
      <c r="B155" s="33" t="e">
        <v>#N/A</v>
      </c>
      <c r="C155" s="33">
        <v>158.63333333333301</v>
      </c>
      <c r="D155" s="34" t="e">
        <v>#N/A</v>
      </c>
      <c r="E155" s="36">
        <f t="shared" si="11"/>
        <v>8.9265278095674194</v>
      </c>
      <c r="F155" s="36" t="e">
        <f t="shared" si="11"/>
        <v>#N/A</v>
      </c>
      <c r="G155" s="36">
        <f t="shared" si="12"/>
        <v>8.9265278095674194</v>
      </c>
      <c r="H155" s="36">
        <f t="shared" si="10"/>
        <v>50.862487836522853</v>
      </c>
      <c r="I155" s="36">
        <f t="shared" si="13"/>
        <v>158.63333333333301</v>
      </c>
      <c r="J155" s="28" t="s">
        <v>48</v>
      </c>
    </row>
    <row r="156" spans="1:10" ht="10.5" customHeight="1" x14ac:dyDescent="0.2">
      <c r="A156" s="38">
        <v>39447</v>
      </c>
      <c r="B156" s="33" t="e">
        <v>#N/A</v>
      </c>
      <c r="C156" s="33">
        <v>161.166666666667</v>
      </c>
      <c r="D156" s="34" t="e">
        <v>#N/A</v>
      </c>
      <c r="E156" s="36">
        <f t="shared" si="11"/>
        <v>8.0446927374301591</v>
      </c>
      <c r="F156" s="36" t="e">
        <f t="shared" si="11"/>
        <v>#N/A</v>
      </c>
      <c r="G156" s="36">
        <f t="shared" si="12"/>
        <v>8.0446927374301591</v>
      </c>
      <c r="H156" s="36">
        <f t="shared" si="10"/>
        <v>51.924312783560232</v>
      </c>
      <c r="I156" s="36">
        <f t="shared" si="13"/>
        <v>161.166666666667</v>
      </c>
      <c r="J156" s="28" t="s">
        <v>48</v>
      </c>
    </row>
    <row r="157" spans="1:10" ht="10.5" customHeight="1" x14ac:dyDescent="0.2">
      <c r="A157" s="38">
        <v>39538</v>
      </c>
      <c r="B157" s="33" t="e">
        <v>#N/A</v>
      </c>
      <c r="C157" s="33">
        <v>164.76666666666699</v>
      </c>
      <c r="D157" s="34" t="e">
        <v>#N/A</v>
      </c>
      <c r="E157" s="36">
        <f t="shared" si="11"/>
        <v>9.3100398053962863</v>
      </c>
      <c r="F157" s="36" t="e">
        <f t="shared" si="11"/>
        <v>#N/A</v>
      </c>
      <c r="G157" s="36">
        <f t="shared" si="12"/>
        <v>9.3100398053962863</v>
      </c>
      <c r="H157" s="36">
        <f t="shared" si="10"/>
        <v>52.061408681408793</v>
      </c>
      <c r="I157" s="36">
        <f t="shared" si="13"/>
        <v>164.76666666666699</v>
      </c>
      <c r="J157" s="28" t="s">
        <v>48</v>
      </c>
    </row>
    <row r="158" spans="1:10" ht="10.5" customHeight="1" x14ac:dyDescent="0.2">
      <c r="A158" s="38">
        <v>39629</v>
      </c>
      <c r="B158" s="33" t="e">
        <v>#N/A</v>
      </c>
      <c r="C158" s="33">
        <v>179.566666666667</v>
      </c>
      <c r="D158" s="34" t="e">
        <v>#N/A</v>
      </c>
      <c r="E158" s="36">
        <f t="shared" si="11"/>
        <v>14.714650766610337</v>
      </c>
      <c r="F158" s="36" t="e">
        <f t="shared" si="11"/>
        <v>#N/A</v>
      </c>
      <c r="G158" s="36">
        <f t="shared" si="12"/>
        <v>14.714650766610337</v>
      </c>
      <c r="H158" s="36">
        <f t="shared" si="10"/>
        <v>57.463676398629943</v>
      </c>
      <c r="I158" s="36">
        <f t="shared" si="13"/>
        <v>179.566666666667</v>
      </c>
      <c r="J158" s="28" t="s">
        <v>48</v>
      </c>
    </row>
    <row r="159" spans="1:10" ht="10.5" customHeight="1" x14ac:dyDescent="0.2">
      <c r="A159" s="38">
        <v>39721</v>
      </c>
      <c r="B159" s="33" t="e">
        <v>#N/A</v>
      </c>
      <c r="C159" s="33">
        <v>190.13333333333301</v>
      </c>
      <c r="D159" s="34" t="e">
        <v>#N/A</v>
      </c>
      <c r="E159" s="36">
        <f t="shared" si="11"/>
        <v>19.857112838831736</v>
      </c>
      <c r="F159" s="36" t="e">
        <f t="shared" si="11"/>
        <v>#N/A</v>
      </c>
      <c r="G159" s="36">
        <f t="shared" si="12"/>
        <v>19.857112838831736</v>
      </c>
      <c r="H159" s="36">
        <f t="shared" si="10"/>
        <v>60.962309438858263</v>
      </c>
      <c r="I159" s="36">
        <f t="shared" si="13"/>
        <v>190.13333333333301</v>
      </c>
      <c r="J159" s="28" t="s">
        <v>48</v>
      </c>
    </row>
    <row r="160" spans="1:10" ht="10.5" customHeight="1" x14ac:dyDescent="0.2">
      <c r="A160" s="38">
        <v>39813</v>
      </c>
      <c r="B160" s="33" t="e">
        <v>#N/A</v>
      </c>
      <c r="C160" s="33">
        <v>187.96666666666701</v>
      </c>
      <c r="D160" s="34" t="e">
        <v>#N/A</v>
      </c>
      <c r="E160" s="36">
        <f t="shared" si="11"/>
        <v>16.628748707342279</v>
      </c>
      <c r="F160" s="36" t="e">
        <f t="shared" si="11"/>
        <v>#N/A</v>
      </c>
      <c r="G160" s="36">
        <f t="shared" si="12"/>
        <v>16.628748707342279</v>
      </c>
      <c r="H160" s="36">
        <f t="shared" si="10"/>
        <v>60.558676274352869</v>
      </c>
      <c r="I160" s="36">
        <f t="shared" si="13"/>
        <v>187.96666666666701</v>
      </c>
      <c r="J160" s="28" t="s">
        <v>48</v>
      </c>
    </row>
    <row r="161" spans="1:10" ht="10.5" customHeight="1" x14ac:dyDescent="0.2">
      <c r="A161" s="38">
        <v>39903</v>
      </c>
      <c r="B161" s="33" t="e">
        <v>#N/A</v>
      </c>
      <c r="C161" s="33">
        <v>183.13333333333301</v>
      </c>
      <c r="D161" s="34" t="e">
        <v>#N/A</v>
      </c>
      <c r="E161" s="36">
        <f t="shared" si="11"/>
        <v>11.147076674084143</v>
      </c>
      <c r="F161" s="36" t="e">
        <f t="shared" si="11"/>
        <v>#N/A</v>
      </c>
      <c r="G161" s="36">
        <f t="shared" si="12"/>
        <v>11.147076674084143</v>
      </c>
      <c r="H161" s="36">
        <f t="shared" si="10"/>
        <v>57.864733824733726</v>
      </c>
      <c r="I161" s="36">
        <f t="shared" si="13"/>
        <v>183.13333333333301</v>
      </c>
      <c r="J161" s="28" t="s">
        <v>48</v>
      </c>
    </row>
    <row r="162" spans="1:10" ht="10.5" customHeight="1" x14ac:dyDescent="0.2">
      <c r="A162" s="38">
        <v>39994</v>
      </c>
      <c r="B162" s="33" t="e">
        <v>#N/A</v>
      </c>
      <c r="C162" s="33">
        <v>181.333333333333</v>
      </c>
      <c r="D162" s="34" t="e">
        <v>#N/A</v>
      </c>
      <c r="E162" s="36">
        <f t="shared" ref="E162:F177" si="14">(C162/C158-1)*100</f>
        <v>0.98385000928122857</v>
      </c>
      <c r="F162" s="36" t="e">
        <f t="shared" si="14"/>
        <v>#N/A</v>
      </c>
      <c r="G162" s="36">
        <f t="shared" si="12"/>
        <v>0.98385000928122857</v>
      </c>
      <c r="H162" s="36">
        <f t="shared" si="10"/>
        <v>58.029032784211196</v>
      </c>
      <c r="I162" s="36">
        <f t="shared" si="13"/>
        <v>181.333333333333</v>
      </c>
      <c r="J162" s="28" t="s">
        <v>48</v>
      </c>
    </row>
    <row r="163" spans="1:10" ht="10.5" customHeight="1" x14ac:dyDescent="0.2">
      <c r="A163" s="38">
        <v>40086</v>
      </c>
      <c r="B163" s="33" t="e">
        <v>#N/A</v>
      </c>
      <c r="C163" s="33">
        <v>181.666666666667</v>
      </c>
      <c r="D163" s="34" t="e">
        <v>#N/A</v>
      </c>
      <c r="E163" s="36">
        <f t="shared" si="14"/>
        <v>-4.4530154277696461</v>
      </c>
      <c r="F163" s="36" t="e">
        <f t="shared" si="14"/>
        <v>#N/A</v>
      </c>
      <c r="G163" s="36">
        <f t="shared" si="12"/>
        <v>-4.4530154277696461</v>
      </c>
      <c r="H163" s="36">
        <f t="shared" si="10"/>
        <v>58.247648394421233</v>
      </c>
      <c r="I163" s="36">
        <f t="shared" si="13"/>
        <v>181.666666666667</v>
      </c>
      <c r="J163" s="28" t="s">
        <v>48</v>
      </c>
    </row>
    <row r="164" spans="1:10" ht="10.5" customHeight="1" x14ac:dyDescent="0.2">
      <c r="A164" s="38">
        <v>40178</v>
      </c>
      <c r="B164" s="33" t="e">
        <v>#N/A</v>
      </c>
      <c r="C164" s="33">
        <v>181.566666666667</v>
      </c>
      <c r="D164" s="34" t="e">
        <v>#N/A</v>
      </c>
      <c r="E164" s="36">
        <f t="shared" si="14"/>
        <v>-3.4048590175563054</v>
      </c>
      <c r="F164" s="36" t="e">
        <f t="shared" si="14"/>
        <v>#N/A</v>
      </c>
      <c r="G164" s="36">
        <f t="shared" si="12"/>
        <v>-3.4048590175563054</v>
      </c>
      <c r="H164" s="36">
        <f t="shared" si="10"/>
        <v>58.496738724312834</v>
      </c>
      <c r="I164" s="36">
        <f t="shared" si="13"/>
        <v>181.566666666667</v>
      </c>
      <c r="J164" s="28" t="s">
        <v>48</v>
      </c>
    </row>
    <row r="165" spans="1:10" ht="10.5" customHeight="1" x14ac:dyDescent="0.2">
      <c r="A165" s="38">
        <v>40268</v>
      </c>
      <c r="B165" s="33" t="e">
        <v>#N/A</v>
      </c>
      <c r="C165" s="33">
        <v>182.03333333333299</v>
      </c>
      <c r="D165" s="34" t="e">
        <v>#N/A</v>
      </c>
      <c r="E165" s="36">
        <f t="shared" si="14"/>
        <v>-0.60065526028395544</v>
      </c>
      <c r="F165" s="36" t="e">
        <f t="shared" si="14"/>
        <v>#N/A</v>
      </c>
      <c r="G165" s="36">
        <f t="shared" si="12"/>
        <v>-0.60065526028395544</v>
      </c>
      <c r="H165" s="36">
        <f t="shared" si="10"/>
        <v>57.517166257166153</v>
      </c>
      <c r="I165" s="36">
        <f t="shared" si="13"/>
        <v>182.03333333333299</v>
      </c>
      <c r="J165" s="28" t="s">
        <v>48</v>
      </c>
    </row>
    <row r="166" spans="1:10" ht="10.5" customHeight="1" x14ac:dyDescent="0.2">
      <c r="A166" s="38">
        <v>40359</v>
      </c>
      <c r="B166" s="33" t="e">
        <v>#N/A</v>
      </c>
      <c r="C166" s="33">
        <v>185.63333333333301</v>
      </c>
      <c r="D166" s="34" t="e">
        <v>#N/A</v>
      </c>
      <c r="E166" s="36">
        <f t="shared" si="14"/>
        <v>2.371323529411784</v>
      </c>
      <c r="F166" s="36" t="e">
        <f t="shared" si="14"/>
        <v>#N/A</v>
      </c>
      <c r="G166" s="36">
        <f t="shared" si="12"/>
        <v>2.371323529411784</v>
      </c>
      <c r="H166" s="36">
        <f t="shared" si="10"/>
        <v>59.405088892513277</v>
      </c>
      <c r="I166" s="36">
        <f t="shared" si="13"/>
        <v>185.63333333333301</v>
      </c>
      <c r="J166" s="28" t="s">
        <v>48</v>
      </c>
    </row>
    <row r="167" spans="1:10" ht="10.5" customHeight="1" x14ac:dyDescent="0.2">
      <c r="A167" s="38">
        <v>40451</v>
      </c>
      <c r="B167" s="33" t="e">
        <v>#N/A</v>
      </c>
      <c r="C167" s="33">
        <v>186.86666666666699</v>
      </c>
      <c r="D167" s="34" t="e">
        <v>#N/A</v>
      </c>
      <c r="E167" s="36">
        <f t="shared" si="14"/>
        <v>2.862385321100902</v>
      </c>
      <c r="F167" s="36" t="e">
        <f t="shared" si="14"/>
        <v>#N/A</v>
      </c>
      <c r="G167" s="36">
        <f t="shared" si="12"/>
        <v>2.862385321100902</v>
      </c>
      <c r="H167" s="36">
        <f t="shared" si="10"/>
        <v>59.914920531949612</v>
      </c>
      <c r="I167" s="36">
        <f t="shared" si="13"/>
        <v>186.86666666666699</v>
      </c>
      <c r="J167" s="28" t="s">
        <v>48</v>
      </c>
    </row>
    <row r="168" spans="1:10" ht="10.5" customHeight="1" x14ac:dyDescent="0.2">
      <c r="A168" s="38">
        <v>40543</v>
      </c>
      <c r="B168" s="33" t="e">
        <v>#N/A</v>
      </c>
      <c r="C168" s="33">
        <v>186.8</v>
      </c>
      <c r="D168" s="34" t="e">
        <v>#N/A</v>
      </c>
      <c r="E168" s="36">
        <f t="shared" si="14"/>
        <v>2.8823205434182153</v>
      </c>
      <c r="F168" s="36" t="e">
        <f t="shared" si="14"/>
        <v>#N/A</v>
      </c>
      <c r="G168" s="36">
        <f t="shared" si="12"/>
        <v>2.8823205434182153</v>
      </c>
      <c r="H168" s="36">
        <f t="shared" si="10"/>
        <v>60.182802241793382</v>
      </c>
      <c r="I168" s="36">
        <f t="shared" si="13"/>
        <v>186.8</v>
      </c>
      <c r="J168" s="28" t="s">
        <v>48</v>
      </c>
    </row>
    <row r="169" spans="1:10" ht="10.5" customHeight="1" x14ac:dyDescent="0.2">
      <c r="A169" s="38">
        <v>40633</v>
      </c>
      <c r="B169" s="33" t="e">
        <v>#N/A</v>
      </c>
      <c r="C169" s="33">
        <v>191</v>
      </c>
      <c r="D169" s="34" t="e">
        <v>#N/A</v>
      </c>
      <c r="E169" s="36">
        <f t="shared" si="14"/>
        <v>4.9258377586524515</v>
      </c>
      <c r="F169" s="36" t="e">
        <f t="shared" si="14"/>
        <v>#N/A</v>
      </c>
      <c r="G169" s="36">
        <f t="shared" si="12"/>
        <v>4.9258377586524515</v>
      </c>
      <c r="H169" s="36">
        <f t="shared" si="10"/>
        <v>60.35036855036855</v>
      </c>
      <c r="I169" s="36">
        <f t="shared" si="13"/>
        <v>191</v>
      </c>
      <c r="J169" s="28" t="s">
        <v>48</v>
      </c>
    </row>
    <row r="170" spans="1:10" ht="10.5" customHeight="1" x14ac:dyDescent="0.2">
      <c r="A170" s="38">
        <v>40724</v>
      </c>
      <c r="B170" s="39" t="e">
        <v>#N/A</v>
      </c>
      <c r="C170" s="33">
        <v>195.433333333333</v>
      </c>
      <c r="D170" s="34" t="e">
        <v>#N/A</v>
      </c>
      <c r="E170" s="36">
        <f t="shared" si="14"/>
        <v>5.2792242772490505</v>
      </c>
      <c r="F170" s="36" t="e">
        <f t="shared" si="14"/>
        <v>#N/A</v>
      </c>
      <c r="G170" s="36">
        <f t="shared" si="12"/>
        <v>5.2792242772490505</v>
      </c>
      <c r="H170" s="36">
        <f t="shared" si="10"/>
        <v>62.541216767248216</v>
      </c>
      <c r="I170" s="36">
        <f t="shared" si="13"/>
        <v>195.433333333333</v>
      </c>
      <c r="J170" s="28" t="s">
        <v>48</v>
      </c>
    </row>
    <row r="171" spans="1:10" ht="10.5" customHeight="1" x14ac:dyDescent="0.2">
      <c r="A171" s="38">
        <v>40816</v>
      </c>
      <c r="B171" s="39" t="e">
        <v>#N/A</v>
      </c>
      <c r="C171" s="33">
        <v>197.433333333333</v>
      </c>
      <c r="D171" s="34" t="e">
        <v>#N/A</v>
      </c>
      <c r="E171" s="36">
        <f t="shared" si="14"/>
        <v>5.6546557260074959</v>
      </c>
      <c r="F171" s="36" t="e">
        <f t="shared" si="14"/>
        <v>#N/A</v>
      </c>
      <c r="G171" s="36">
        <f t="shared" si="12"/>
        <v>5.6546557260074959</v>
      </c>
      <c r="H171" s="36">
        <f t="shared" si="10"/>
        <v>63.302903016542338</v>
      </c>
      <c r="I171" s="36">
        <f t="shared" si="13"/>
        <v>197.433333333333</v>
      </c>
      <c r="J171" s="28" t="s">
        <v>48</v>
      </c>
    </row>
    <row r="172" spans="1:10" ht="10.5" customHeight="1" x14ac:dyDescent="0.2">
      <c r="A172" s="38">
        <v>40908</v>
      </c>
      <c r="B172" s="39" t="e">
        <v>#N/A</v>
      </c>
      <c r="C172" s="33">
        <v>199.63333333333301</v>
      </c>
      <c r="D172" s="34" t="e">
        <v>#N/A</v>
      </c>
      <c r="E172" s="36">
        <f t="shared" si="14"/>
        <v>6.8700927908634801</v>
      </c>
      <c r="F172" s="36" t="e">
        <f t="shared" si="14"/>
        <v>#N/A</v>
      </c>
      <c r="G172" s="36">
        <f t="shared" si="12"/>
        <v>6.8700927908634801</v>
      </c>
      <c r="H172" s="36">
        <f t="shared" si="10"/>
        <v>64.317416599946455</v>
      </c>
      <c r="I172" s="36">
        <f t="shared" si="13"/>
        <v>199.63333333333301</v>
      </c>
      <c r="J172" s="28" t="s">
        <v>48</v>
      </c>
    </row>
    <row r="173" spans="1:10" ht="10.5" customHeight="1" x14ac:dyDescent="0.2">
      <c r="A173" s="38">
        <v>40999</v>
      </c>
      <c r="B173" s="39">
        <v>64.3</v>
      </c>
      <c r="C173" s="33">
        <v>203.5</v>
      </c>
      <c r="D173" s="34">
        <f>B173</f>
        <v>64.3</v>
      </c>
      <c r="E173" s="36">
        <f t="shared" si="14"/>
        <v>6.5445026178010401</v>
      </c>
      <c r="F173" s="36" t="e">
        <f t="shared" si="14"/>
        <v>#N/A</v>
      </c>
      <c r="G173" s="36">
        <f t="shared" si="12"/>
        <v>6.5445026178010401</v>
      </c>
      <c r="H173" s="36">
        <f t="shared" ref="H173:H218" si="15">D173</f>
        <v>64.3</v>
      </c>
      <c r="I173" s="36">
        <f t="shared" si="13"/>
        <v>203.5</v>
      </c>
      <c r="J173" s="28" t="s">
        <v>48</v>
      </c>
    </row>
    <row r="174" spans="1:10" ht="10.5" customHeight="1" x14ac:dyDescent="0.2">
      <c r="A174" s="38">
        <v>41090</v>
      </c>
      <c r="B174" s="39">
        <v>65.400000000000006</v>
      </c>
      <c r="C174" s="33">
        <v>204.36666666666699</v>
      </c>
      <c r="D174" s="34">
        <f t="shared" ref="D174:D218" si="16">B174</f>
        <v>65.400000000000006</v>
      </c>
      <c r="E174" s="36">
        <f t="shared" si="14"/>
        <v>4.5710387173805156</v>
      </c>
      <c r="F174" s="36" t="e">
        <f t="shared" si="14"/>
        <v>#N/A</v>
      </c>
      <c r="G174" s="36">
        <f t="shared" si="12"/>
        <v>4.5710387173805156</v>
      </c>
      <c r="H174" s="36">
        <f t="shared" si="15"/>
        <v>65.400000000000006</v>
      </c>
      <c r="I174" s="36">
        <f t="shared" si="13"/>
        <v>204.36666666666699</v>
      </c>
      <c r="J174" s="28" t="s">
        <v>48</v>
      </c>
    </row>
    <row r="175" spans="1:10" ht="10.5" customHeight="1" x14ac:dyDescent="0.2">
      <c r="A175" s="38">
        <v>41182</v>
      </c>
      <c r="B175" s="39">
        <v>65.900000000000006</v>
      </c>
      <c r="C175" s="33">
        <v>205.53333333333299</v>
      </c>
      <c r="D175" s="34">
        <f t="shared" si="16"/>
        <v>65.900000000000006</v>
      </c>
      <c r="E175" s="36">
        <f t="shared" si="14"/>
        <v>4.1026506837751109</v>
      </c>
      <c r="F175" s="36" t="e">
        <f t="shared" si="14"/>
        <v>#N/A</v>
      </c>
      <c r="G175" s="36">
        <f t="shared" si="12"/>
        <v>4.1026506837751109</v>
      </c>
      <c r="H175" s="36">
        <f t="shared" si="15"/>
        <v>65.900000000000006</v>
      </c>
      <c r="I175" s="36">
        <f t="shared" si="13"/>
        <v>205.53333333333299</v>
      </c>
      <c r="J175" s="28" t="s">
        <v>48</v>
      </c>
    </row>
    <row r="176" spans="1:10" ht="10.5" customHeight="1" x14ac:dyDescent="0.2">
      <c r="A176" s="38">
        <v>41274</v>
      </c>
      <c r="B176" s="39">
        <v>67.066666666666706</v>
      </c>
      <c r="C176" s="33">
        <v>208.166666666667</v>
      </c>
      <c r="D176" s="34">
        <f t="shared" si="16"/>
        <v>67.066666666666706</v>
      </c>
      <c r="E176" s="36">
        <f t="shared" si="14"/>
        <v>4.2745032559696083</v>
      </c>
      <c r="F176" s="36" t="e">
        <f t="shared" si="14"/>
        <v>#N/A</v>
      </c>
      <c r="G176" s="36">
        <f>E176</f>
        <v>4.2745032559696083</v>
      </c>
      <c r="H176" s="36">
        <f t="shared" si="15"/>
        <v>67.066666666666706</v>
      </c>
      <c r="I176" s="36">
        <f t="shared" si="13"/>
        <v>208.166666666667</v>
      </c>
      <c r="J176" s="28" t="s">
        <v>48</v>
      </c>
    </row>
    <row r="177" spans="1:10" ht="10.5" customHeight="1" x14ac:dyDescent="0.2">
      <c r="A177" s="38">
        <v>41364</v>
      </c>
      <c r="B177" s="39">
        <v>67.900000000000006</v>
      </c>
      <c r="C177" s="34" t="e">
        <v>#N/A</v>
      </c>
      <c r="D177" s="34">
        <f t="shared" si="16"/>
        <v>67.900000000000006</v>
      </c>
      <c r="E177" s="36" t="e">
        <f t="shared" si="14"/>
        <v>#N/A</v>
      </c>
      <c r="F177" s="36">
        <f t="shared" si="14"/>
        <v>5.5987558320373276</v>
      </c>
      <c r="G177" s="36">
        <f t="shared" ref="G177:G218" si="17">F177</f>
        <v>5.5987558320373276</v>
      </c>
      <c r="H177" s="36">
        <f t="shared" si="15"/>
        <v>67.900000000000006</v>
      </c>
      <c r="I177" s="36">
        <f t="shared" ref="I177:I218" si="18">I173*(1+F177/100)</f>
        <v>214.89346811819595</v>
      </c>
      <c r="J177" s="28" t="s">
        <v>48</v>
      </c>
    </row>
    <row r="178" spans="1:10" ht="10.5" customHeight="1" x14ac:dyDescent="0.2">
      <c r="A178" s="38">
        <v>41455</v>
      </c>
      <c r="B178" s="39">
        <v>69</v>
      </c>
      <c r="C178" s="34" t="e">
        <v>#N/A</v>
      </c>
      <c r="D178" s="34">
        <f t="shared" si="16"/>
        <v>69</v>
      </c>
      <c r="E178" s="36" t="e">
        <f t="shared" ref="E178:F193" si="19">(C178/C174-1)*100</f>
        <v>#N/A</v>
      </c>
      <c r="F178" s="36">
        <f t="shared" si="19"/>
        <v>5.504587155963292</v>
      </c>
      <c r="G178" s="36">
        <f t="shared" si="17"/>
        <v>5.504587155963292</v>
      </c>
      <c r="H178" s="36">
        <f t="shared" si="15"/>
        <v>69</v>
      </c>
      <c r="I178" s="36">
        <f t="shared" si="18"/>
        <v>215.61620795107066</v>
      </c>
      <c r="J178" s="28" t="s">
        <v>48</v>
      </c>
    </row>
    <row r="179" spans="1:10" ht="10.5" customHeight="1" x14ac:dyDescent="0.2">
      <c r="A179" s="38">
        <v>41547</v>
      </c>
      <c r="B179" s="39">
        <v>70.3333333333333</v>
      </c>
      <c r="C179" s="34" t="e">
        <v>#N/A</v>
      </c>
      <c r="D179" s="34">
        <f t="shared" si="16"/>
        <v>70.3333333333333</v>
      </c>
      <c r="E179" s="36" t="e">
        <f t="shared" si="19"/>
        <v>#N/A</v>
      </c>
      <c r="F179" s="36">
        <f t="shared" si="19"/>
        <v>6.7273646939807197</v>
      </c>
      <c r="G179" s="36">
        <f t="shared" si="17"/>
        <v>6.7273646939807197</v>
      </c>
      <c r="H179" s="36">
        <f t="shared" si="15"/>
        <v>70.3333333333333</v>
      </c>
      <c r="I179" s="36">
        <f t="shared" si="18"/>
        <v>219.36031023436135</v>
      </c>
      <c r="J179" s="28" t="s">
        <v>48</v>
      </c>
    </row>
    <row r="180" spans="1:10" ht="10.5" customHeight="1" x14ac:dyDescent="0.2">
      <c r="A180" s="38">
        <v>41639</v>
      </c>
      <c r="B180" s="39">
        <v>71.1666666666667</v>
      </c>
      <c r="C180" s="34" t="e">
        <v>#N/A</v>
      </c>
      <c r="D180" s="34">
        <f t="shared" si="16"/>
        <v>71.1666666666667</v>
      </c>
      <c r="E180" s="36" t="e">
        <f t="shared" si="19"/>
        <v>#N/A</v>
      </c>
      <c r="F180" s="36">
        <f t="shared" si="19"/>
        <v>6.1133200795228548</v>
      </c>
      <c r="G180" s="36">
        <f t="shared" si="17"/>
        <v>6.1133200795228548</v>
      </c>
      <c r="H180" s="36">
        <f t="shared" si="15"/>
        <v>71.1666666666667</v>
      </c>
      <c r="I180" s="36">
        <f t="shared" si="18"/>
        <v>220.89256129887377</v>
      </c>
      <c r="J180" s="28" t="s">
        <v>48</v>
      </c>
    </row>
    <row r="181" spans="1:10" ht="10.5" customHeight="1" x14ac:dyDescent="0.2">
      <c r="A181" s="38">
        <v>41729</v>
      </c>
      <c r="B181" s="39">
        <v>73.066666666666706</v>
      </c>
      <c r="C181" s="34" t="e">
        <v>#N/A</v>
      </c>
      <c r="D181" s="34">
        <f t="shared" si="16"/>
        <v>73.066666666666706</v>
      </c>
      <c r="E181" s="36" t="e">
        <f t="shared" si="19"/>
        <v>#N/A</v>
      </c>
      <c r="F181" s="36">
        <f t="shared" si="19"/>
        <v>7.6092292587138344</v>
      </c>
      <c r="G181" s="36">
        <f t="shared" si="17"/>
        <v>7.6092292587138344</v>
      </c>
      <c r="H181" s="36">
        <f t="shared" si="15"/>
        <v>73.066666666666706</v>
      </c>
      <c r="I181" s="36">
        <f t="shared" si="18"/>
        <v>231.24520476931062</v>
      </c>
      <c r="J181" s="28" t="s">
        <v>48</v>
      </c>
    </row>
    <row r="182" spans="1:10" ht="10.5" customHeight="1" x14ac:dyDescent="0.2">
      <c r="A182" s="38">
        <v>41820</v>
      </c>
      <c r="B182" s="39">
        <v>74.866666666666703</v>
      </c>
      <c r="C182" s="34" t="e">
        <v>#N/A</v>
      </c>
      <c r="D182" s="34">
        <f t="shared" si="16"/>
        <v>74.866666666666703</v>
      </c>
      <c r="E182" s="36" t="e">
        <f t="shared" si="19"/>
        <v>#N/A</v>
      </c>
      <c r="F182" s="36">
        <f t="shared" si="19"/>
        <v>8.5024154589372394</v>
      </c>
      <c r="G182" s="36">
        <f t="shared" si="17"/>
        <v>8.5024154589372394</v>
      </c>
      <c r="H182" s="36">
        <f t="shared" si="15"/>
        <v>74.866666666666703</v>
      </c>
      <c r="I182" s="36">
        <f t="shared" si="18"/>
        <v>233.94879374787675</v>
      </c>
      <c r="J182" s="28" t="s">
        <v>48</v>
      </c>
    </row>
    <row r="183" spans="1:10" ht="10.5" customHeight="1" x14ac:dyDescent="0.2">
      <c r="A183" s="38">
        <v>41912</v>
      </c>
      <c r="B183" s="39">
        <v>75.433333333333294</v>
      </c>
      <c r="C183" s="34" t="e">
        <v>#N/A</v>
      </c>
      <c r="D183" s="34">
        <f t="shared" si="16"/>
        <v>75.433333333333294</v>
      </c>
      <c r="E183" s="36" t="e">
        <f t="shared" si="19"/>
        <v>#N/A</v>
      </c>
      <c r="F183" s="36">
        <f t="shared" si="19"/>
        <v>7.2511848341232144</v>
      </c>
      <c r="G183" s="36">
        <f t="shared" si="17"/>
        <v>7.2511848341232144</v>
      </c>
      <c r="H183" s="36">
        <f t="shared" si="15"/>
        <v>75.433333333333294</v>
      </c>
      <c r="I183" s="36">
        <f t="shared" si="18"/>
        <v>235.266531782161</v>
      </c>
      <c r="J183" s="28" t="s">
        <v>48</v>
      </c>
    </row>
    <row r="184" spans="1:10" ht="10.5" customHeight="1" x14ac:dyDescent="0.2">
      <c r="A184" s="38">
        <v>42004</v>
      </c>
      <c r="B184" s="39">
        <v>75.6666666666667</v>
      </c>
      <c r="C184" s="34" t="e">
        <v>#N/A</v>
      </c>
      <c r="D184" s="34">
        <f t="shared" si="16"/>
        <v>75.6666666666667</v>
      </c>
      <c r="E184" s="36" t="e">
        <f t="shared" si="19"/>
        <v>#N/A</v>
      </c>
      <c r="F184" s="36">
        <f t="shared" si="19"/>
        <v>6.3231850117096089</v>
      </c>
      <c r="G184" s="36">
        <f t="shared" si="17"/>
        <v>6.3231850117096089</v>
      </c>
      <c r="H184" s="36">
        <f t="shared" si="15"/>
        <v>75.6666666666667</v>
      </c>
      <c r="I184" s="36">
        <f t="shared" si="18"/>
        <v>234.86000662690563</v>
      </c>
      <c r="J184" s="28" t="s">
        <v>48</v>
      </c>
    </row>
    <row r="185" spans="1:10" ht="10.5" customHeight="1" x14ac:dyDescent="0.2">
      <c r="A185" s="38">
        <v>42094</v>
      </c>
      <c r="B185" s="39">
        <v>75.3333333333333</v>
      </c>
      <c r="C185" s="34" t="e">
        <v>#N/A</v>
      </c>
      <c r="D185" s="34">
        <f t="shared" si="16"/>
        <v>75.3333333333333</v>
      </c>
      <c r="E185" s="36" t="e">
        <f t="shared" si="19"/>
        <v>#N/A</v>
      </c>
      <c r="F185" s="36">
        <f t="shared" si="19"/>
        <v>3.1021897810217913</v>
      </c>
      <c r="G185" s="36">
        <f t="shared" si="17"/>
        <v>3.1021897810217913</v>
      </c>
      <c r="H185" s="36">
        <f t="shared" si="15"/>
        <v>75.3333333333333</v>
      </c>
      <c r="I185" s="36">
        <f t="shared" si="18"/>
        <v>238.41886988076709</v>
      </c>
      <c r="J185" s="28" t="s">
        <v>48</v>
      </c>
    </row>
    <row r="186" spans="1:10" ht="10.5" customHeight="1" x14ac:dyDescent="0.2">
      <c r="A186" s="38">
        <v>42185</v>
      </c>
      <c r="B186" s="39">
        <v>77.400000000000006</v>
      </c>
      <c r="C186" s="34" t="e">
        <v>#N/A</v>
      </c>
      <c r="D186" s="34">
        <f t="shared" si="16"/>
        <v>77.400000000000006</v>
      </c>
      <c r="E186" s="36" t="e">
        <f t="shared" si="19"/>
        <v>#N/A</v>
      </c>
      <c r="F186" s="36">
        <f t="shared" si="19"/>
        <v>3.3837934105075185</v>
      </c>
      <c r="G186" s="36">
        <f t="shared" si="17"/>
        <v>3.3837934105075185</v>
      </c>
      <c r="H186" s="36">
        <f t="shared" si="15"/>
        <v>77.400000000000006</v>
      </c>
      <c r="I186" s="36">
        <f t="shared" si="18"/>
        <v>241.86513761467924</v>
      </c>
      <c r="J186" s="28" t="s">
        <v>48</v>
      </c>
    </row>
    <row r="187" spans="1:10" ht="10.5" customHeight="1" x14ac:dyDescent="0.2">
      <c r="A187" s="38">
        <v>42277</v>
      </c>
      <c r="B187" s="39">
        <v>78.033333333333303</v>
      </c>
      <c r="C187" s="34" t="e">
        <v>#N/A</v>
      </c>
      <c r="D187" s="34">
        <f t="shared" si="16"/>
        <v>78.033333333333303</v>
      </c>
      <c r="E187" s="36" t="e">
        <f t="shared" si="19"/>
        <v>#N/A</v>
      </c>
      <c r="F187" s="36">
        <f t="shared" si="19"/>
        <v>3.4467520989836631</v>
      </c>
      <c r="G187" s="36">
        <f t="shared" si="17"/>
        <v>3.4467520989836631</v>
      </c>
      <c r="H187" s="36">
        <f t="shared" si="15"/>
        <v>78.033333333333303</v>
      </c>
      <c r="I187" s="36">
        <f t="shared" si="18"/>
        <v>243.37558590456871</v>
      </c>
      <c r="J187" s="28" t="s">
        <v>48</v>
      </c>
    </row>
    <row r="188" spans="1:10" ht="10.5" customHeight="1" x14ac:dyDescent="0.2">
      <c r="A188" s="38">
        <v>42369</v>
      </c>
      <c r="B188" s="39">
        <v>79</v>
      </c>
      <c r="C188" s="34" t="e">
        <v>#N/A</v>
      </c>
      <c r="D188" s="34">
        <f t="shared" si="16"/>
        <v>79</v>
      </c>
      <c r="E188" s="36" t="e">
        <f t="shared" si="19"/>
        <v>#N/A</v>
      </c>
      <c r="F188" s="36">
        <f t="shared" si="19"/>
        <v>4.4052863436122802</v>
      </c>
      <c r="G188" s="36">
        <f t="shared" si="17"/>
        <v>4.4052863436122802</v>
      </c>
      <c r="H188" s="36">
        <f t="shared" si="15"/>
        <v>79</v>
      </c>
      <c r="I188" s="36">
        <f t="shared" si="18"/>
        <v>245.20626242544759</v>
      </c>
      <c r="J188" s="28" t="s">
        <v>48</v>
      </c>
    </row>
    <row r="189" spans="1:10" ht="10.5" customHeight="1" x14ac:dyDescent="0.2">
      <c r="A189" s="38">
        <v>42460</v>
      </c>
      <c r="B189" s="39">
        <v>81.066666666666706</v>
      </c>
      <c r="C189" s="34" t="e">
        <v>#N/A</v>
      </c>
      <c r="D189" s="34">
        <f t="shared" si="16"/>
        <v>81.066666666666706</v>
      </c>
      <c r="E189" s="36" t="e">
        <f t="shared" si="19"/>
        <v>#N/A</v>
      </c>
      <c r="F189" s="36">
        <f t="shared" si="19"/>
        <v>7.6106194690266582</v>
      </c>
      <c r="G189" s="36">
        <f t="shared" si="17"/>
        <v>7.6106194690266582</v>
      </c>
      <c r="H189" s="36">
        <f t="shared" si="15"/>
        <v>81.066666666666706</v>
      </c>
      <c r="I189" s="36">
        <f t="shared" si="18"/>
        <v>256.56402280974606</v>
      </c>
      <c r="J189" s="28" t="s">
        <v>48</v>
      </c>
    </row>
    <row r="190" spans="1:10" ht="10.5" customHeight="1" x14ac:dyDescent="0.2">
      <c r="A190" s="38">
        <v>42551</v>
      </c>
      <c r="B190" s="39">
        <v>82.6666666666667</v>
      </c>
      <c r="C190" s="34" t="e">
        <v>#N/A</v>
      </c>
      <c r="D190" s="34">
        <f t="shared" si="16"/>
        <v>82.6666666666667</v>
      </c>
      <c r="E190" s="36" t="e">
        <f t="shared" si="19"/>
        <v>#N/A</v>
      </c>
      <c r="F190" s="36">
        <f t="shared" si="19"/>
        <v>6.8044788975021975</v>
      </c>
      <c r="G190" s="36">
        <f t="shared" si="17"/>
        <v>6.8044788975021975</v>
      </c>
      <c r="H190" s="36">
        <f t="shared" si="15"/>
        <v>82.6666666666667</v>
      </c>
      <c r="I190" s="36">
        <f t="shared" si="18"/>
        <v>258.32279986408474</v>
      </c>
      <c r="J190" s="28" t="s">
        <v>48</v>
      </c>
    </row>
    <row r="191" spans="1:10" ht="10.5" customHeight="1" x14ac:dyDescent="0.2">
      <c r="A191" s="38">
        <v>42643</v>
      </c>
      <c r="B191" s="39">
        <v>83.566666666666706</v>
      </c>
      <c r="C191" s="34" t="e">
        <v>#N/A</v>
      </c>
      <c r="D191" s="34">
        <f t="shared" si="16"/>
        <v>83.566666666666706</v>
      </c>
      <c r="E191" s="36" t="e">
        <f t="shared" si="19"/>
        <v>#N/A</v>
      </c>
      <c r="F191" s="36">
        <f t="shared" si="19"/>
        <v>7.090986757795914</v>
      </c>
      <c r="G191" s="36">
        <f t="shared" si="17"/>
        <v>7.090986757795914</v>
      </c>
      <c r="H191" s="36">
        <f t="shared" si="15"/>
        <v>83.566666666666706</v>
      </c>
      <c r="I191" s="36">
        <f t="shared" si="18"/>
        <v>260.63331647276988</v>
      </c>
      <c r="J191" s="28" t="s">
        <v>48</v>
      </c>
    </row>
    <row r="192" spans="1:10" ht="10.5" customHeight="1" x14ac:dyDescent="0.2">
      <c r="A192" s="38">
        <v>42735</v>
      </c>
      <c r="B192" s="39">
        <v>84.433333333333294</v>
      </c>
      <c r="C192" s="34" t="e">
        <v>#N/A</v>
      </c>
      <c r="D192" s="34">
        <f t="shared" si="16"/>
        <v>84.433333333333294</v>
      </c>
      <c r="E192" s="36" t="e">
        <f t="shared" si="19"/>
        <v>#N/A</v>
      </c>
      <c r="F192" s="36">
        <f t="shared" si="19"/>
        <v>6.8776371308016282</v>
      </c>
      <c r="G192" s="36">
        <f t="shared" si="17"/>
        <v>6.8776371308016282</v>
      </c>
      <c r="H192" s="36">
        <f t="shared" si="15"/>
        <v>84.433333333333294</v>
      </c>
      <c r="I192" s="36">
        <f t="shared" si="18"/>
        <v>262.07065937707108</v>
      </c>
      <c r="J192" s="28" t="s">
        <v>48</v>
      </c>
    </row>
    <row r="193" spans="1:10" ht="10.5" customHeight="1" x14ac:dyDescent="0.2">
      <c r="A193" s="38">
        <v>42825</v>
      </c>
      <c r="B193" s="39">
        <v>85.6</v>
      </c>
      <c r="C193" s="34" t="e">
        <v>#N/A</v>
      </c>
      <c r="D193" s="34">
        <f t="shared" si="16"/>
        <v>85.6</v>
      </c>
      <c r="E193" s="36" t="e">
        <f t="shared" si="19"/>
        <v>#N/A</v>
      </c>
      <c r="F193" s="36">
        <f t="shared" si="19"/>
        <v>5.5921052631578316</v>
      </c>
      <c r="G193" s="36">
        <f t="shared" si="17"/>
        <v>5.5921052631578316</v>
      </c>
      <c r="H193" s="36">
        <f t="shared" si="15"/>
        <v>85.6</v>
      </c>
      <c r="I193" s="36">
        <f t="shared" si="18"/>
        <v>270.91135303265935</v>
      </c>
      <c r="J193" s="28" t="s">
        <v>48</v>
      </c>
    </row>
    <row r="194" spans="1:10" ht="10.5" customHeight="1" x14ac:dyDescent="0.2">
      <c r="A194" s="38">
        <v>42916</v>
      </c>
      <c r="B194" s="39">
        <v>86.366666666666703</v>
      </c>
      <c r="C194" s="34" t="e">
        <v>#N/A</v>
      </c>
      <c r="D194" s="34">
        <f t="shared" si="16"/>
        <v>86.366666666666703</v>
      </c>
      <c r="E194" s="36" t="e">
        <f t="shared" ref="E194:F209" si="20">(C194/C190-1)*100</f>
        <v>#N/A</v>
      </c>
      <c r="F194" s="36">
        <f t="shared" si="20"/>
        <v>4.4758064516128959</v>
      </c>
      <c r="G194" s="36">
        <f t="shared" si="17"/>
        <v>4.4758064516128959</v>
      </c>
      <c r="H194" s="36">
        <f t="shared" si="15"/>
        <v>86.366666666666703</v>
      </c>
      <c r="I194" s="36">
        <f t="shared" si="18"/>
        <v>269.88482840638852</v>
      </c>
      <c r="J194" s="28" t="s">
        <v>48</v>
      </c>
    </row>
    <row r="195" spans="1:10" ht="10.5" customHeight="1" x14ac:dyDescent="0.2">
      <c r="A195" s="38">
        <v>43008</v>
      </c>
      <c r="B195" s="39">
        <v>87.2</v>
      </c>
      <c r="C195" s="34" t="e">
        <v>#N/A</v>
      </c>
      <c r="D195" s="34">
        <f t="shared" si="16"/>
        <v>87.2</v>
      </c>
      <c r="E195" s="36" t="e">
        <f t="shared" si="20"/>
        <v>#N/A</v>
      </c>
      <c r="F195" s="36">
        <f t="shared" si="20"/>
        <v>4.3478260869564744</v>
      </c>
      <c r="G195" s="36">
        <f t="shared" si="17"/>
        <v>4.3478260869564744</v>
      </c>
      <c r="H195" s="36">
        <f t="shared" si="15"/>
        <v>87.2</v>
      </c>
      <c r="I195" s="36">
        <f t="shared" si="18"/>
        <v>271.96519979767277</v>
      </c>
      <c r="J195" s="28" t="s">
        <v>48</v>
      </c>
    </row>
    <row r="196" spans="1:10" ht="10.5" customHeight="1" x14ac:dyDescent="0.2">
      <c r="A196" s="38">
        <v>43100</v>
      </c>
      <c r="B196" s="39">
        <v>88.733333333333306</v>
      </c>
      <c r="C196" s="34" t="e">
        <v>#N/A</v>
      </c>
      <c r="D196" s="34">
        <f t="shared" si="16"/>
        <v>88.733333333333306</v>
      </c>
      <c r="E196" s="36" t="e">
        <f t="shared" si="20"/>
        <v>#N/A</v>
      </c>
      <c r="F196" s="36">
        <f t="shared" si="20"/>
        <v>5.092775365179647</v>
      </c>
      <c r="G196" s="36">
        <f t="shared" si="17"/>
        <v>5.092775365179647</v>
      </c>
      <c r="H196" s="36">
        <f t="shared" si="15"/>
        <v>88.733333333333306</v>
      </c>
      <c r="I196" s="36">
        <f t="shared" si="18"/>
        <v>275.4173293571904</v>
      </c>
      <c r="J196" s="28" t="s">
        <v>48</v>
      </c>
    </row>
    <row r="197" spans="1:10" ht="10.5" customHeight="1" x14ac:dyDescent="0.2">
      <c r="A197" s="38">
        <v>43190</v>
      </c>
      <c r="B197" s="39">
        <v>89.266666666666694</v>
      </c>
      <c r="C197" s="34" t="e">
        <v>#N/A</v>
      </c>
      <c r="D197" s="34">
        <f t="shared" si="16"/>
        <v>89.266666666666694</v>
      </c>
      <c r="E197" s="36" t="e">
        <f t="shared" si="20"/>
        <v>#N/A</v>
      </c>
      <c r="F197" s="36">
        <f t="shared" si="20"/>
        <v>4.2834890965732564</v>
      </c>
      <c r="G197" s="36">
        <f t="shared" si="17"/>
        <v>4.2834890965732564</v>
      </c>
      <c r="H197" s="36">
        <f t="shared" si="15"/>
        <v>89.266666666666694</v>
      </c>
      <c r="I197" s="36">
        <f t="shared" si="18"/>
        <v>282.5158113011924</v>
      </c>
      <c r="J197" s="28" t="s">
        <v>48</v>
      </c>
    </row>
    <row r="198" spans="1:10" ht="10.5" customHeight="1" x14ac:dyDescent="0.2">
      <c r="A198" s="38">
        <v>43281</v>
      </c>
      <c r="B198" s="39">
        <v>90.6666666666667</v>
      </c>
      <c r="C198" s="34" t="e">
        <v>#N/A</v>
      </c>
      <c r="D198" s="34">
        <f t="shared" si="16"/>
        <v>90.6666666666667</v>
      </c>
      <c r="E198" s="36" t="e">
        <f t="shared" si="20"/>
        <v>#N/A</v>
      </c>
      <c r="F198" s="36">
        <f t="shared" si="20"/>
        <v>4.978772674642995</v>
      </c>
      <c r="G198" s="36">
        <f t="shared" si="17"/>
        <v>4.978772674642995</v>
      </c>
      <c r="H198" s="36">
        <f t="shared" si="15"/>
        <v>90.6666666666667</v>
      </c>
      <c r="I198" s="36">
        <f t="shared" si="18"/>
        <v>283.32178049609291</v>
      </c>
      <c r="J198" s="28" t="s">
        <v>48</v>
      </c>
    </row>
    <row r="199" spans="1:10" ht="10.5" customHeight="1" x14ac:dyDescent="0.2">
      <c r="A199" s="38">
        <v>43373</v>
      </c>
      <c r="B199" s="39">
        <v>92.566666666666706</v>
      </c>
      <c r="C199" s="34" t="e">
        <v>#N/A</v>
      </c>
      <c r="D199" s="34">
        <f t="shared" si="16"/>
        <v>92.566666666666706</v>
      </c>
      <c r="E199" s="36" t="e">
        <f t="shared" si="20"/>
        <v>#N/A</v>
      </c>
      <c r="F199" s="36">
        <f t="shared" si="20"/>
        <v>6.1544342507645622</v>
      </c>
      <c r="G199" s="36">
        <f t="shared" si="17"/>
        <v>6.1544342507645622</v>
      </c>
      <c r="H199" s="36">
        <f t="shared" si="15"/>
        <v>92.566666666666706</v>
      </c>
      <c r="I199" s="36">
        <f t="shared" si="18"/>
        <v>288.70311920418101</v>
      </c>
      <c r="J199" s="28" t="s">
        <v>48</v>
      </c>
    </row>
    <row r="200" spans="1:10" ht="10.5" customHeight="1" x14ac:dyDescent="0.2">
      <c r="A200" s="38">
        <v>43465</v>
      </c>
      <c r="B200" s="39">
        <v>94.3333333333333</v>
      </c>
      <c r="C200" s="34" t="e">
        <v>#N/A</v>
      </c>
      <c r="D200" s="34">
        <f t="shared" si="16"/>
        <v>94.3333333333333</v>
      </c>
      <c r="E200" s="36" t="e">
        <f t="shared" si="20"/>
        <v>#N/A</v>
      </c>
      <c r="F200" s="36">
        <f t="shared" si="20"/>
        <v>6.3110443275732564</v>
      </c>
      <c r="G200" s="36">
        <f t="shared" si="17"/>
        <v>6.3110443275732564</v>
      </c>
      <c r="H200" s="36">
        <f t="shared" si="15"/>
        <v>94.3333333333333</v>
      </c>
      <c r="I200" s="36">
        <f t="shared" si="18"/>
        <v>292.7990390987411</v>
      </c>
      <c r="J200" s="28" t="s">
        <v>48</v>
      </c>
    </row>
    <row r="201" spans="1:10" ht="10.5" customHeight="1" x14ac:dyDescent="0.2">
      <c r="A201" s="38">
        <v>43555</v>
      </c>
      <c r="B201" s="39">
        <v>93.7</v>
      </c>
      <c r="C201" s="34" t="e">
        <v>#N/A</v>
      </c>
      <c r="D201" s="34">
        <f t="shared" si="16"/>
        <v>93.7</v>
      </c>
      <c r="E201" s="36" t="e">
        <f t="shared" si="20"/>
        <v>#N/A</v>
      </c>
      <c r="F201" s="36">
        <f t="shared" si="20"/>
        <v>4.9663928304704674</v>
      </c>
      <c r="G201" s="36">
        <f t="shared" si="17"/>
        <v>4.9663928304704674</v>
      </c>
      <c r="H201" s="36">
        <f t="shared" si="15"/>
        <v>93.7</v>
      </c>
      <c r="I201" s="36">
        <f t="shared" si="18"/>
        <v>296.54665629860028</v>
      </c>
      <c r="J201" s="28" t="s">
        <v>48</v>
      </c>
    </row>
    <row r="202" spans="1:10" ht="10.5" customHeight="1" x14ac:dyDescent="0.2">
      <c r="A202" s="38">
        <v>43646</v>
      </c>
      <c r="B202" s="39">
        <v>96.3</v>
      </c>
      <c r="C202" s="34" t="e">
        <v>#N/A</v>
      </c>
      <c r="D202" s="34">
        <f t="shared" si="16"/>
        <v>96.3</v>
      </c>
      <c r="E202" s="36" t="e">
        <f t="shared" si="20"/>
        <v>#N/A</v>
      </c>
      <c r="F202" s="36">
        <f t="shared" si="20"/>
        <v>6.2132352941176139</v>
      </c>
      <c r="G202" s="36">
        <f t="shared" si="17"/>
        <v>6.2132352941176139</v>
      </c>
      <c r="H202" s="36">
        <f t="shared" si="15"/>
        <v>96.3</v>
      </c>
      <c r="I202" s="36">
        <f t="shared" si="18"/>
        <v>300.92522935779857</v>
      </c>
      <c r="J202" s="28" t="s">
        <v>48</v>
      </c>
    </row>
    <row r="203" spans="1:10" ht="10.5" customHeight="1" x14ac:dyDescent="0.2">
      <c r="A203" s="38">
        <v>43738</v>
      </c>
      <c r="B203" s="39">
        <v>96.733333333333306</v>
      </c>
      <c r="C203" s="34" t="e">
        <v>#N/A</v>
      </c>
      <c r="D203" s="34">
        <f t="shared" si="16"/>
        <v>96.733333333333306</v>
      </c>
      <c r="E203" s="36" t="e">
        <f t="shared" si="20"/>
        <v>#N/A</v>
      </c>
      <c r="F203" s="36">
        <f t="shared" si="20"/>
        <v>4.5012603528987283</v>
      </c>
      <c r="G203" s="36">
        <f t="shared" si="17"/>
        <v>4.5012603528987283</v>
      </c>
      <c r="H203" s="36">
        <f t="shared" si="15"/>
        <v>96.733333333333306</v>
      </c>
      <c r="I203" s="36">
        <f t="shared" si="18"/>
        <v>301.69839824650074</v>
      </c>
      <c r="J203" s="28" t="s">
        <v>48</v>
      </c>
    </row>
    <row r="204" spans="1:10" ht="10.5" customHeight="1" x14ac:dyDescent="0.2">
      <c r="A204" s="38">
        <v>43830</v>
      </c>
      <c r="B204" s="39">
        <v>97.066666666666706</v>
      </c>
      <c r="C204" s="34" t="e">
        <v>#N/A</v>
      </c>
      <c r="D204" s="34">
        <f t="shared" si="16"/>
        <v>97.066666666666706</v>
      </c>
      <c r="E204" s="36" t="e">
        <f t="shared" si="20"/>
        <v>#N/A</v>
      </c>
      <c r="F204" s="36">
        <f t="shared" si="20"/>
        <v>2.8975265017668672</v>
      </c>
      <c r="G204" s="36">
        <f t="shared" si="17"/>
        <v>2.8975265017668672</v>
      </c>
      <c r="H204" s="36">
        <f t="shared" si="15"/>
        <v>97.066666666666706</v>
      </c>
      <c r="I204" s="36">
        <f t="shared" si="18"/>
        <v>301.28296885354587</v>
      </c>
      <c r="J204" s="28" t="s">
        <v>48</v>
      </c>
    </row>
    <row r="205" spans="1:10" ht="10.5" customHeight="1" x14ac:dyDescent="0.2">
      <c r="A205" s="38">
        <v>43921</v>
      </c>
      <c r="B205" s="39">
        <v>97.566666666666706</v>
      </c>
      <c r="C205" s="34" t="e">
        <v>#N/A</v>
      </c>
      <c r="D205" s="34">
        <f t="shared" si="16"/>
        <v>97.566666666666706</v>
      </c>
      <c r="E205" s="36" t="e">
        <f t="shared" si="20"/>
        <v>#N/A</v>
      </c>
      <c r="F205" s="36">
        <f t="shared" si="20"/>
        <v>4.1266453219495292</v>
      </c>
      <c r="G205" s="36">
        <f t="shared" si="17"/>
        <v>4.1266453219495292</v>
      </c>
      <c r="H205" s="36">
        <f t="shared" si="15"/>
        <v>97.566666666666706</v>
      </c>
      <c r="I205" s="36">
        <f t="shared" si="18"/>
        <v>308.7840850181442</v>
      </c>
      <c r="J205" s="28" t="s">
        <v>48</v>
      </c>
    </row>
    <row r="206" spans="1:10" ht="10.5" customHeight="1" x14ac:dyDescent="0.2">
      <c r="A206" s="38">
        <v>44012</v>
      </c>
      <c r="B206" s="39">
        <v>96.966666666666697</v>
      </c>
      <c r="C206" s="34" t="e">
        <v>#N/A</v>
      </c>
      <c r="D206" s="34">
        <f t="shared" si="16"/>
        <v>96.966666666666697</v>
      </c>
      <c r="E206" s="36" t="e">
        <f t="shared" si="20"/>
        <v>#N/A</v>
      </c>
      <c r="F206" s="36">
        <f t="shared" si="20"/>
        <v>0.69228106611287643</v>
      </c>
      <c r="G206" s="36">
        <f t="shared" si="17"/>
        <v>0.69228106611287643</v>
      </c>
      <c r="H206" s="36">
        <f t="shared" si="15"/>
        <v>96.966666666666697</v>
      </c>
      <c r="I206" s="36">
        <f t="shared" si="18"/>
        <v>303.00847774379935</v>
      </c>
      <c r="J206" s="28" t="s">
        <v>48</v>
      </c>
    </row>
    <row r="207" spans="1:10" ht="10.5" customHeight="1" x14ac:dyDescent="0.2">
      <c r="A207" s="38">
        <v>44104</v>
      </c>
      <c r="B207" s="39">
        <v>98.966666666666697</v>
      </c>
      <c r="C207" s="34" t="e">
        <v>#N/A</v>
      </c>
      <c r="D207" s="34">
        <f t="shared" si="16"/>
        <v>98.966666666666697</v>
      </c>
      <c r="E207" s="36" t="e">
        <f t="shared" si="20"/>
        <v>#N/A</v>
      </c>
      <c r="F207" s="36">
        <f t="shared" si="20"/>
        <v>2.3087525844246004</v>
      </c>
      <c r="G207" s="36">
        <f t="shared" si="17"/>
        <v>2.3087525844246004</v>
      </c>
      <c r="H207" s="36">
        <f t="shared" si="15"/>
        <v>98.966666666666697</v>
      </c>
      <c r="I207" s="36">
        <f t="shared" si="18"/>
        <v>308.66386781318448</v>
      </c>
      <c r="J207" s="28" t="s">
        <v>48</v>
      </c>
    </row>
    <row r="208" spans="1:10" ht="10.5" customHeight="1" x14ac:dyDescent="0.2">
      <c r="A208" s="38">
        <v>44196</v>
      </c>
      <c r="B208" s="39">
        <v>99.866666666666703</v>
      </c>
      <c r="C208" s="34" t="e">
        <v>#N/A</v>
      </c>
      <c r="D208" s="34">
        <f t="shared" si="16"/>
        <v>99.866666666666703</v>
      </c>
      <c r="E208" s="36" t="e">
        <f t="shared" si="20"/>
        <v>#N/A</v>
      </c>
      <c r="F208" s="36">
        <f t="shared" si="20"/>
        <v>2.8846153846153744</v>
      </c>
      <c r="G208" s="36">
        <f t="shared" si="17"/>
        <v>2.8846153846153744</v>
      </c>
      <c r="H208" s="36">
        <f t="shared" si="15"/>
        <v>99.866666666666703</v>
      </c>
      <c r="I208" s="36">
        <f t="shared" si="18"/>
        <v>309.97382372432122</v>
      </c>
      <c r="J208" s="28" t="s">
        <v>48</v>
      </c>
    </row>
    <row r="209" spans="1:10" ht="10.5" customHeight="1" x14ac:dyDescent="0.2">
      <c r="A209" s="38">
        <v>44286</v>
      </c>
      <c r="B209" s="39">
        <v>101.7</v>
      </c>
      <c r="C209" s="34" t="e">
        <v>#N/A</v>
      </c>
      <c r="D209" s="34">
        <f t="shared" si="16"/>
        <v>101.7</v>
      </c>
      <c r="E209" s="36" t="e">
        <f t="shared" si="20"/>
        <v>#N/A</v>
      </c>
      <c r="F209" s="36">
        <f t="shared" si="20"/>
        <v>4.2364195421933371</v>
      </c>
      <c r="G209" s="36">
        <f t="shared" si="17"/>
        <v>4.2364195421933371</v>
      </c>
      <c r="H209" s="36">
        <f t="shared" si="15"/>
        <v>101.7</v>
      </c>
      <c r="I209" s="36">
        <f t="shared" si="18"/>
        <v>321.86547433903576</v>
      </c>
      <c r="J209" s="28" t="s">
        <v>48</v>
      </c>
    </row>
    <row r="210" spans="1:10" ht="10.5" customHeight="1" x14ac:dyDescent="0.2">
      <c r="A210" s="38">
        <v>44377</v>
      </c>
      <c r="B210" s="39">
        <v>104.033333333333</v>
      </c>
      <c r="C210" s="34" t="e">
        <v>#N/A</v>
      </c>
      <c r="D210" s="34">
        <f t="shared" si="16"/>
        <v>104.033333333333</v>
      </c>
      <c r="E210" s="36" t="e">
        <f t="shared" ref="E210:F218" si="21">(C210/C206-1)*100</f>
        <v>#N/A</v>
      </c>
      <c r="F210" s="36">
        <f t="shared" si="21"/>
        <v>7.2877277414915564</v>
      </c>
      <c r="G210" s="36">
        <f t="shared" si="17"/>
        <v>7.2877277414915564</v>
      </c>
      <c r="H210" s="36">
        <f t="shared" si="15"/>
        <v>104.033333333333</v>
      </c>
      <c r="I210" s="36">
        <f t="shared" si="18"/>
        <v>325.09091063540546</v>
      </c>
      <c r="J210" s="28" t="s">
        <v>48</v>
      </c>
    </row>
    <row r="211" spans="1:10" ht="10.5" customHeight="1" x14ac:dyDescent="0.2">
      <c r="A211" s="38">
        <v>44469</v>
      </c>
      <c r="B211" s="39">
        <v>106.26666666666701</v>
      </c>
      <c r="C211" s="34" t="e">
        <v>#N/A</v>
      </c>
      <c r="D211" s="34">
        <f t="shared" si="16"/>
        <v>106.26666666666701</v>
      </c>
      <c r="E211" s="36" t="e">
        <f t="shared" si="21"/>
        <v>#N/A</v>
      </c>
      <c r="F211" s="36">
        <f t="shared" si="21"/>
        <v>7.376220949815071</v>
      </c>
      <c r="G211" s="36">
        <f t="shared" si="17"/>
        <v>7.376220949815071</v>
      </c>
      <c r="H211" s="36">
        <f t="shared" si="15"/>
        <v>106.26666666666701</v>
      </c>
      <c r="I211" s="36">
        <f t="shared" si="18"/>
        <v>331.43159669533009</v>
      </c>
      <c r="J211" s="28" t="s">
        <v>48</v>
      </c>
    </row>
    <row r="212" spans="1:10" ht="10.5" customHeight="1" x14ac:dyDescent="0.2">
      <c r="A212" s="38">
        <v>44561</v>
      </c>
      <c r="B212" s="39">
        <v>109.366666666667</v>
      </c>
      <c r="C212" s="34" t="e">
        <v>#N/A</v>
      </c>
      <c r="D212" s="34">
        <f t="shared" si="16"/>
        <v>109.366666666667</v>
      </c>
      <c r="E212" s="36" t="e">
        <f t="shared" si="21"/>
        <v>#N/A</v>
      </c>
      <c r="F212" s="36">
        <f t="shared" si="21"/>
        <v>9.5126835781044417</v>
      </c>
      <c r="G212" s="36">
        <f t="shared" si="17"/>
        <v>9.5126835781044417</v>
      </c>
      <c r="H212" s="36">
        <f t="shared" si="15"/>
        <v>109.366666666667</v>
      </c>
      <c r="I212" s="36">
        <f t="shared" si="18"/>
        <v>339.46065275016713</v>
      </c>
      <c r="J212" s="28" t="s">
        <v>48</v>
      </c>
    </row>
    <row r="213" spans="1:10" ht="10.5" customHeight="1" x14ac:dyDescent="0.2">
      <c r="A213" s="38">
        <v>44651</v>
      </c>
      <c r="B213" s="39">
        <v>112.73333333333299</v>
      </c>
      <c r="C213" s="34" t="e">
        <v>#N/A</v>
      </c>
      <c r="D213" s="34">
        <f t="shared" si="16"/>
        <v>112.73333333333299</v>
      </c>
      <c r="E213" s="36" t="e">
        <f t="shared" si="21"/>
        <v>#N/A</v>
      </c>
      <c r="F213" s="36">
        <f t="shared" si="21"/>
        <v>10.84890199934414</v>
      </c>
      <c r="G213" s="36">
        <f t="shared" si="17"/>
        <v>10.84890199934414</v>
      </c>
      <c r="H213" s="36">
        <f t="shared" si="15"/>
        <v>112.73333333333299</v>
      </c>
      <c r="I213" s="36">
        <f t="shared" si="18"/>
        <v>356.78434421980188</v>
      </c>
      <c r="J213" s="28" t="s">
        <v>48</v>
      </c>
    </row>
    <row r="214" spans="1:10" ht="10.5" customHeight="1" x14ac:dyDescent="0.2">
      <c r="A214" s="38">
        <v>44742</v>
      </c>
      <c r="B214" s="39">
        <v>119.333333333333</v>
      </c>
      <c r="C214" s="34" t="e">
        <v>#N/A</v>
      </c>
      <c r="D214" s="34">
        <f t="shared" si="16"/>
        <v>119.333333333333</v>
      </c>
      <c r="E214" s="36" t="e">
        <f t="shared" si="21"/>
        <v>#N/A</v>
      </c>
      <c r="F214" s="36">
        <f t="shared" si="21"/>
        <v>14.706824735661694</v>
      </c>
      <c r="G214" s="36">
        <f t="shared" si="17"/>
        <v>14.706824735661694</v>
      </c>
      <c r="H214" s="36">
        <f t="shared" si="15"/>
        <v>119.333333333333</v>
      </c>
      <c r="I214" s="36">
        <f t="shared" si="18"/>
        <v>372.90146109412115</v>
      </c>
      <c r="J214" s="28" t="s">
        <v>48</v>
      </c>
    </row>
    <row r="215" spans="1:10" ht="10.5" customHeight="1" x14ac:dyDescent="0.2">
      <c r="A215" s="38">
        <v>44834</v>
      </c>
      <c r="B215" s="39">
        <v>124.3</v>
      </c>
      <c r="C215" s="34" t="e">
        <v>#N/A</v>
      </c>
      <c r="D215" s="34">
        <f t="shared" si="16"/>
        <v>124.3</v>
      </c>
      <c r="E215" s="36" t="e">
        <f t="shared" si="21"/>
        <v>#N/A</v>
      </c>
      <c r="F215" s="36">
        <f t="shared" si="21"/>
        <v>16.969887076536637</v>
      </c>
      <c r="G215" s="36">
        <f t="shared" si="17"/>
        <v>16.969887076536637</v>
      </c>
      <c r="H215" s="36">
        <f t="shared" si="15"/>
        <v>124.3</v>
      </c>
      <c r="I215" s="36">
        <f t="shared" si="18"/>
        <v>387.67516439048995</v>
      </c>
      <c r="J215" s="28" t="s">
        <v>48</v>
      </c>
    </row>
    <row r="216" spans="1:10" ht="10.5" customHeight="1" x14ac:dyDescent="0.2">
      <c r="A216" s="38">
        <v>44926</v>
      </c>
      <c r="B216" s="39">
        <v>125.6</v>
      </c>
      <c r="C216" s="34" t="e">
        <v>#N/A</v>
      </c>
      <c r="D216" s="34">
        <f t="shared" si="16"/>
        <v>125.6</v>
      </c>
      <c r="E216" s="36" t="e">
        <f t="shared" si="21"/>
        <v>#N/A</v>
      </c>
      <c r="F216" s="36">
        <f>(D216/D212-1)*100</f>
        <v>14.843035659859449</v>
      </c>
      <c r="G216" s="36">
        <f t="shared" si="17"/>
        <v>14.843035659859449</v>
      </c>
      <c r="H216" s="36">
        <f t="shared" si="15"/>
        <v>125.6</v>
      </c>
      <c r="I216" s="36">
        <f t="shared" si="18"/>
        <v>389.84691848906607</v>
      </c>
      <c r="J216" s="28" t="s">
        <v>48</v>
      </c>
    </row>
    <row r="217" spans="1:10" ht="10.5" customHeight="1" x14ac:dyDescent="0.2">
      <c r="A217" s="38">
        <v>45016</v>
      </c>
      <c r="B217" s="39">
        <v>126.066666666667</v>
      </c>
      <c r="C217" s="34" t="e">
        <v>#N/A</v>
      </c>
      <c r="D217" s="34">
        <f>B217</f>
        <v>126.066666666667</v>
      </c>
      <c r="E217" s="36" t="e">
        <f t="shared" si="21"/>
        <v>#N/A</v>
      </c>
      <c r="F217" s="36">
        <f>(D217/D213-1)*100</f>
        <v>11.827321111768828</v>
      </c>
      <c r="G217" s="36">
        <f t="shared" si="17"/>
        <v>11.827321111768828</v>
      </c>
      <c r="H217" s="36">
        <f t="shared" si="15"/>
        <v>126.066666666667</v>
      </c>
      <c r="I217" s="36">
        <f t="shared" si="18"/>
        <v>398.98237428719648</v>
      </c>
      <c r="J217" s="28" t="s">
        <v>48</v>
      </c>
    </row>
    <row r="218" spans="1:10" ht="10.5" customHeight="1" x14ac:dyDescent="0.2">
      <c r="A218" s="38">
        <v>45107</v>
      </c>
      <c r="B218" s="39">
        <v>127.55</v>
      </c>
      <c r="C218" s="34" t="e">
        <v>#N/A</v>
      </c>
      <c r="D218" s="34">
        <f t="shared" si="16"/>
        <v>127.55</v>
      </c>
      <c r="E218" s="36" t="e">
        <f t="shared" si="21"/>
        <v>#N/A</v>
      </c>
      <c r="F218" s="36">
        <f>(D218/D214-1)*100</f>
        <v>6.8854748603354832</v>
      </c>
      <c r="G218" s="36">
        <f t="shared" si="17"/>
        <v>6.8854748603354832</v>
      </c>
      <c r="H218" s="36">
        <f t="shared" si="15"/>
        <v>127.55</v>
      </c>
      <c r="I218" s="36">
        <f t="shared" si="18"/>
        <v>398.57749745158054</v>
      </c>
      <c r="J218" s="28" t="s">
        <v>48</v>
      </c>
    </row>
    <row r="219" spans="1:10" ht="10.5" customHeight="1" x14ac:dyDescent="0.2">
      <c r="A219" s="38"/>
      <c r="B219" s="39"/>
      <c r="C219" s="34"/>
      <c r="D219" s="33"/>
      <c r="E219" s="36"/>
      <c r="F219" s="36"/>
      <c r="G219" s="36"/>
      <c r="H219" s="36"/>
      <c r="I219" s="36"/>
      <c r="J219" s="28"/>
    </row>
    <row r="220" spans="1:10" ht="10.5" customHeight="1" x14ac:dyDescent="0.2">
      <c r="A220" s="38"/>
      <c r="B220" s="39"/>
      <c r="C220" s="34"/>
      <c r="D220" s="33"/>
      <c r="E220" s="36"/>
      <c r="F220" s="36"/>
      <c r="G220" s="36"/>
      <c r="H220" s="36"/>
      <c r="I220" s="36"/>
      <c r="J220" s="28"/>
    </row>
    <row r="221" spans="1:10" ht="10.5" customHeight="1" x14ac:dyDescent="0.2">
      <c r="A221" s="38"/>
      <c r="B221" s="39"/>
      <c r="C221" s="34"/>
      <c r="D221" s="33"/>
      <c r="E221" s="36"/>
      <c r="F221" s="36"/>
      <c r="G221" s="36"/>
      <c r="H221" s="36"/>
      <c r="I221" s="36"/>
      <c r="J221" s="28"/>
    </row>
    <row r="222" spans="1:10" ht="10.5" customHeight="1" x14ac:dyDescent="0.2">
      <c r="A222" s="38"/>
      <c r="B222" s="39"/>
      <c r="C222" s="34"/>
      <c r="D222" s="33"/>
      <c r="E222" s="36"/>
      <c r="F222" s="36"/>
      <c r="G222" s="36"/>
      <c r="H222" s="36"/>
      <c r="I222" s="36"/>
      <c r="J222" s="28"/>
    </row>
    <row r="223" spans="1:10" ht="10.5" customHeight="1" x14ac:dyDescent="0.2">
      <c r="A223" s="38"/>
      <c r="B223" s="39"/>
      <c r="C223" s="34"/>
      <c r="D223" s="33"/>
      <c r="E223" s="36"/>
      <c r="F223" s="36"/>
      <c r="G223" s="36"/>
      <c r="H223" s="36"/>
      <c r="I223" s="36"/>
      <c r="J223" s="28"/>
    </row>
    <row r="224" spans="1:10" ht="10.5" customHeight="1" x14ac:dyDescent="0.2">
      <c r="A224" s="38"/>
      <c r="B224" s="39"/>
      <c r="C224" s="34"/>
      <c r="D224" s="33"/>
      <c r="E224" s="36"/>
      <c r="F224" s="36"/>
      <c r="G224" s="36"/>
      <c r="H224" s="36"/>
      <c r="I224" s="36"/>
      <c r="J224" s="28"/>
    </row>
    <row r="225" spans="1:10" ht="10.5" customHeight="1" x14ac:dyDescent="0.2">
      <c r="A225" s="38"/>
      <c r="B225" s="39"/>
      <c r="C225" s="34"/>
      <c r="D225" s="33"/>
      <c r="E225" s="36"/>
      <c r="F225" s="36"/>
      <c r="G225" s="36"/>
      <c r="H225" s="36"/>
      <c r="I225" s="36"/>
      <c r="J225" s="28"/>
    </row>
    <row r="226" spans="1:10" ht="10.5" customHeight="1" x14ac:dyDescent="0.2">
      <c r="A226" s="38"/>
      <c r="B226" s="39"/>
      <c r="C226" s="34"/>
      <c r="D226" s="33"/>
      <c r="E226" s="36"/>
      <c r="F226" s="36"/>
      <c r="G226" s="36"/>
      <c r="H226" s="36"/>
      <c r="I226" s="36"/>
      <c r="J226" s="28"/>
    </row>
    <row r="227" spans="1:10" ht="10.5" customHeight="1" x14ac:dyDescent="0.2">
      <c r="A227" s="38"/>
      <c r="B227" s="39"/>
      <c r="C227" s="34"/>
      <c r="D227" s="33"/>
      <c r="E227" s="36"/>
      <c r="F227" s="36"/>
      <c r="G227" s="36"/>
      <c r="H227" s="36"/>
      <c r="I227" s="36"/>
      <c r="J227" s="28"/>
    </row>
    <row r="228" spans="1:10" ht="10.5" customHeight="1" x14ac:dyDescent="0.2">
      <c r="A228" s="38"/>
      <c r="B228" s="39"/>
      <c r="C228" s="34"/>
      <c r="D228" s="33"/>
      <c r="E228" s="36"/>
      <c r="F228" s="36"/>
      <c r="G228" s="36"/>
      <c r="H228" s="36"/>
      <c r="I228" s="36"/>
      <c r="J228" s="28"/>
    </row>
    <row r="229" spans="1:10" ht="10.5" customHeight="1" x14ac:dyDescent="0.2">
      <c r="A229" s="38"/>
      <c r="B229" s="39"/>
      <c r="C229" s="34"/>
      <c r="D229" s="33"/>
      <c r="E229" s="36"/>
      <c r="F229" s="36"/>
      <c r="G229" s="36"/>
      <c r="H229" s="36"/>
      <c r="I229" s="36"/>
      <c r="J229" s="28"/>
    </row>
    <row r="230" spans="1:10" ht="10.5" customHeight="1" x14ac:dyDescent="0.2">
      <c r="A230" s="38"/>
      <c r="B230" s="39"/>
      <c r="C230" s="34"/>
      <c r="D230" s="33"/>
      <c r="E230" s="36"/>
      <c r="F230" s="36"/>
      <c r="G230" s="36"/>
      <c r="H230" s="36"/>
      <c r="I230" s="36"/>
      <c r="J230" s="28"/>
    </row>
    <row r="231" spans="1:10" ht="10.5" customHeight="1" x14ac:dyDescent="0.2">
      <c r="A231" s="38"/>
      <c r="B231" s="39"/>
      <c r="C231" s="34"/>
      <c r="D231" s="33"/>
      <c r="E231" s="36"/>
      <c r="F231" s="36"/>
      <c r="G231" s="36"/>
      <c r="H231" s="36"/>
      <c r="I231" s="36"/>
      <c r="J231" s="28"/>
    </row>
    <row r="232" spans="1:10" ht="10.5" customHeight="1" x14ac:dyDescent="0.2">
      <c r="A232" s="38"/>
      <c r="B232" s="39"/>
      <c r="C232" s="34"/>
      <c r="D232" s="33"/>
      <c r="E232" s="36"/>
      <c r="F232" s="36"/>
      <c r="G232" s="36"/>
      <c r="H232" s="36"/>
      <c r="I232" s="36"/>
      <c r="J232" s="28"/>
    </row>
    <row r="233" spans="1:10" ht="10.5" customHeight="1" x14ac:dyDescent="0.2">
      <c r="A233" s="38"/>
      <c r="B233" s="39"/>
      <c r="C233" s="34"/>
      <c r="D233" s="33"/>
      <c r="E233" s="36"/>
      <c r="F233" s="36"/>
      <c r="G233" s="36"/>
      <c r="H233" s="36"/>
      <c r="I233" s="36"/>
      <c r="J233" s="28"/>
    </row>
    <row r="234" spans="1:10" ht="10.5" customHeight="1" x14ac:dyDescent="0.2">
      <c r="A234" s="38"/>
      <c r="B234" s="39"/>
      <c r="C234" s="34"/>
      <c r="D234" s="33"/>
      <c r="E234" s="36"/>
      <c r="F234" s="36"/>
      <c r="G234" s="36"/>
      <c r="H234" s="36"/>
      <c r="I234" s="36"/>
      <c r="J234" s="28"/>
    </row>
    <row r="235" spans="1:10" ht="10.5" customHeight="1" x14ac:dyDescent="0.2">
      <c r="A235" s="38"/>
      <c r="B235" s="39"/>
      <c r="C235" s="34"/>
      <c r="D235" s="33"/>
      <c r="E235" s="36"/>
      <c r="F235" s="36"/>
      <c r="G235" s="36"/>
      <c r="H235" s="36"/>
      <c r="I235" s="36"/>
      <c r="J235" s="28"/>
    </row>
    <row r="236" spans="1:10" ht="10.5" customHeight="1" x14ac:dyDescent="0.2">
      <c r="A236" s="38"/>
      <c r="B236" s="39"/>
      <c r="C236" s="34"/>
      <c r="D236" s="33"/>
      <c r="E236" s="36"/>
      <c r="F236" s="36"/>
      <c r="G236" s="36"/>
      <c r="H236" s="36"/>
      <c r="I236" s="36"/>
      <c r="J236" s="28"/>
    </row>
    <row r="237" spans="1:10" ht="10.5" customHeight="1" x14ac:dyDescent="0.2">
      <c r="A237" s="38"/>
      <c r="B237" s="39"/>
      <c r="C237" s="34"/>
      <c r="D237" s="33"/>
      <c r="E237" s="36"/>
      <c r="F237" s="36"/>
      <c r="G237" s="36"/>
      <c r="H237" s="36"/>
      <c r="I237" s="36"/>
      <c r="J237" s="28"/>
    </row>
    <row r="238" spans="1:10" ht="10.5" customHeight="1" x14ac:dyDescent="0.2">
      <c r="A238" s="38"/>
      <c r="B238" s="39"/>
      <c r="C238" s="34"/>
      <c r="D238" s="33"/>
      <c r="E238" s="36"/>
      <c r="F238" s="36"/>
      <c r="G238" s="36"/>
      <c r="H238" s="36"/>
      <c r="I238" s="36"/>
      <c r="J238" s="28"/>
    </row>
    <row r="239" spans="1:10" ht="10.5" customHeight="1" x14ac:dyDescent="0.2">
      <c r="A239" s="38"/>
      <c r="B239" s="39"/>
      <c r="C239" s="34"/>
      <c r="D239" s="33"/>
      <c r="E239" s="36"/>
      <c r="F239" s="36"/>
      <c r="G239" s="36"/>
      <c r="H239" s="36"/>
      <c r="I239" s="36"/>
      <c r="J239" s="28"/>
    </row>
    <row r="240" spans="1:10" ht="10.5" customHeight="1" x14ac:dyDescent="0.2">
      <c r="A240" s="38"/>
      <c r="B240" s="39"/>
      <c r="C240" s="34"/>
      <c r="D240" s="33"/>
      <c r="E240" s="36"/>
      <c r="F240" s="36"/>
      <c r="G240" s="36"/>
      <c r="H240" s="36"/>
      <c r="I240" s="36"/>
      <c r="J240" s="28"/>
    </row>
    <row r="241" spans="1:10" ht="10.5" customHeight="1" x14ac:dyDescent="0.2">
      <c r="A241" s="38"/>
      <c r="B241" s="39"/>
      <c r="C241" s="34"/>
      <c r="D241" s="33"/>
      <c r="E241" s="36"/>
      <c r="F241" s="36"/>
      <c r="G241" s="36"/>
      <c r="H241" s="36"/>
      <c r="I241" s="36"/>
      <c r="J241" s="28"/>
    </row>
    <row r="242" spans="1:10" ht="10.5" customHeight="1" x14ac:dyDescent="0.2">
      <c r="A242" s="38"/>
      <c r="B242" s="39"/>
      <c r="C242" s="34"/>
      <c r="D242" s="33"/>
      <c r="E242" s="36"/>
      <c r="F242" s="36"/>
      <c r="G242" s="36"/>
      <c r="H242" s="36"/>
      <c r="I242" s="36"/>
      <c r="J242" s="28"/>
    </row>
    <row r="243" spans="1:10" ht="10.5" customHeight="1" x14ac:dyDescent="0.2">
      <c r="A243" s="38"/>
      <c r="B243" s="39"/>
      <c r="C243" s="34"/>
      <c r="D243" s="33"/>
      <c r="E243" s="36"/>
      <c r="F243" s="36"/>
      <c r="G243" s="36"/>
      <c r="H243" s="36"/>
      <c r="I243" s="36"/>
      <c r="J243" s="28"/>
    </row>
    <row r="244" spans="1:10" ht="10.5" customHeight="1" x14ac:dyDescent="0.2">
      <c r="A244" s="38"/>
      <c r="B244" s="39"/>
      <c r="C244" s="34"/>
      <c r="D244" s="33"/>
      <c r="E244" s="36"/>
      <c r="F244" s="36"/>
      <c r="G244" s="36"/>
      <c r="H244" s="36"/>
      <c r="I244" s="36"/>
      <c r="J244" s="28"/>
    </row>
    <row r="245" spans="1:10" ht="10.5" customHeight="1" x14ac:dyDescent="0.2">
      <c r="A245" s="38"/>
      <c r="B245" s="39"/>
      <c r="C245" s="34"/>
      <c r="D245" s="33"/>
      <c r="E245" s="36"/>
      <c r="F245" s="36"/>
      <c r="G245" s="36"/>
      <c r="H245" s="36"/>
      <c r="I245" s="36"/>
      <c r="J245" s="28"/>
    </row>
    <row r="246" spans="1:10" ht="10.5" customHeight="1" x14ac:dyDescent="0.2">
      <c r="A246" s="38"/>
      <c r="B246" s="39"/>
      <c r="C246" s="34"/>
      <c r="D246" s="33"/>
      <c r="E246" s="36"/>
      <c r="F246" s="36"/>
      <c r="G246" s="36"/>
      <c r="H246" s="36"/>
      <c r="I246" s="36"/>
      <c r="J246" s="28"/>
    </row>
    <row r="247" spans="1:10" ht="10.5" customHeight="1" x14ac:dyDescent="0.2">
      <c r="A247" s="38"/>
      <c r="B247" s="39"/>
      <c r="C247" s="34"/>
      <c r="D247" s="33"/>
      <c r="E247" s="36"/>
      <c r="F247" s="36"/>
      <c r="G247" s="36"/>
      <c r="H247" s="36"/>
      <c r="I247" s="36"/>
      <c r="J247" s="28"/>
    </row>
    <row r="248" spans="1:10" ht="10.5" customHeight="1" x14ac:dyDescent="0.2">
      <c r="A248" s="38"/>
      <c r="B248" s="39"/>
      <c r="C248" s="34"/>
      <c r="D248" s="33"/>
      <c r="E248" s="36"/>
      <c r="F248" s="36"/>
      <c r="G248" s="36"/>
      <c r="H248" s="36"/>
      <c r="I248" s="36"/>
      <c r="J248" s="28"/>
    </row>
    <row r="249" spans="1:10" ht="10.5" customHeight="1" x14ac:dyDescent="0.2">
      <c r="A249" s="38"/>
      <c r="B249" s="39"/>
      <c r="C249" s="34"/>
      <c r="D249" s="33"/>
      <c r="E249" s="36"/>
      <c r="F249" s="36"/>
      <c r="G249" s="36"/>
      <c r="H249" s="36"/>
      <c r="I249" s="36"/>
      <c r="J249" s="28"/>
    </row>
    <row r="250" spans="1:10" ht="10.5" customHeight="1" x14ac:dyDescent="0.2">
      <c r="A250" s="38"/>
      <c r="B250" s="39"/>
      <c r="C250" s="34"/>
      <c r="D250" s="33"/>
      <c r="E250" s="36"/>
      <c r="F250" s="36"/>
      <c r="G250" s="36"/>
      <c r="H250" s="36"/>
      <c r="I250" s="36"/>
      <c r="J250" s="28"/>
    </row>
    <row r="251" spans="1:10" ht="10.5" customHeight="1" x14ac:dyDescent="0.2">
      <c r="A251" s="38"/>
      <c r="B251" s="39"/>
      <c r="C251" s="34"/>
      <c r="D251" s="33"/>
      <c r="E251" s="36"/>
      <c r="F251" s="36"/>
      <c r="G251" s="36"/>
      <c r="H251" s="36"/>
      <c r="I251" s="36"/>
      <c r="J251" s="28"/>
    </row>
    <row r="252" spans="1:10" ht="10.5" customHeight="1" x14ac:dyDescent="0.2">
      <c r="A252" s="38"/>
      <c r="B252" s="39"/>
      <c r="C252" s="34"/>
      <c r="D252" s="33"/>
      <c r="E252" s="36"/>
      <c r="F252" s="36"/>
      <c r="G252" s="36"/>
      <c r="H252" s="36"/>
      <c r="I252" s="36"/>
      <c r="J252" s="28"/>
    </row>
    <row r="253" spans="1:10" ht="10.5" customHeight="1" x14ac:dyDescent="0.2">
      <c r="A253" s="38"/>
      <c r="B253" s="39"/>
      <c r="C253" s="34"/>
      <c r="D253" s="33"/>
      <c r="E253" s="36"/>
      <c r="F253" s="36"/>
      <c r="G253" s="36"/>
      <c r="H253" s="36"/>
      <c r="I253" s="36"/>
      <c r="J253" s="28"/>
    </row>
    <row r="254" spans="1:10" ht="10.5" customHeight="1" x14ac:dyDescent="0.2">
      <c r="A254" s="38"/>
      <c r="B254" s="39"/>
      <c r="C254" s="34"/>
      <c r="D254" s="33"/>
      <c r="E254" s="36"/>
      <c r="F254" s="36"/>
      <c r="G254" s="36"/>
      <c r="H254" s="36"/>
      <c r="I254" s="36"/>
      <c r="J254" s="28"/>
    </row>
    <row r="255" spans="1:10" ht="10.5" customHeight="1" x14ac:dyDescent="0.2">
      <c r="A255" s="38"/>
      <c r="B255" s="39"/>
      <c r="C255" s="34"/>
      <c r="D255" s="33"/>
      <c r="E255" s="36"/>
      <c r="F255" s="36"/>
      <c r="G255" s="36"/>
      <c r="H255" s="36"/>
      <c r="I255" s="36"/>
      <c r="J255" s="28"/>
    </row>
    <row r="256" spans="1:10" ht="10.5" customHeight="1" x14ac:dyDescent="0.2">
      <c r="A256" s="38"/>
      <c r="B256" s="39"/>
      <c r="C256" s="34"/>
      <c r="D256" s="33"/>
      <c r="E256" s="36"/>
      <c r="F256" s="36"/>
      <c r="G256" s="36"/>
      <c r="H256" s="36"/>
      <c r="I256" s="36"/>
      <c r="J256" s="28"/>
    </row>
    <row r="257" spans="1:10" ht="10.5" customHeight="1" x14ac:dyDescent="0.2">
      <c r="A257" s="38"/>
      <c r="B257" s="39"/>
      <c r="C257" s="34"/>
      <c r="D257" s="33"/>
      <c r="E257" s="36"/>
      <c r="F257" s="36"/>
      <c r="G257" s="36"/>
      <c r="H257" s="36"/>
      <c r="I257" s="36"/>
      <c r="J257" s="28"/>
    </row>
    <row r="258" spans="1:10" ht="10.5" customHeight="1" x14ac:dyDescent="0.2">
      <c r="A258" s="38"/>
      <c r="B258" s="39"/>
      <c r="C258" s="34"/>
      <c r="D258" s="33"/>
      <c r="E258" s="36"/>
      <c r="F258" s="36"/>
      <c r="G258" s="36"/>
      <c r="H258" s="36"/>
      <c r="I258" s="36"/>
      <c r="J258" s="28"/>
    </row>
    <row r="259" spans="1:10" ht="10.5" customHeight="1" x14ac:dyDescent="0.2">
      <c r="A259" s="38"/>
      <c r="B259" s="39"/>
      <c r="C259" s="34"/>
      <c r="D259" s="33"/>
      <c r="E259" s="36"/>
      <c r="F259" s="36"/>
      <c r="G259" s="36"/>
      <c r="H259" s="36"/>
      <c r="I259" s="36"/>
      <c r="J259" s="28"/>
    </row>
    <row r="260" spans="1:10" ht="10.5" customHeight="1" x14ac:dyDescent="0.2">
      <c r="A260" s="38"/>
      <c r="B260" s="39"/>
      <c r="C260" s="34"/>
      <c r="D260" s="33"/>
      <c r="E260" s="36"/>
      <c r="F260" s="36"/>
      <c r="G260" s="36"/>
      <c r="H260" s="36"/>
      <c r="I260" s="36"/>
      <c r="J260" s="28"/>
    </row>
    <row r="261" spans="1:10" ht="10.5" customHeight="1" x14ac:dyDescent="0.2">
      <c r="A261" s="38"/>
      <c r="B261" s="39"/>
      <c r="C261" s="34"/>
      <c r="D261" s="33"/>
      <c r="E261" s="36"/>
      <c r="F261" s="36"/>
      <c r="G261" s="36"/>
      <c r="H261" s="36"/>
      <c r="I261" s="36"/>
      <c r="J261" s="28"/>
    </row>
    <row r="262" spans="1:10" ht="10.5" customHeight="1" x14ac:dyDescent="0.2">
      <c r="A262" s="38"/>
      <c r="B262" s="39"/>
      <c r="C262" s="34"/>
      <c r="D262" s="33"/>
      <c r="E262" s="36"/>
      <c r="F262" s="36"/>
      <c r="G262" s="36"/>
      <c r="H262" s="36"/>
      <c r="I262" s="36"/>
      <c r="J262" s="28"/>
    </row>
    <row r="263" spans="1:10" ht="10.5" customHeight="1" x14ac:dyDescent="0.2">
      <c r="A263" s="38"/>
      <c r="B263" s="39"/>
      <c r="C263" s="34"/>
      <c r="D263" s="33"/>
      <c r="E263" s="36"/>
      <c r="F263" s="36"/>
      <c r="G263" s="36"/>
      <c r="H263" s="36"/>
      <c r="I263" s="36"/>
      <c r="J263" s="28"/>
    </row>
    <row r="264" spans="1:10" ht="10.5" customHeight="1" x14ac:dyDescent="0.2">
      <c r="A264" s="38"/>
      <c r="B264" s="39"/>
      <c r="C264" s="34"/>
      <c r="D264" s="33"/>
      <c r="E264" s="36"/>
      <c r="F264" s="36"/>
      <c r="G264" s="36"/>
      <c r="H264" s="36"/>
      <c r="I264" s="36"/>
      <c r="J264" s="28"/>
    </row>
    <row r="265" spans="1:10" ht="10.5" customHeight="1" x14ac:dyDescent="0.2">
      <c r="A265" s="38"/>
      <c r="B265" s="39"/>
      <c r="C265" s="34"/>
      <c r="D265" s="33"/>
      <c r="E265" s="36"/>
      <c r="F265" s="36"/>
      <c r="G265" s="36"/>
      <c r="H265" s="36"/>
      <c r="I265" s="36"/>
      <c r="J265" s="28"/>
    </row>
    <row r="266" spans="1:10" ht="10.5" customHeight="1" x14ac:dyDescent="0.2">
      <c r="A266" s="38"/>
      <c r="B266" s="39"/>
      <c r="C266" s="34"/>
      <c r="D266" s="33"/>
      <c r="E266" s="36"/>
      <c r="F266" s="36"/>
      <c r="G266" s="36"/>
      <c r="H266" s="36"/>
      <c r="I266" s="36"/>
      <c r="J266" s="28"/>
    </row>
    <row r="267" spans="1:10" ht="10.5" customHeight="1" x14ac:dyDescent="0.2">
      <c r="A267" s="38"/>
      <c r="B267" s="39"/>
      <c r="C267" s="34"/>
      <c r="D267" s="33"/>
      <c r="E267" s="36"/>
      <c r="F267" s="36"/>
      <c r="G267" s="36"/>
      <c r="H267" s="36"/>
      <c r="I267" s="36"/>
      <c r="J267" s="28"/>
    </row>
    <row r="268" spans="1:10" ht="10.5" customHeight="1" x14ac:dyDescent="0.2">
      <c r="A268" s="38"/>
      <c r="B268" s="39"/>
      <c r="C268" s="34"/>
      <c r="D268" s="33"/>
      <c r="E268" s="36"/>
      <c r="F268" s="36"/>
      <c r="G268" s="36"/>
      <c r="H268" s="36"/>
      <c r="I268" s="36"/>
      <c r="J268" s="28"/>
    </row>
    <row r="269" spans="1:10" ht="10.5" customHeight="1" x14ac:dyDescent="0.2">
      <c r="A269" s="38"/>
      <c r="B269" s="39"/>
      <c r="C269" s="34"/>
      <c r="D269" s="33"/>
      <c r="E269" s="36"/>
      <c r="F269" s="36"/>
      <c r="G269" s="36"/>
      <c r="H269" s="36"/>
      <c r="I269" s="36"/>
      <c r="J269" s="28"/>
    </row>
    <row r="270" spans="1:10" ht="10.5" customHeight="1" x14ac:dyDescent="0.2">
      <c r="A270" s="38"/>
      <c r="B270" s="39"/>
      <c r="C270" s="34"/>
      <c r="D270" s="33"/>
      <c r="E270" s="36"/>
      <c r="F270" s="36"/>
      <c r="G270" s="36"/>
      <c r="H270" s="36"/>
      <c r="I270" s="36"/>
      <c r="J270" s="28"/>
    </row>
    <row r="271" spans="1:10" ht="10.5" customHeight="1" x14ac:dyDescent="0.2">
      <c r="A271" s="38"/>
      <c r="B271" s="39"/>
      <c r="C271" s="34"/>
      <c r="D271" s="33"/>
      <c r="E271" s="36"/>
      <c r="F271" s="36"/>
      <c r="G271" s="36"/>
      <c r="H271" s="36"/>
      <c r="I271" s="36"/>
      <c r="J271" s="28"/>
    </row>
    <row r="272" spans="1:10" ht="10.5" customHeight="1" x14ac:dyDescent="0.2">
      <c r="A272" s="38"/>
      <c r="B272" s="39"/>
      <c r="C272" s="34"/>
      <c r="D272" s="33"/>
      <c r="E272" s="36"/>
      <c r="F272" s="36"/>
      <c r="G272" s="36"/>
      <c r="H272" s="36"/>
      <c r="I272" s="36"/>
      <c r="J272" s="28"/>
    </row>
    <row r="273" spans="1:10" ht="10.5" customHeight="1" x14ac:dyDescent="0.2">
      <c r="A273" s="38"/>
      <c r="B273" s="39"/>
      <c r="C273" s="34"/>
      <c r="D273" s="33"/>
      <c r="E273" s="36"/>
      <c r="F273" s="36"/>
      <c r="G273" s="36"/>
      <c r="H273" s="36"/>
      <c r="I273" s="36"/>
      <c r="J273" s="28"/>
    </row>
    <row r="274" spans="1:10" ht="10.5" customHeight="1" x14ac:dyDescent="0.2">
      <c r="A274" s="38"/>
      <c r="B274" s="39"/>
      <c r="C274" s="34"/>
      <c r="D274" s="33"/>
      <c r="E274" s="36"/>
      <c r="F274" s="36"/>
      <c r="G274" s="36"/>
      <c r="H274" s="36"/>
      <c r="I274" s="36"/>
      <c r="J274" s="28"/>
    </row>
    <row r="275" spans="1:10" ht="10.5" customHeight="1" x14ac:dyDescent="0.2">
      <c r="A275" s="38"/>
      <c r="B275" s="39"/>
      <c r="C275" s="34"/>
      <c r="D275" s="33"/>
      <c r="E275" s="36"/>
      <c r="F275" s="36"/>
      <c r="G275" s="36"/>
      <c r="H275" s="36"/>
      <c r="I275" s="36"/>
      <c r="J275" s="28"/>
    </row>
    <row r="276" spans="1:10" ht="10.5" customHeight="1" x14ac:dyDescent="0.2">
      <c r="A276" s="38"/>
      <c r="B276" s="39"/>
      <c r="C276" s="34"/>
      <c r="D276" s="33"/>
      <c r="E276" s="36"/>
      <c r="F276" s="36"/>
      <c r="G276" s="36"/>
      <c r="H276" s="36"/>
      <c r="I276" s="36"/>
      <c r="J276" s="28"/>
    </row>
    <row r="277" spans="1:10" ht="10.5" customHeight="1" x14ac:dyDescent="0.2">
      <c r="A277" s="38"/>
      <c r="B277" s="39"/>
      <c r="C277" s="34"/>
      <c r="D277" s="33"/>
      <c r="E277" s="36"/>
      <c r="F277" s="36"/>
      <c r="G277" s="36"/>
      <c r="H277" s="36"/>
      <c r="I277" s="36"/>
      <c r="J277" s="28"/>
    </row>
    <row r="278" spans="1:10" ht="10.5" customHeight="1" x14ac:dyDescent="0.2">
      <c r="A278" s="38"/>
      <c r="B278" s="39"/>
      <c r="C278" s="34"/>
      <c r="D278" s="33"/>
      <c r="E278" s="36"/>
      <c r="F278" s="36"/>
      <c r="G278" s="36"/>
      <c r="H278" s="36"/>
      <c r="I278" s="36"/>
      <c r="J278" s="28"/>
    </row>
    <row r="279" spans="1:10" ht="10.5" customHeight="1" x14ac:dyDescent="0.2">
      <c r="A279" s="38"/>
      <c r="B279" s="39"/>
      <c r="C279" s="34"/>
      <c r="D279" s="33"/>
      <c r="E279" s="36"/>
      <c r="F279" s="36"/>
      <c r="G279" s="36"/>
      <c r="H279" s="36"/>
      <c r="I279" s="36"/>
      <c r="J279" s="28"/>
    </row>
    <row r="280" spans="1:10" ht="10.5" customHeight="1" x14ac:dyDescent="0.2">
      <c r="A280" s="38"/>
      <c r="B280" s="39"/>
      <c r="C280" s="34"/>
      <c r="D280" s="33"/>
      <c r="E280" s="36"/>
      <c r="F280" s="36"/>
      <c r="G280" s="36"/>
      <c r="H280" s="36"/>
      <c r="I280" s="36"/>
      <c r="J280" s="28"/>
    </row>
    <row r="281" spans="1:10" ht="10.5" customHeight="1" x14ac:dyDescent="0.2">
      <c r="A281" s="38"/>
      <c r="B281" s="39"/>
      <c r="C281" s="34"/>
      <c r="D281" s="33"/>
      <c r="E281" s="36"/>
      <c r="F281" s="36"/>
      <c r="G281" s="36"/>
      <c r="H281" s="36"/>
      <c r="I281" s="36"/>
      <c r="J281" s="28"/>
    </row>
    <row r="282" spans="1:10" ht="10.5" customHeight="1" x14ac:dyDescent="0.2">
      <c r="A282" s="38"/>
      <c r="B282" s="39"/>
      <c r="C282" s="34"/>
      <c r="D282" s="33"/>
      <c r="E282" s="36"/>
      <c r="F282" s="36"/>
      <c r="G282" s="36"/>
      <c r="H282" s="36"/>
      <c r="I282" s="36"/>
      <c r="J282" s="28"/>
    </row>
    <row r="283" spans="1:10" ht="10.5" customHeight="1" x14ac:dyDescent="0.2">
      <c r="A283" s="38"/>
      <c r="B283" s="39"/>
      <c r="C283" s="34"/>
      <c r="D283" s="33"/>
      <c r="E283" s="36"/>
      <c r="F283" s="36"/>
      <c r="G283" s="36"/>
      <c r="H283" s="36"/>
      <c r="I283" s="36"/>
      <c r="J283" s="28"/>
    </row>
    <row r="284" spans="1:10" ht="10.5" customHeight="1" x14ac:dyDescent="0.2">
      <c r="A284" s="38"/>
      <c r="B284" s="39"/>
      <c r="C284" s="34"/>
      <c r="D284" s="33"/>
      <c r="E284" s="36"/>
      <c r="F284" s="36"/>
      <c r="G284" s="36"/>
      <c r="H284" s="36"/>
      <c r="I284" s="36"/>
      <c r="J284" s="28"/>
    </row>
    <row r="285" spans="1:10" ht="10.5" customHeight="1" x14ac:dyDescent="0.2">
      <c r="A285" s="38"/>
      <c r="B285" s="39"/>
      <c r="C285" s="34"/>
      <c r="D285" s="33"/>
      <c r="E285" s="36"/>
      <c r="F285" s="36"/>
      <c r="G285" s="36"/>
      <c r="H285" s="36"/>
      <c r="I285" s="36"/>
      <c r="J285" s="28"/>
    </row>
    <row r="286" spans="1:10" ht="10.5" customHeight="1" x14ac:dyDescent="0.2">
      <c r="A286" s="38"/>
      <c r="B286" s="39"/>
      <c r="C286" s="34"/>
      <c r="D286" s="33"/>
      <c r="E286" s="36"/>
      <c r="F286" s="36"/>
      <c r="G286" s="36"/>
      <c r="H286" s="36"/>
      <c r="I286" s="36"/>
      <c r="J286" s="28"/>
    </row>
    <row r="287" spans="1:10" ht="10.5" customHeight="1" x14ac:dyDescent="0.2">
      <c r="A287" s="38"/>
      <c r="B287" s="39"/>
      <c r="C287" s="34"/>
      <c r="D287" s="33"/>
      <c r="E287" s="36"/>
      <c r="F287" s="36"/>
      <c r="G287" s="36"/>
      <c r="H287" s="36"/>
      <c r="I287" s="36"/>
      <c r="J287" s="28"/>
    </row>
    <row r="288" spans="1:10" ht="10.5" customHeight="1" x14ac:dyDescent="0.2">
      <c r="A288" s="38"/>
      <c r="B288" s="39"/>
      <c r="C288" s="34"/>
      <c r="D288" s="33"/>
      <c r="E288" s="36"/>
      <c r="F288" s="36"/>
      <c r="G288" s="36"/>
      <c r="H288" s="36"/>
      <c r="I288" s="36"/>
      <c r="J288" s="28"/>
    </row>
    <row r="289" spans="1:10" ht="10.5" customHeight="1" x14ac:dyDescent="0.2">
      <c r="A289" s="38"/>
      <c r="B289" s="39"/>
      <c r="C289" s="34"/>
      <c r="D289" s="33"/>
      <c r="E289" s="36"/>
      <c r="F289" s="36"/>
      <c r="G289" s="36"/>
      <c r="H289" s="36"/>
      <c r="I289" s="36"/>
      <c r="J289" s="28"/>
    </row>
    <row r="290" spans="1:10" ht="10.5" customHeight="1" x14ac:dyDescent="0.2">
      <c r="A290" s="38"/>
      <c r="B290" s="39"/>
      <c r="C290" s="34"/>
      <c r="D290" s="33"/>
      <c r="E290" s="36"/>
      <c r="F290" s="36"/>
      <c r="G290" s="36"/>
      <c r="H290" s="36"/>
      <c r="I290" s="36"/>
      <c r="J290" s="28"/>
    </row>
    <row r="291" spans="1:10" ht="10.5" customHeight="1" x14ac:dyDescent="0.2">
      <c r="A291" s="38"/>
      <c r="B291" s="39"/>
      <c r="C291" s="34"/>
      <c r="D291" s="33"/>
      <c r="E291" s="36"/>
      <c r="F291" s="36"/>
      <c r="G291" s="36"/>
      <c r="H291" s="36"/>
      <c r="I291" s="36"/>
      <c r="J291" s="28"/>
    </row>
    <row r="292" spans="1:10" ht="10.5" customHeight="1" x14ac:dyDescent="0.2">
      <c r="A292" s="38"/>
      <c r="B292" s="39"/>
      <c r="C292" s="34"/>
      <c r="D292" s="33"/>
      <c r="E292" s="36"/>
      <c r="F292" s="36"/>
      <c r="G292" s="36"/>
      <c r="H292" s="36"/>
      <c r="I292" s="36"/>
      <c r="J292" s="28"/>
    </row>
    <row r="293" spans="1:10" ht="10.5" customHeight="1" x14ac:dyDescent="0.2">
      <c r="A293" s="38"/>
      <c r="B293" s="39"/>
      <c r="C293" s="34"/>
      <c r="D293" s="33"/>
      <c r="E293" s="36"/>
      <c r="F293" s="36"/>
      <c r="G293" s="36"/>
      <c r="H293" s="36"/>
      <c r="I293" s="36"/>
      <c r="J293" s="28"/>
    </row>
    <row r="294" spans="1:10" ht="10.5" customHeight="1" x14ac:dyDescent="0.2">
      <c r="A294" s="38"/>
      <c r="B294" s="39"/>
      <c r="C294" s="34"/>
      <c r="D294" s="33"/>
      <c r="E294" s="36"/>
      <c r="F294" s="36"/>
      <c r="G294" s="36"/>
      <c r="H294" s="36"/>
      <c r="I294" s="36"/>
      <c r="J294" s="28"/>
    </row>
    <row r="295" spans="1:10" ht="10.5" customHeight="1" x14ac:dyDescent="0.2">
      <c r="A295" s="38"/>
      <c r="B295" s="39"/>
      <c r="C295" s="34"/>
      <c r="D295" s="33"/>
      <c r="E295" s="36"/>
      <c r="F295" s="36"/>
      <c r="G295" s="36"/>
      <c r="H295" s="36"/>
      <c r="I295" s="36"/>
      <c r="J295" s="28"/>
    </row>
    <row r="296" spans="1:10" ht="10.5" customHeight="1" x14ac:dyDescent="0.2">
      <c r="A296" s="38"/>
      <c r="B296" s="39"/>
      <c r="C296" s="34"/>
      <c r="D296" s="33"/>
      <c r="E296" s="36"/>
      <c r="F296" s="36"/>
      <c r="G296" s="36"/>
      <c r="H296" s="36"/>
      <c r="I296" s="36"/>
      <c r="J296" s="28"/>
    </row>
    <row r="297" spans="1:10" ht="10.5" customHeight="1" x14ac:dyDescent="0.2">
      <c r="A297" s="38"/>
      <c r="B297" s="39"/>
      <c r="C297" s="34"/>
      <c r="D297" s="33"/>
      <c r="E297" s="36"/>
      <c r="F297" s="36"/>
      <c r="G297" s="36"/>
      <c r="H297" s="36"/>
      <c r="I297" s="36"/>
      <c r="J297" s="28"/>
    </row>
    <row r="298" spans="1:10" ht="10.5" customHeight="1" x14ac:dyDescent="0.2">
      <c r="A298" s="38"/>
      <c r="B298" s="39"/>
      <c r="C298" s="34"/>
      <c r="D298" s="33"/>
      <c r="E298" s="36"/>
      <c r="F298" s="36"/>
      <c r="G298" s="36"/>
      <c r="H298" s="36"/>
      <c r="I298" s="36"/>
      <c r="J298" s="28"/>
    </row>
    <row r="299" spans="1:10" ht="10.5" customHeight="1" x14ac:dyDescent="0.2">
      <c r="A299" s="38"/>
      <c r="B299" s="39"/>
      <c r="C299" s="34"/>
      <c r="D299" s="33"/>
      <c r="E299" s="36"/>
      <c r="F299" s="36"/>
      <c r="G299" s="36"/>
      <c r="H299" s="36"/>
      <c r="I299" s="36"/>
      <c r="J299" s="28"/>
    </row>
    <row r="300" spans="1:10" ht="10.5" customHeight="1" x14ac:dyDescent="0.2">
      <c r="A300" s="38"/>
      <c r="B300" s="39"/>
      <c r="C300" s="34"/>
      <c r="D300" s="33"/>
      <c r="E300" s="36"/>
      <c r="F300" s="36"/>
      <c r="G300" s="36"/>
      <c r="H300" s="36"/>
      <c r="I300" s="36"/>
      <c r="J300" s="28"/>
    </row>
    <row r="301" spans="1:10" ht="10.5" customHeight="1" x14ac:dyDescent="0.2">
      <c r="A301" s="38"/>
      <c r="B301" s="39"/>
      <c r="C301" s="34"/>
      <c r="D301" s="33"/>
      <c r="E301" s="36"/>
      <c r="F301" s="36"/>
      <c r="G301" s="36"/>
      <c r="H301" s="36"/>
      <c r="I301" s="36"/>
      <c r="J301" s="28"/>
    </row>
    <row r="302" spans="1:10" ht="10.5" customHeight="1" x14ac:dyDescent="0.2">
      <c r="A302" s="38"/>
      <c r="B302" s="39"/>
      <c r="C302" s="34"/>
      <c r="D302" s="33"/>
      <c r="E302" s="36"/>
      <c r="F302" s="36"/>
      <c r="G302" s="36"/>
      <c r="H302" s="36"/>
      <c r="I302" s="36"/>
      <c r="J302" s="28"/>
    </row>
    <row r="303" spans="1:10" ht="10.5" customHeight="1" x14ac:dyDescent="0.2">
      <c r="A303" s="38"/>
      <c r="B303" s="39"/>
      <c r="C303" s="34"/>
      <c r="D303" s="33"/>
      <c r="E303" s="36"/>
      <c r="F303" s="36"/>
      <c r="G303" s="36"/>
      <c r="H303" s="36"/>
      <c r="I303" s="36"/>
      <c r="J303" s="28"/>
    </row>
    <row r="304" spans="1:10" ht="10.5" customHeight="1" x14ac:dyDescent="0.2">
      <c r="A304" s="38"/>
      <c r="B304" s="39"/>
      <c r="C304" s="34"/>
      <c r="D304" s="33"/>
      <c r="E304" s="36"/>
      <c r="F304" s="36"/>
      <c r="G304" s="36"/>
      <c r="H304" s="36"/>
      <c r="I304" s="36"/>
      <c r="J304" s="28"/>
    </row>
    <row r="305" spans="1:10" ht="10.5" customHeight="1" x14ac:dyDescent="0.2">
      <c r="A305" s="38"/>
      <c r="B305" s="39"/>
      <c r="C305" s="34"/>
      <c r="D305" s="33"/>
      <c r="E305" s="36"/>
      <c r="F305" s="36"/>
      <c r="G305" s="36"/>
      <c r="H305" s="36"/>
      <c r="I305" s="36"/>
      <c r="J305" s="28"/>
    </row>
    <row r="306" spans="1:10" ht="10.5" customHeight="1" x14ac:dyDescent="0.2">
      <c r="A306" s="38"/>
      <c r="B306" s="39"/>
      <c r="C306" s="34"/>
      <c r="D306" s="33"/>
      <c r="E306" s="36"/>
      <c r="F306" s="36"/>
      <c r="G306" s="36"/>
      <c r="H306" s="36"/>
      <c r="I306" s="36"/>
      <c r="J306" s="28"/>
    </row>
    <row r="307" spans="1:10" ht="10.5" customHeight="1" x14ac:dyDescent="0.2">
      <c r="A307" s="38"/>
      <c r="B307" s="39"/>
      <c r="C307" s="34"/>
      <c r="D307" s="33"/>
      <c r="E307" s="36"/>
      <c r="F307" s="36"/>
      <c r="G307" s="36"/>
      <c r="H307" s="36"/>
      <c r="I307" s="36"/>
      <c r="J307" s="28"/>
    </row>
    <row r="308" spans="1:10" ht="10.5" customHeight="1" x14ac:dyDescent="0.2">
      <c r="A308" s="38"/>
      <c r="B308" s="39"/>
      <c r="C308" s="34"/>
      <c r="D308" s="33"/>
      <c r="E308" s="36"/>
      <c r="F308" s="36"/>
      <c r="G308" s="36"/>
      <c r="H308" s="36"/>
      <c r="I308" s="36"/>
      <c r="J308" s="28"/>
    </row>
    <row r="309" spans="1:10" ht="10.5" customHeight="1" x14ac:dyDescent="0.2">
      <c r="A309" s="38"/>
      <c r="B309" s="39"/>
      <c r="C309" s="34"/>
      <c r="D309" s="33"/>
      <c r="E309" s="36"/>
      <c r="F309" s="36"/>
      <c r="G309" s="36"/>
      <c r="H309" s="36"/>
      <c r="I309" s="36"/>
      <c r="J309" s="28"/>
    </row>
    <row r="310" spans="1:10" ht="10.5" customHeight="1" x14ac:dyDescent="0.2">
      <c r="A310" s="38"/>
      <c r="B310" s="39"/>
      <c r="C310" s="34"/>
      <c r="D310" s="33"/>
      <c r="E310" s="36"/>
      <c r="F310" s="36"/>
      <c r="G310" s="36"/>
      <c r="H310" s="36"/>
      <c r="I310" s="36"/>
      <c r="J310" s="28"/>
    </row>
    <row r="311" spans="1:10" ht="10.5" customHeight="1" x14ac:dyDescent="0.2">
      <c r="A311" s="38"/>
      <c r="B311" s="39"/>
      <c r="C311" s="34"/>
      <c r="D311" s="33"/>
      <c r="E311" s="36"/>
      <c r="F311" s="36"/>
      <c r="G311" s="36"/>
      <c r="H311" s="36"/>
      <c r="I311" s="36"/>
      <c r="J311" s="28"/>
    </row>
    <row r="312" spans="1:10" ht="10.5" customHeight="1" x14ac:dyDescent="0.2">
      <c r="A312" s="38"/>
      <c r="B312" s="39"/>
      <c r="C312" s="34"/>
      <c r="D312" s="33"/>
      <c r="E312" s="36"/>
      <c r="F312" s="36"/>
      <c r="G312" s="36"/>
      <c r="H312" s="36"/>
      <c r="I312" s="36"/>
      <c r="J312" s="28"/>
    </row>
    <row r="313" spans="1:10" ht="10.5" customHeight="1" x14ac:dyDescent="0.2">
      <c r="A313" s="38"/>
      <c r="B313" s="39"/>
      <c r="C313" s="34"/>
      <c r="D313" s="33"/>
      <c r="E313" s="36"/>
      <c r="F313" s="36"/>
      <c r="G313" s="36"/>
      <c r="H313" s="36"/>
      <c r="I313" s="36"/>
      <c r="J313" s="28"/>
    </row>
    <row r="314" spans="1:10" ht="10.5" customHeight="1" x14ac:dyDescent="0.2">
      <c r="A314" s="38"/>
      <c r="B314" s="39"/>
      <c r="C314" s="34"/>
      <c r="D314" s="33"/>
      <c r="E314" s="36"/>
      <c r="F314" s="36"/>
      <c r="G314" s="36"/>
      <c r="H314" s="36"/>
      <c r="I314" s="36"/>
      <c r="J314" s="28"/>
    </row>
    <row r="315" spans="1:10" ht="10.5" customHeight="1" x14ac:dyDescent="0.2">
      <c r="A315" s="38"/>
      <c r="B315" s="39"/>
      <c r="C315" s="34"/>
      <c r="D315" s="33"/>
      <c r="E315" s="36"/>
      <c r="F315" s="36"/>
      <c r="G315" s="36"/>
      <c r="H315" s="36"/>
      <c r="I315" s="36"/>
      <c r="J315" s="28"/>
    </row>
    <row r="316" spans="1:10" ht="10.5" customHeight="1" x14ac:dyDescent="0.2">
      <c r="A316" s="38"/>
      <c r="B316" s="39"/>
      <c r="C316" s="34"/>
      <c r="D316" s="33"/>
      <c r="E316" s="36"/>
      <c r="F316" s="36"/>
      <c r="G316" s="36"/>
      <c r="H316" s="36"/>
      <c r="I316" s="36"/>
      <c r="J316" s="28"/>
    </row>
    <row r="317" spans="1:10" ht="10.5" customHeight="1" x14ac:dyDescent="0.2">
      <c r="A317" s="38"/>
      <c r="B317" s="39"/>
      <c r="C317" s="34"/>
      <c r="D317" s="33"/>
      <c r="E317" s="36"/>
      <c r="F317" s="36"/>
      <c r="G317" s="36"/>
      <c r="H317" s="36"/>
      <c r="I317" s="36"/>
      <c r="J317" s="28"/>
    </row>
  </sheetData>
  <mergeCells count="3">
    <mergeCell ref="C1:D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35F9-D204-4F9D-9397-A0505C20B6E6}">
  <dimension ref="A1:AL249"/>
  <sheetViews>
    <sheetView zoomScale="82" zoomScaleNormal="82" workbookViewId="0">
      <pane xSplit="1" ySplit="2" topLeftCell="I207" activePane="bottomRight" state="frozen"/>
      <selection pane="topRight" activeCell="C1" sqref="C1"/>
      <selection pane="bottomLeft" activeCell="A2" sqref="A2"/>
      <selection pane="bottomRight" activeCell="V54" sqref="V54"/>
    </sheetView>
  </sheetViews>
  <sheetFormatPr defaultColWidth="10.140625" defaultRowHeight="15" x14ac:dyDescent="0.25"/>
  <cols>
    <col min="1" max="1" width="10.140625" style="43"/>
    <col min="2" max="2" width="11.140625" style="43" bestFit="1" customWidth="1"/>
    <col min="3" max="32" width="10.140625" style="43"/>
    <col min="33" max="33" width="11.42578125" style="43" bestFit="1" customWidth="1"/>
    <col min="34" max="34" width="10.42578125" style="43" bestFit="1" customWidth="1"/>
    <col min="35" max="36" width="10.140625" style="43"/>
    <col min="37" max="37" width="12.5703125" style="43" bestFit="1" customWidth="1"/>
    <col min="38" max="38" width="10.140625" style="43" bestFit="1" customWidth="1"/>
    <col min="39" max="257" width="10.140625" style="43"/>
    <col min="258" max="258" width="11.140625" style="43" bestFit="1" customWidth="1"/>
    <col min="259" max="288" width="10.140625" style="43"/>
    <col min="289" max="289" width="11.42578125" style="43" bestFit="1" customWidth="1"/>
    <col min="290" max="290" width="10.42578125" style="43" bestFit="1" customWidth="1"/>
    <col min="291" max="292" width="10.140625" style="43"/>
    <col min="293" max="293" width="12.5703125" style="43" bestFit="1" customWidth="1"/>
    <col min="294" max="294" width="10.140625" style="43" bestFit="1" customWidth="1"/>
    <col min="295" max="513" width="10.140625" style="43"/>
    <col min="514" max="514" width="11.140625" style="43" bestFit="1" customWidth="1"/>
    <col min="515" max="544" width="10.140625" style="43"/>
    <col min="545" max="545" width="11.42578125" style="43" bestFit="1" customWidth="1"/>
    <col min="546" max="546" width="10.42578125" style="43" bestFit="1" customWidth="1"/>
    <col min="547" max="548" width="10.140625" style="43"/>
    <col min="549" max="549" width="12.5703125" style="43" bestFit="1" customWidth="1"/>
    <col min="550" max="550" width="10.140625" style="43" bestFit="1" customWidth="1"/>
    <col min="551" max="769" width="10.140625" style="43"/>
    <col min="770" max="770" width="11.140625" style="43" bestFit="1" customWidth="1"/>
    <col min="771" max="800" width="10.140625" style="43"/>
    <col min="801" max="801" width="11.42578125" style="43" bestFit="1" customWidth="1"/>
    <col min="802" max="802" width="10.42578125" style="43" bestFit="1" customWidth="1"/>
    <col min="803" max="804" width="10.140625" style="43"/>
    <col min="805" max="805" width="12.5703125" style="43" bestFit="1" customWidth="1"/>
    <col min="806" max="806" width="10.140625" style="43" bestFit="1" customWidth="1"/>
    <col min="807" max="1025" width="10.140625" style="43"/>
    <col min="1026" max="1026" width="11.140625" style="43" bestFit="1" customWidth="1"/>
    <col min="1027" max="1056" width="10.140625" style="43"/>
    <col min="1057" max="1057" width="11.42578125" style="43" bestFit="1" customWidth="1"/>
    <col min="1058" max="1058" width="10.42578125" style="43" bestFit="1" customWidth="1"/>
    <col min="1059" max="1060" width="10.140625" style="43"/>
    <col min="1061" max="1061" width="12.5703125" style="43" bestFit="1" customWidth="1"/>
    <col min="1062" max="1062" width="10.140625" style="43" bestFit="1" customWidth="1"/>
    <col min="1063" max="1281" width="10.140625" style="43"/>
    <col min="1282" max="1282" width="11.140625" style="43" bestFit="1" customWidth="1"/>
    <col min="1283" max="1312" width="10.140625" style="43"/>
    <col min="1313" max="1313" width="11.42578125" style="43" bestFit="1" customWidth="1"/>
    <col min="1314" max="1314" width="10.42578125" style="43" bestFit="1" customWidth="1"/>
    <col min="1315" max="1316" width="10.140625" style="43"/>
    <col min="1317" max="1317" width="12.5703125" style="43" bestFit="1" customWidth="1"/>
    <col min="1318" max="1318" width="10.140625" style="43" bestFit="1" customWidth="1"/>
    <col min="1319" max="1537" width="10.140625" style="43"/>
    <col min="1538" max="1538" width="11.140625" style="43" bestFit="1" customWidth="1"/>
    <col min="1539" max="1568" width="10.140625" style="43"/>
    <col min="1569" max="1569" width="11.42578125" style="43" bestFit="1" customWidth="1"/>
    <col min="1570" max="1570" width="10.42578125" style="43" bestFit="1" customWidth="1"/>
    <col min="1571" max="1572" width="10.140625" style="43"/>
    <col min="1573" max="1573" width="12.5703125" style="43" bestFit="1" customWidth="1"/>
    <col min="1574" max="1574" width="10.140625" style="43" bestFit="1" customWidth="1"/>
    <col min="1575" max="1793" width="10.140625" style="43"/>
    <col min="1794" max="1794" width="11.140625" style="43" bestFit="1" customWidth="1"/>
    <col min="1795" max="1824" width="10.140625" style="43"/>
    <col min="1825" max="1825" width="11.42578125" style="43" bestFit="1" customWidth="1"/>
    <col min="1826" max="1826" width="10.42578125" style="43" bestFit="1" customWidth="1"/>
    <col min="1827" max="1828" width="10.140625" style="43"/>
    <col min="1829" max="1829" width="12.5703125" style="43" bestFit="1" customWidth="1"/>
    <col min="1830" max="1830" width="10.140625" style="43" bestFit="1" customWidth="1"/>
    <col min="1831" max="2049" width="10.140625" style="43"/>
    <col min="2050" max="2050" width="11.140625" style="43" bestFit="1" customWidth="1"/>
    <col min="2051" max="2080" width="10.140625" style="43"/>
    <col min="2081" max="2081" width="11.42578125" style="43" bestFit="1" customWidth="1"/>
    <col min="2082" max="2082" width="10.42578125" style="43" bestFit="1" customWidth="1"/>
    <col min="2083" max="2084" width="10.140625" style="43"/>
    <col min="2085" max="2085" width="12.5703125" style="43" bestFit="1" customWidth="1"/>
    <col min="2086" max="2086" width="10.140625" style="43" bestFit="1" customWidth="1"/>
    <col min="2087" max="2305" width="10.140625" style="43"/>
    <col min="2306" max="2306" width="11.140625" style="43" bestFit="1" customWidth="1"/>
    <col min="2307" max="2336" width="10.140625" style="43"/>
    <col min="2337" max="2337" width="11.42578125" style="43" bestFit="1" customWidth="1"/>
    <col min="2338" max="2338" width="10.42578125" style="43" bestFit="1" customWidth="1"/>
    <col min="2339" max="2340" width="10.140625" style="43"/>
    <col min="2341" max="2341" width="12.5703125" style="43" bestFit="1" customWidth="1"/>
    <col min="2342" max="2342" width="10.140625" style="43" bestFit="1" customWidth="1"/>
    <col min="2343" max="2561" width="10.140625" style="43"/>
    <col min="2562" max="2562" width="11.140625" style="43" bestFit="1" customWidth="1"/>
    <col min="2563" max="2592" width="10.140625" style="43"/>
    <col min="2593" max="2593" width="11.42578125" style="43" bestFit="1" customWidth="1"/>
    <col min="2594" max="2594" width="10.42578125" style="43" bestFit="1" customWidth="1"/>
    <col min="2595" max="2596" width="10.140625" style="43"/>
    <col min="2597" max="2597" width="12.5703125" style="43" bestFit="1" customWidth="1"/>
    <col min="2598" max="2598" width="10.140625" style="43" bestFit="1" customWidth="1"/>
    <col min="2599" max="2817" width="10.140625" style="43"/>
    <col min="2818" max="2818" width="11.140625" style="43" bestFit="1" customWidth="1"/>
    <col min="2819" max="2848" width="10.140625" style="43"/>
    <col min="2849" max="2849" width="11.42578125" style="43" bestFit="1" customWidth="1"/>
    <col min="2850" max="2850" width="10.42578125" style="43" bestFit="1" customWidth="1"/>
    <col min="2851" max="2852" width="10.140625" style="43"/>
    <col min="2853" max="2853" width="12.5703125" style="43" bestFit="1" customWidth="1"/>
    <col min="2854" max="2854" width="10.140625" style="43" bestFit="1" customWidth="1"/>
    <col min="2855" max="3073" width="10.140625" style="43"/>
    <col min="3074" max="3074" width="11.140625" style="43" bestFit="1" customWidth="1"/>
    <col min="3075" max="3104" width="10.140625" style="43"/>
    <col min="3105" max="3105" width="11.42578125" style="43" bestFit="1" customWidth="1"/>
    <col min="3106" max="3106" width="10.42578125" style="43" bestFit="1" customWidth="1"/>
    <col min="3107" max="3108" width="10.140625" style="43"/>
    <col min="3109" max="3109" width="12.5703125" style="43" bestFit="1" customWidth="1"/>
    <col min="3110" max="3110" width="10.140625" style="43" bestFit="1" customWidth="1"/>
    <col min="3111" max="3329" width="10.140625" style="43"/>
    <col min="3330" max="3330" width="11.140625" style="43" bestFit="1" customWidth="1"/>
    <col min="3331" max="3360" width="10.140625" style="43"/>
    <col min="3361" max="3361" width="11.42578125" style="43" bestFit="1" customWidth="1"/>
    <col min="3362" max="3362" width="10.42578125" style="43" bestFit="1" customWidth="1"/>
    <col min="3363" max="3364" width="10.140625" style="43"/>
    <col min="3365" max="3365" width="12.5703125" style="43" bestFit="1" customWidth="1"/>
    <col min="3366" max="3366" width="10.140625" style="43" bestFit="1" customWidth="1"/>
    <col min="3367" max="3585" width="10.140625" style="43"/>
    <col min="3586" max="3586" width="11.140625" style="43" bestFit="1" customWidth="1"/>
    <col min="3587" max="3616" width="10.140625" style="43"/>
    <col min="3617" max="3617" width="11.42578125" style="43" bestFit="1" customWidth="1"/>
    <col min="3618" max="3618" width="10.42578125" style="43" bestFit="1" customWidth="1"/>
    <col min="3619" max="3620" width="10.140625" style="43"/>
    <col min="3621" max="3621" width="12.5703125" style="43" bestFit="1" customWidth="1"/>
    <col min="3622" max="3622" width="10.140625" style="43" bestFit="1" customWidth="1"/>
    <col min="3623" max="3841" width="10.140625" style="43"/>
    <col min="3842" max="3842" width="11.140625" style="43" bestFit="1" customWidth="1"/>
    <col min="3843" max="3872" width="10.140625" style="43"/>
    <col min="3873" max="3873" width="11.42578125" style="43" bestFit="1" customWidth="1"/>
    <col min="3874" max="3874" width="10.42578125" style="43" bestFit="1" customWidth="1"/>
    <col min="3875" max="3876" width="10.140625" style="43"/>
    <col min="3877" max="3877" width="12.5703125" style="43" bestFit="1" customWidth="1"/>
    <col min="3878" max="3878" width="10.140625" style="43" bestFit="1" customWidth="1"/>
    <col min="3879" max="4097" width="10.140625" style="43"/>
    <col min="4098" max="4098" width="11.140625" style="43" bestFit="1" customWidth="1"/>
    <col min="4099" max="4128" width="10.140625" style="43"/>
    <col min="4129" max="4129" width="11.42578125" style="43" bestFit="1" customWidth="1"/>
    <col min="4130" max="4130" width="10.42578125" style="43" bestFit="1" customWidth="1"/>
    <col min="4131" max="4132" width="10.140625" style="43"/>
    <col min="4133" max="4133" width="12.5703125" style="43" bestFit="1" customWidth="1"/>
    <col min="4134" max="4134" width="10.140625" style="43" bestFit="1" customWidth="1"/>
    <col min="4135" max="4353" width="10.140625" style="43"/>
    <col min="4354" max="4354" width="11.140625" style="43" bestFit="1" customWidth="1"/>
    <col min="4355" max="4384" width="10.140625" style="43"/>
    <col min="4385" max="4385" width="11.42578125" style="43" bestFit="1" customWidth="1"/>
    <col min="4386" max="4386" width="10.42578125" style="43" bestFit="1" customWidth="1"/>
    <col min="4387" max="4388" width="10.140625" style="43"/>
    <col min="4389" max="4389" width="12.5703125" style="43" bestFit="1" customWidth="1"/>
    <col min="4390" max="4390" width="10.140625" style="43" bestFit="1" customWidth="1"/>
    <col min="4391" max="4609" width="10.140625" style="43"/>
    <col min="4610" max="4610" width="11.140625" style="43" bestFit="1" customWidth="1"/>
    <col min="4611" max="4640" width="10.140625" style="43"/>
    <col min="4641" max="4641" width="11.42578125" style="43" bestFit="1" customWidth="1"/>
    <col min="4642" max="4642" width="10.42578125" style="43" bestFit="1" customWidth="1"/>
    <col min="4643" max="4644" width="10.140625" style="43"/>
    <col min="4645" max="4645" width="12.5703125" style="43" bestFit="1" customWidth="1"/>
    <col min="4646" max="4646" width="10.140625" style="43" bestFit="1" customWidth="1"/>
    <col min="4647" max="4865" width="10.140625" style="43"/>
    <col min="4866" max="4866" width="11.140625" style="43" bestFit="1" customWidth="1"/>
    <col min="4867" max="4896" width="10.140625" style="43"/>
    <col min="4897" max="4897" width="11.42578125" style="43" bestFit="1" customWidth="1"/>
    <col min="4898" max="4898" width="10.42578125" style="43" bestFit="1" customWidth="1"/>
    <col min="4899" max="4900" width="10.140625" style="43"/>
    <col min="4901" max="4901" width="12.5703125" style="43" bestFit="1" customWidth="1"/>
    <col min="4902" max="4902" width="10.140625" style="43" bestFit="1" customWidth="1"/>
    <col min="4903" max="5121" width="10.140625" style="43"/>
    <col min="5122" max="5122" width="11.140625" style="43" bestFit="1" customWidth="1"/>
    <col min="5123" max="5152" width="10.140625" style="43"/>
    <col min="5153" max="5153" width="11.42578125" style="43" bestFit="1" customWidth="1"/>
    <col min="5154" max="5154" width="10.42578125" style="43" bestFit="1" customWidth="1"/>
    <col min="5155" max="5156" width="10.140625" style="43"/>
    <col min="5157" max="5157" width="12.5703125" style="43" bestFit="1" customWidth="1"/>
    <col min="5158" max="5158" width="10.140625" style="43" bestFit="1" customWidth="1"/>
    <col min="5159" max="5377" width="10.140625" style="43"/>
    <col min="5378" max="5378" width="11.140625" style="43" bestFit="1" customWidth="1"/>
    <col min="5379" max="5408" width="10.140625" style="43"/>
    <col min="5409" max="5409" width="11.42578125" style="43" bestFit="1" customWidth="1"/>
    <col min="5410" max="5410" width="10.42578125" style="43" bestFit="1" customWidth="1"/>
    <col min="5411" max="5412" width="10.140625" style="43"/>
    <col min="5413" max="5413" width="12.5703125" style="43" bestFit="1" customWidth="1"/>
    <col min="5414" max="5414" width="10.140625" style="43" bestFit="1" customWidth="1"/>
    <col min="5415" max="5633" width="10.140625" style="43"/>
    <col min="5634" max="5634" width="11.140625" style="43" bestFit="1" customWidth="1"/>
    <col min="5635" max="5664" width="10.140625" style="43"/>
    <col min="5665" max="5665" width="11.42578125" style="43" bestFit="1" customWidth="1"/>
    <col min="5666" max="5666" width="10.42578125" style="43" bestFit="1" customWidth="1"/>
    <col min="5667" max="5668" width="10.140625" style="43"/>
    <col min="5669" max="5669" width="12.5703125" style="43" bestFit="1" customWidth="1"/>
    <col min="5670" max="5670" width="10.140625" style="43" bestFit="1" customWidth="1"/>
    <col min="5671" max="5889" width="10.140625" style="43"/>
    <col min="5890" max="5890" width="11.140625" style="43" bestFit="1" customWidth="1"/>
    <col min="5891" max="5920" width="10.140625" style="43"/>
    <col min="5921" max="5921" width="11.42578125" style="43" bestFit="1" customWidth="1"/>
    <col min="5922" max="5922" width="10.42578125" style="43" bestFit="1" customWidth="1"/>
    <col min="5923" max="5924" width="10.140625" style="43"/>
    <col min="5925" max="5925" width="12.5703125" style="43" bestFit="1" customWidth="1"/>
    <col min="5926" max="5926" width="10.140625" style="43" bestFit="1" customWidth="1"/>
    <col min="5927" max="6145" width="10.140625" style="43"/>
    <col min="6146" max="6146" width="11.140625" style="43" bestFit="1" customWidth="1"/>
    <col min="6147" max="6176" width="10.140625" style="43"/>
    <col min="6177" max="6177" width="11.42578125" style="43" bestFit="1" customWidth="1"/>
    <col min="6178" max="6178" width="10.42578125" style="43" bestFit="1" customWidth="1"/>
    <col min="6179" max="6180" width="10.140625" style="43"/>
    <col min="6181" max="6181" width="12.5703125" style="43" bestFit="1" customWidth="1"/>
    <col min="6182" max="6182" width="10.140625" style="43" bestFit="1" customWidth="1"/>
    <col min="6183" max="6401" width="10.140625" style="43"/>
    <col min="6402" max="6402" width="11.140625" style="43" bestFit="1" customWidth="1"/>
    <col min="6403" max="6432" width="10.140625" style="43"/>
    <col min="6433" max="6433" width="11.42578125" style="43" bestFit="1" customWidth="1"/>
    <col min="6434" max="6434" width="10.42578125" style="43" bestFit="1" customWidth="1"/>
    <col min="6435" max="6436" width="10.140625" style="43"/>
    <col min="6437" max="6437" width="12.5703125" style="43" bestFit="1" customWidth="1"/>
    <col min="6438" max="6438" width="10.140625" style="43" bestFit="1" customWidth="1"/>
    <col min="6439" max="6657" width="10.140625" style="43"/>
    <col min="6658" max="6658" width="11.140625" style="43" bestFit="1" customWidth="1"/>
    <col min="6659" max="6688" width="10.140625" style="43"/>
    <col min="6689" max="6689" width="11.42578125" style="43" bestFit="1" customWidth="1"/>
    <col min="6690" max="6690" width="10.42578125" style="43" bestFit="1" customWidth="1"/>
    <col min="6691" max="6692" width="10.140625" style="43"/>
    <col min="6693" max="6693" width="12.5703125" style="43" bestFit="1" customWidth="1"/>
    <col min="6694" max="6694" width="10.140625" style="43" bestFit="1" customWidth="1"/>
    <col min="6695" max="6913" width="10.140625" style="43"/>
    <col min="6914" max="6914" width="11.140625" style="43" bestFit="1" customWidth="1"/>
    <col min="6915" max="6944" width="10.140625" style="43"/>
    <col min="6945" max="6945" width="11.42578125" style="43" bestFit="1" customWidth="1"/>
    <col min="6946" max="6946" width="10.42578125" style="43" bestFit="1" customWidth="1"/>
    <col min="6947" max="6948" width="10.140625" style="43"/>
    <col min="6949" max="6949" width="12.5703125" style="43" bestFit="1" customWidth="1"/>
    <col min="6950" max="6950" width="10.140625" style="43" bestFit="1" customWidth="1"/>
    <col min="6951" max="7169" width="10.140625" style="43"/>
    <col min="7170" max="7170" width="11.140625" style="43" bestFit="1" customWidth="1"/>
    <col min="7171" max="7200" width="10.140625" style="43"/>
    <col min="7201" max="7201" width="11.42578125" style="43" bestFit="1" customWidth="1"/>
    <col min="7202" max="7202" width="10.42578125" style="43" bestFit="1" customWidth="1"/>
    <col min="7203" max="7204" width="10.140625" style="43"/>
    <col min="7205" max="7205" width="12.5703125" style="43" bestFit="1" customWidth="1"/>
    <col min="7206" max="7206" width="10.140625" style="43" bestFit="1" customWidth="1"/>
    <col min="7207" max="7425" width="10.140625" style="43"/>
    <col min="7426" max="7426" width="11.140625" style="43" bestFit="1" customWidth="1"/>
    <col min="7427" max="7456" width="10.140625" style="43"/>
    <col min="7457" max="7457" width="11.42578125" style="43" bestFit="1" customWidth="1"/>
    <col min="7458" max="7458" width="10.42578125" style="43" bestFit="1" customWidth="1"/>
    <col min="7459" max="7460" width="10.140625" style="43"/>
    <col min="7461" max="7461" width="12.5703125" style="43" bestFit="1" customWidth="1"/>
    <col min="7462" max="7462" width="10.140625" style="43" bestFit="1" customWidth="1"/>
    <col min="7463" max="7681" width="10.140625" style="43"/>
    <col min="7682" max="7682" width="11.140625" style="43" bestFit="1" customWidth="1"/>
    <col min="7683" max="7712" width="10.140625" style="43"/>
    <col min="7713" max="7713" width="11.42578125" style="43" bestFit="1" customWidth="1"/>
    <col min="7714" max="7714" width="10.42578125" style="43" bestFit="1" customWidth="1"/>
    <col min="7715" max="7716" width="10.140625" style="43"/>
    <col min="7717" max="7717" width="12.5703125" style="43" bestFit="1" customWidth="1"/>
    <col min="7718" max="7718" width="10.140625" style="43" bestFit="1" customWidth="1"/>
    <col min="7719" max="7937" width="10.140625" style="43"/>
    <col min="7938" max="7938" width="11.140625" style="43" bestFit="1" customWidth="1"/>
    <col min="7939" max="7968" width="10.140625" style="43"/>
    <col min="7969" max="7969" width="11.42578125" style="43" bestFit="1" customWidth="1"/>
    <col min="7970" max="7970" width="10.42578125" style="43" bestFit="1" customWidth="1"/>
    <col min="7971" max="7972" width="10.140625" style="43"/>
    <col min="7973" max="7973" width="12.5703125" style="43" bestFit="1" customWidth="1"/>
    <col min="7974" max="7974" width="10.140625" style="43" bestFit="1" customWidth="1"/>
    <col min="7975" max="8193" width="10.140625" style="43"/>
    <col min="8194" max="8194" width="11.140625" style="43" bestFit="1" customWidth="1"/>
    <col min="8195" max="8224" width="10.140625" style="43"/>
    <col min="8225" max="8225" width="11.42578125" style="43" bestFit="1" customWidth="1"/>
    <col min="8226" max="8226" width="10.42578125" style="43" bestFit="1" customWidth="1"/>
    <col min="8227" max="8228" width="10.140625" style="43"/>
    <col min="8229" max="8229" width="12.5703125" style="43" bestFit="1" customWidth="1"/>
    <col min="8230" max="8230" width="10.140625" style="43" bestFit="1" customWidth="1"/>
    <col min="8231" max="8449" width="10.140625" style="43"/>
    <col min="8450" max="8450" width="11.140625" style="43" bestFit="1" customWidth="1"/>
    <col min="8451" max="8480" width="10.140625" style="43"/>
    <col min="8481" max="8481" width="11.42578125" style="43" bestFit="1" customWidth="1"/>
    <col min="8482" max="8482" width="10.42578125" style="43" bestFit="1" customWidth="1"/>
    <col min="8483" max="8484" width="10.140625" style="43"/>
    <col min="8485" max="8485" width="12.5703125" style="43" bestFit="1" customWidth="1"/>
    <col min="8486" max="8486" width="10.140625" style="43" bestFit="1" customWidth="1"/>
    <col min="8487" max="8705" width="10.140625" style="43"/>
    <col min="8706" max="8706" width="11.140625" style="43" bestFit="1" customWidth="1"/>
    <col min="8707" max="8736" width="10.140625" style="43"/>
    <col min="8737" max="8737" width="11.42578125" style="43" bestFit="1" customWidth="1"/>
    <col min="8738" max="8738" width="10.42578125" style="43" bestFit="1" customWidth="1"/>
    <col min="8739" max="8740" width="10.140625" style="43"/>
    <col min="8741" max="8741" width="12.5703125" style="43" bestFit="1" customWidth="1"/>
    <col min="8742" max="8742" width="10.140625" style="43" bestFit="1" customWidth="1"/>
    <col min="8743" max="8961" width="10.140625" style="43"/>
    <col min="8962" max="8962" width="11.140625" style="43" bestFit="1" customWidth="1"/>
    <col min="8963" max="8992" width="10.140625" style="43"/>
    <col min="8993" max="8993" width="11.42578125" style="43" bestFit="1" customWidth="1"/>
    <col min="8994" max="8994" width="10.42578125" style="43" bestFit="1" customWidth="1"/>
    <col min="8995" max="8996" width="10.140625" style="43"/>
    <col min="8997" max="8997" width="12.5703125" style="43" bestFit="1" customWidth="1"/>
    <col min="8998" max="8998" width="10.140625" style="43" bestFit="1" customWidth="1"/>
    <col min="8999" max="9217" width="10.140625" style="43"/>
    <col min="9218" max="9218" width="11.140625" style="43" bestFit="1" customWidth="1"/>
    <col min="9219" max="9248" width="10.140625" style="43"/>
    <col min="9249" max="9249" width="11.42578125" style="43" bestFit="1" customWidth="1"/>
    <col min="9250" max="9250" width="10.42578125" style="43" bestFit="1" customWidth="1"/>
    <col min="9251" max="9252" width="10.140625" style="43"/>
    <col min="9253" max="9253" width="12.5703125" style="43" bestFit="1" customWidth="1"/>
    <col min="9254" max="9254" width="10.140625" style="43" bestFit="1" customWidth="1"/>
    <col min="9255" max="9473" width="10.140625" style="43"/>
    <col min="9474" max="9474" width="11.140625" style="43" bestFit="1" customWidth="1"/>
    <col min="9475" max="9504" width="10.140625" style="43"/>
    <col min="9505" max="9505" width="11.42578125" style="43" bestFit="1" customWidth="1"/>
    <col min="9506" max="9506" width="10.42578125" style="43" bestFit="1" customWidth="1"/>
    <col min="9507" max="9508" width="10.140625" style="43"/>
    <col min="9509" max="9509" width="12.5703125" style="43" bestFit="1" customWidth="1"/>
    <col min="9510" max="9510" width="10.140625" style="43" bestFit="1" customWidth="1"/>
    <col min="9511" max="9729" width="10.140625" style="43"/>
    <col min="9730" max="9730" width="11.140625" style="43" bestFit="1" customWidth="1"/>
    <col min="9731" max="9760" width="10.140625" style="43"/>
    <col min="9761" max="9761" width="11.42578125" style="43" bestFit="1" customWidth="1"/>
    <col min="9762" max="9762" width="10.42578125" style="43" bestFit="1" customWidth="1"/>
    <col min="9763" max="9764" width="10.140625" style="43"/>
    <col min="9765" max="9765" width="12.5703125" style="43" bestFit="1" customWidth="1"/>
    <col min="9766" max="9766" width="10.140625" style="43" bestFit="1" customWidth="1"/>
    <col min="9767" max="9985" width="10.140625" style="43"/>
    <col min="9986" max="9986" width="11.140625" style="43" bestFit="1" customWidth="1"/>
    <col min="9987" max="10016" width="10.140625" style="43"/>
    <col min="10017" max="10017" width="11.42578125" style="43" bestFit="1" customWidth="1"/>
    <col min="10018" max="10018" width="10.42578125" style="43" bestFit="1" customWidth="1"/>
    <col min="10019" max="10020" width="10.140625" style="43"/>
    <col min="10021" max="10021" width="12.5703125" style="43" bestFit="1" customWidth="1"/>
    <col min="10022" max="10022" width="10.140625" style="43" bestFit="1" customWidth="1"/>
    <col min="10023" max="10241" width="10.140625" style="43"/>
    <col min="10242" max="10242" width="11.140625" style="43" bestFit="1" customWidth="1"/>
    <col min="10243" max="10272" width="10.140625" style="43"/>
    <col min="10273" max="10273" width="11.42578125" style="43" bestFit="1" customWidth="1"/>
    <col min="10274" max="10274" width="10.42578125" style="43" bestFit="1" customWidth="1"/>
    <col min="10275" max="10276" width="10.140625" style="43"/>
    <col min="10277" max="10277" width="12.5703125" style="43" bestFit="1" customWidth="1"/>
    <col min="10278" max="10278" width="10.140625" style="43" bestFit="1" customWidth="1"/>
    <col min="10279" max="10497" width="10.140625" style="43"/>
    <col min="10498" max="10498" width="11.140625" style="43" bestFit="1" customWidth="1"/>
    <col min="10499" max="10528" width="10.140625" style="43"/>
    <col min="10529" max="10529" width="11.42578125" style="43" bestFit="1" customWidth="1"/>
    <col min="10530" max="10530" width="10.42578125" style="43" bestFit="1" customWidth="1"/>
    <col min="10531" max="10532" width="10.140625" style="43"/>
    <col min="10533" max="10533" width="12.5703125" style="43" bestFit="1" customWidth="1"/>
    <col min="10534" max="10534" width="10.140625" style="43" bestFit="1" customWidth="1"/>
    <col min="10535" max="10753" width="10.140625" style="43"/>
    <col min="10754" max="10754" width="11.140625" style="43" bestFit="1" customWidth="1"/>
    <col min="10755" max="10784" width="10.140625" style="43"/>
    <col min="10785" max="10785" width="11.42578125" style="43" bestFit="1" customWidth="1"/>
    <col min="10786" max="10786" width="10.42578125" style="43" bestFit="1" customWidth="1"/>
    <col min="10787" max="10788" width="10.140625" style="43"/>
    <col min="10789" max="10789" width="12.5703125" style="43" bestFit="1" customWidth="1"/>
    <col min="10790" max="10790" width="10.140625" style="43" bestFit="1" customWidth="1"/>
    <col min="10791" max="11009" width="10.140625" style="43"/>
    <col min="11010" max="11010" width="11.140625" style="43" bestFit="1" customWidth="1"/>
    <col min="11011" max="11040" width="10.140625" style="43"/>
    <col min="11041" max="11041" width="11.42578125" style="43" bestFit="1" customWidth="1"/>
    <col min="11042" max="11042" width="10.42578125" style="43" bestFit="1" customWidth="1"/>
    <col min="11043" max="11044" width="10.140625" style="43"/>
    <col min="11045" max="11045" width="12.5703125" style="43" bestFit="1" customWidth="1"/>
    <col min="11046" max="11046" width="10.140625" style="43" bestFit="1" customWidth="1"/>
    <col min="11047" max="11265" width="10.140625" style="43"/>
    <col min="11266" max="11266" width="11.140625" style="43" bestFit="1" customWidth="1"/>
    <col min="11267" max="11296" width="10.140625" style="43"/>
    <col min="11297" max="11297" width="11.42578125" style="43" bestFit="1" customWidth="1"/>
    <col min="11298" max="11298" width="10.42578125" style="43" bestFit="1" customWidth="1"/>
    <col min="11299" max="11300" width="10.140625" style="43"/>
    <col min="11301" max="11301" width="12.5703125" style="43" bestFit="1" customWidth="1"/>
    <col min="11302" max="11302" width="10.140625" style="43" bestFit="1" customWidth="1"/>
    <col min="11303" max="11521" width="10.140625" style="43"/>
    <col min="11522" max="11522" width="11.140625" style="43" bestFit="1" customWidth="1"/>
    <col min="11523" max="11552" width="10.140625" style="43"/>
    <col min="11553" max="11553" width="11.42578125" style="43" bestFit="1" customWidth="1"/>
    <col min="11554" max="11554" width="10.42578125" style="43" bestFit="1" customWidth="1"/>
    <col min="11555" max="11556" width="10.140625" style="43"/>
    <col min="11557" max="11557" width="12.5703125" style="43" bestFit="1" customWidth="1"/>
    <col min="11558" max="11558" width="10.140625" style="43" bestFit="1" customWidth="1"/>
    <col min="11559" max="11777" width="10.140625" style="43"/>
    <col min="11778" max="11778" width="11.140625" style="43" bestFit="1" customWidth="1"/>
    <col min="11779" max="11808" width="10.140625" style="43"/>
    <col min="11809" max="11809" width="11.42578125" style="43" bestFit="1" customWidth="1"/>
    <col min="11810" max="11810" width="10.42578125" style="43" bestFit="1" customWidth="1"/>
    <col min="11811" max="11812" width="10.140625" style="43"/>
    <col min="11813" max="11813" width="12.5703125" style="43" bestFit="1" customWidth="1"/>
    <col min="11814" max="11814" width="10.140625" style="43" bestFit="1" customWidth="1"/>
    <col min="11815" max="12033" width="10.140625" style="43"/>
    <col min="12034" max="12034" width="11.140625" style="43" bestFit="1" customWidth="1"/>
    <col min="12035" max="12064" width="10.140625" style="43"/>
    <col min="12065" max="12065" width="11.42578125" style="43" bestFit="1" customWidth="1"/>
    <col min="12066" max="12066" width="10.42578125" style="43" bestFit="1" customWidth="1"/>
    <col min="12067" max="12068" width="10.140625" style="43"/>
    <col min="12069" max="12069" width="12.5703125" style="43" bestFit="1" customWidth="1"/>
    <col min="12070" max="12070" width="10.140625" style="43" bestFit="1" customWidth="1"/>
    <col min="12071" max="12289" width="10.140625" style="43"/>
    <col min="12290" max="12290" width="11.140625" style="43" bestFit="1" customWidth="1"/>
    <col min="12291" max="12320" width="10.140625" style="43"/>
    <col min="12321" max="12321" width="11.42578125" style="43" bestFit="1" customWidth="1"/>
    <col min="12322" max="12322" width="10.42578125" style="43" bestFit="1" customWidth="1"/>
    <col min="12323" max="12324" width="10.140625" style="43"/>
    <col min="12325" max="12325" width="12.5703125" style="43" bestFit="1" customWidth="1"/>
    <col min="12326" max="12326" width="10.140625" style="43" bestFit="1" customWidth="1"/>
    <col min="12327" max="12545" width="10.140625" style="43"/>
    <col min="12546" max="12546" width="11.140625" style="43" bestFit="1" customWidth="1"/>
    <col min="12547" max="12576" width="10.140625" style="43"/>
    <col min="12577" max="12577" width="11.42578125" style="43" bestFit="1" customWidth="1"/>
    <col min="12578" max="12578" width="10.42578125" style="43" bestFit="1" customWidth="1"/>
    <col min="12579" max="12580" width="10.140625" style="43"/>
    <col min="12581" max="12581" width="12.5703125" style="43" bestFit="1" customWidth="1"/>
    <col min="12582" max="12582" width="10.140625" style="43" bestFit="1" customWidth="1"/>
    <col min="12583" max="12801" width="10.140625" style="43"/>
    <col min="12802" max="12802" width="11.140625" style="43" bestFit="1" customWidth="1"/>
    <col min="12803" max="12832" width="10.140625" style="43"/>
    <col min="12833" max="12833" width="11.42578125" style="43" bestFit="1" customWidth="1"/>
    <col min="12834" max="12834" width="10.42578125" style="43" bestFit="1" customWidth="1"/>
    <col min="12835" max="12836" width="10.140625" style="43"/>
    <col min="12837" max="12837" width="12.5703125" style="43" bestFit="1" customWidth="1"/>
    <col min="12838" max="12838" width="10.140625" style="43" bestFit="1" customWidth="1"/>
    <col min="12839" max="13057" width="10.140625" style="43"/>
    <col min="13058" max="13058" width="11.140625" style="43" bestFit="1" customWidth="1"/>
    <col min="13059" max="13088" width="10.140625" style="43"/>
    <col min="13089" max="13089" width="11.42578125" style="43" bestFit="1" customWidth="1"/>
    <col min="13090" max="13090" width="10.42578125" style="43" bestFit="1" customWidth="1"/>
    <col min="13091" max="13092" width="10.140625" style="43"/>
    <col min="13093" max="13093" width="12.5703125" style="43" bestFit="1" customWidth="1"/>
    <col min="13094" max="13094" width="10.140625" style="43" bestFit="1" customWidth="1"/>
    <col min="13095" max="13313" width="10.140625" style="43"/>
    <col min="13314" max="13314" width="11.140625" style="43" bestFit="1" customWidth="1"/>
    <col min="13315" max="13344" width="10.140625" style="43"/>
    <col min="13345" max="13345" width="11.42578125" style="43" bestFit="1" customWidth="1"/>
    <col min="13346" max="13346" width="10.42578125" style="43" bestFit="1" customWidth="1"/>
    <col min="13347" max="13348" width="10.140625" style="43"/>
    <col min="13349" max="13349" width="12.5703125" style="43" bestFit="1" customWidth="1"/>
    <col min="13350" max="13350" width="10.140625" style="43" bestFit="1" customWidth="1"/>
    <col min="13351" max="13569" width="10.140625" style="43"/>
    <col min="13570" max="13570" width="11.140625" style="43" bestFit="1" customWidth="1"/>
    <col min="13571" max="13600" width="10.140625" style="43"/>
    <col min="13601" max="13601" width="11.42578125" style="43" bestFit="1" customWidth="1"/>
    <col min="13602" max="13602" width="10.42578125" style="43" bestFit="1" customWidth="1"/>
    <col min="13603" max="13604" width="10.140625" style="43"/>
    <col min="13605" max="13605" width="12.5703125" style="43" bestFit="1" customWidth="1"/>
    <col min="13606" max="13606" width="10.140625" style="43" bestFit="1" customWidth="1"/>
    <col min="13607" max="13825" width="10.140625" style="43"/>
    <col min="13826" max="13826" width="11.140625" style="43" bestFit="1" customWidth="1"/>
    <col min="13827" max="13856" width="10.140625" style="43"/>
    <col min="13857" max="13857" width="11.42578125" style="43" bestFit="1" customWidth="1"/>
    <col min="13858" max="13858" width="10.42578125" style="43" bestFit="1" customWidth="1"/>
    <col min="13859" max="13860" width="10.140625" style="43"/>
    <col min="13861" max="13861" width="12.5703125" style="43" bestFit="1" customWidth="1"/>
    <col min="13862" max="13862" width="10.140625" style="43" bestFit="1" customWidth="1"/>
    <col min="13863" max="14081" width="10.140625" style="43"/>
    <col min="14082" max="14082" width="11.140625" style="43" bestFit="1" customWidth="1"/>
    <col min="14083" max="14112" width="10.140625" style="43"/>
    <col min="14113" max="14113" width="11.42578125" style="43" bestFit="1" customWidth="1"/>
    <col min="14114" max="14114" width="10.42578125" style="43" bestFit="1" customWidth="1"/>
    <col min="14115" max="14116" width="10.140625" style="43"/>
    <col min="14117" max="14117" width="12.5703125" style="43" bestFit="1" customWidth="1"/>
    <col min="14118" max="14118" width="10.140625" style="43" bestFit="1" customWidth="1"/>
    <col min="14119" max="14337" width="10.140625" style="43"/>
    <col min="14338" max="14338" width="11.140625" style="43" bestFit="1" customWidth="1"/>
    <col min="14339" max="14368" width="10.140625" style="43"/>
    <col min="14369" max="14369" width="11.42578125" style="43" bestFit="1" customWidth="1"/>
    <col min="14370" max="14370" width="10.42578125" style="43" bestFit="1" customWidth="1"/>
    <col min="14371" max="14372" width="10.140625" style="43"/>
    <col min="14373" max="14373" width="12.5703125" style="43" bestFit="1" customWidth="1"/>
    <col min="14374" max="14374" width="10.140625" style="43" bestFit="1" customWidth="1"/>
    <col min="14375" max="14593" width="10.140625" style="43"/>
    <col min="14594" max="14594" width="11.140625" style="43" bestFit="1" customWidth="1"/>
    <col min="14595" max="14624" width="10.140625" style="43"/>
    <col min="14625" max="14625" width="11.42578125" style="43" bestFit="1" customWidth="1"/>
    <col min="14626" max="14626" width="10.42578125" style="43" bestFit="1" customWidth="1"/>
    <col min="14627" max="14628" width="10.140625" style="43"/>
    <col min="14629" max="14629" width="12.5703125" style="43" bestFit="1" customWidth="1"/>
    <col min="14630" max="14630" width="10.140625" style="43" bestFit="1" customWidth="1"/>
    <col min="14631" max="14849" width="10.140625" style="43"/>
    <col min="14850" max="14850" width="11.140625" style="43" bestFit="1" customWidth="1"/>
    <col min="14851" max="14880" width="10.140625" style="43"/>
    <col min="14881" max="14881" width="11.42578125" style="43" bestFit="1" customWidth="1"/>
    <col min="14882" max="14882" width="10.42578125" style="43" bestFit="1" customWidth="1"/>
    <col min="14883" max="14884" width="10.140625" style="43"/>
    <col min="14885" max="14885" width="12.5703125" style="43" bestFit="1" customWidth="1"/>
    <col min="14886" max="14886" width="10.140625" style="43" bestFit="1" customWidth="1"/>
    <col min="14887" max="15105" width="10.140625" style="43"/>
    <col min="15106" max="15106" width="11.140625" style="43" bestFit="1" customWidth="1"/>
    <col min="15107" max="15136" width="10.140625" style="43"/>
    <col min="15137" max="15137" width="11.42578125" style="43" bestFit="1" customWidth="1"/>
    <col min="15138" max="15138" width="10.42578125" style="43" bestFit="1" customWidth="1"/>
    <col min="15139" max="15140" width="10.140625" style="43"/>
    <col min="15141" max="15141" width="12.5703125" style="43" bestFit="1" customWidth="1"/>
    <col min="15142" max="15142" width="10.140625" style="43" bestFit="1" customWidth="1"/>
    <col min="15143" max="15361" width="10.140625" style="43"/>
    <col min="15362" max="15362" width="11.140625" style="43" bestFit="1" customWidth="1"/>
    <col min="15363" max="15392" width="10.140625" style="43"/>
    <col min="15393" max="15393" width="11.42578125" style="43" bestFit="1" customWidth="1"/>
    <col min="15394" max="15394" width="10.42578125" style="43" bestFit="1" customWidth="1"/>
    <col min="15395" max="15396" width="10.140625" style="43"/>
    <col min="15397" max="15397" width="12.5703125" style="43" bestFit="1" customWidth="1"/>
    <col min="15398" max="15398" width="10.140625" style="43" bestFit="1" customWidth="1"/>
    <col min="15399" max="15617" width="10.140625" style="43"/>
    <col min="15618" max="15618" width="11.140625" style="43" bestFit="1" customWidth="1"/>
    <col min="15619" max="15648" width="10.140625" style="43"/>
    <col min="15649" max="15649" width="11.42578125" style="43" bestFit="1" customWidth="1"/>
    <col min="15650" max="15650" width="10.42578125" style="43" bestFit="1" customWidth="1"/>
    <col min="15651" max="15652" width="10.140625" style="43"/>
    <col min="15653" max="15653" width="12.5703125" style="43" bestFit="1" customWidth="1"/>
    <col min="15654" max="15654" width="10.140625" style="43" bestFit="1" customWidth="1"/>
    <col min="15655" max="15873" width="10.140625" style="43"/>
    <col min="15874" max="15874" width="11.140625" style="43" bestFit="1" customWidth="1"/>
    <col min="15875" max="15904" width="10.140625" style="43"/>
    <col min="15905" max="15905" width="11.42578125" style="43" bestFit="1" customWidth="1"/>
    <col min="15906" max="15906" width="10.42578125" style="43" bestFit="1" customWidth="1"/>
    <col min="15907" max="15908" width="10.140625" style="43"/>
    <col min="15909" max="15909" width="12.5703125" style="43" bestFit="1" customWidth="1"/>
    <col min="15910" max="15910" width="10.140625" style="43" bestFit="1" customWidth="1"/>
    <col min="15911" max="16129" width="10.140625" style="43"/>
    <col min="16130" max="16130" width="11.140625" style="43" bestFit="1" customWidth="1"/>
    <col min="16131" max="16160" width="10.140625" style="43"/>
    <col min="16161" max="16161" width="11.42578125" style="43" bestFit="1" customWidth="1"/>
    <col min="16162" max="16162" width="10.42578125" style="43" bestFit="1" customWidth="1"/>
    <col min="16163" max="16164" width="10.140625" style="43"/>
    <col min="16165" max="16165" width="12.5703125" style="43" bestFit="1" customWidth="1"/>
    <col min="16166" max="16166" width="10.140625" style="43" bestFit="1" customWidth="1"/>
    <col min="16167" max="16384" width="10.140625" style="43"/>
  </cols>
  <sheetData>
    <row r="1" spans="1:34" x14ac:dyDescent="0.25">
      <c r="B1" s="43">
        <v>0.11796592265105089</v>
      </c>
      <c r="C1" s="43">
        <v>6.5483940735081292E-2</v>
      </c>
      <c r="D1" s="43">
        <v>2.6649665950210944E-2</v>
      </c>
      <c r="E1" s="43">
        <v>7.3030993310165743E-2</v>
      </c>
      <c r="F1" s="43">
        <v>3.8517901121303093E-2</v>
      </c>
      <c r="G1" s="43">
        <v>3.97180189824295E-2</v>
      </c>
      <c r="H1" s="43">
        <v>6.2048903468038048E-2</v>
      </c>
      <c r="I1" s="43">
        <v>0.16160506003541172</v>
      </c>
      <c r="J1" s="43">
        <v>8.5248958367014308E-2</v>
      </c>
      <c r="K1" s="43">
        <v>2.7141838554758754E-2</v>
      </c>
      <c r="L1" s="43">
        <v>4.7198552909240223E-2</v>
      </c>
      <c r="M1" s="43">
        <v>3.9518163639568456E-2</v>
      </c>
      <c r="N1" s="43">
        <v>0.10145789484739649</v>
      </c>
      <c r="O1" s="43">
        <v>6.6785883144465708E-2</v>
      </c>
      <c r="P1" s="43">
        <v>4.7628302283864811E-2</v>
      </c>
    </row>
    <row r="2" spans="1:34" x14ac:dyDescent="0.25">
      <c r="A2" s="43" t="str">
        <f>'[2]OUT-FOREIGNDEMAND'!A1</f>
        <v>OBS</v>
      </c>
      <c r="B2" s="43" t="str">
        <f>'[2]OUT-FOREIGNDEMAND'!B1</f>
        <v>US</v>
      </c>
      <c r="C2" s="43" t="str">
        <f>'[2]OUT-FOREIGNDEMAND'!C1</f>
        <v>UK</v>
      </c>
      <c r="D2" s="43" t="str">
        <f>'[2]OUT-FOREIGNDEMAND'!D1</f>
        <v>SWITZERLAND</v>
      </c>
      <c r="E2" s="43" t="str">
        <f>'[2]OUT-FOREIGNDEMAND'!E1</f>
        <v>BOTSWANA</v>
      </c>
      <c r="F2" s="43" t="str">
        <f>'[2]OUT-FOREIGNDEMAND'!F1</f>
        <v>ZIMBABWE</v>
      </c>
      <c r="G2" s="43" t="str">
        <f>'[2]OUT-FOREIGNDEMAND'!G1</f>
        <v>ZAMBIA</v>
      </c>
      <c r="H2" s="43" t="str">
        <f>'[2]OUT-FOREIGNDEMAND'!H1</f>
        <v>INDIA</v>
      </c>
      <c r="I2" s="43" t="str">
        <f>'[2]OUT-FOREIGNDEMAND'!I1</f>
        <v>CHINA</v>
      </c>
      <c r="J2" s="43" t="str">
        <f>'[2]OUT-FOREIGNDEMAND'!J1</f>
        <v>JAPAN</v>
      </c>
      <c r="K2" s="43" t="str">
        <f>'[2]OUT-FOREIGNDEMAND'!K1</f>
        <v>KOREA</v>
      </c>
      <c r="L2" s="43" t="str">
        <f>'[2]OUT-FOREIGNDEMAND'!L1</f>
        <v>MOZAMBIQUE</v>
      </c>
      <c r="M2" s="43" t="str">
        <f>'[2]OUT-FOREIGNDEMAND'!M1</f>
        <v>BELGIUM</v>
      </c>
      <c r="N2" s="43" t="str">
        <f>'[2]OUT-FOREIGNDEMAND'!N1</f>
        <v>GERMANY</v>
      </c>
      <c r="O2" s="43" t="str">
        <f>'[2]OUT-FOREIGNDEMAND'!O1</f>
        <v>NAMIBIA</v>
      </c>
      <c r="P2" s="43" t="str">
        <f>'[2]OUT-FOREIGNDEMAND'!P1</f>
        <v>NETHERLANDS</v>
      </c>
      <c r="Q2" s="43" t="str">
        <f>'[2]OUT-FOREIGNDEMAND'!Q1</f>
        <v>PCPIEU</v>
      </c>
      <c r="R2" s="43" t="str">
        <f>'[2]OUT-FOREIGNDEMAND'!R1</f>
        <v>PCPIUS</v>
      </c>
      <c r="S2" s="43" t="str">
        <f>'[2]OUT-FOREIGNDEMAND'!S1</f>
        <v>PCPICHI</v>
      </c>
      <c r="T2" s="43" t="str">
        <f>'[2]OUT-FOREIGNDEMAND'!T1</f>
        <v>PCPIUK</v>
      </c>
      <c r="U2" s="43" t="str">
        <f>'[2]OUT-FOREIGNDEMAND'!U1</f>
        <v>PCPIJAP</v>
      </c>
      <c r="V2" s="43" t="str">
        <f>'[2]OUT-FOREIGNDEMAND'!V1</f>
        <v>PCPIIND</v>
      </c>
      <c r="X2" s="43" t="s">
        <v>191</v>
      </c>
      <c r="Z2" s="42" t="s">
        <v>193</v>
      </c>
      <c r="AA2" s="42" t="s">
        <v>194</v>
      </c>
      <c r="AB2" s="42" t="s">
        <v>195</v>
      </c>
      <c r="AC2" s="42" t="s">
        <v>196</v>
      </c>
      <c r="AD2" s="42" t="s">
        <v>197</v>
      </c>
      <c r="AE2" s="42" t="s">
        <v>221</v>
      </c>
      <c r="AG2" s="42" t="s">
        <v>190</v>
      </c>
      <c r="AH2" s="42" t="s">
        <v>192</v>
      </c>
    </row>
    <row r="3" spans="1:34" x14ac:dyDescent="0.25">
      <c r="A3" s="43" t="s">
        <v>222</v>
      </c>
      <c r="B3" s="43" t="e">
        <v>#N/A</v>
      </c>
      <c r="C3" s="43" t="e">
        <v>#N/A</v>
      </c>
      <c r="D3" s="43" t="e">
        <v>#N/A</v>
      </c>
      <c r="E3" s="43" t="e">
        <v>#N/A</v>
      </c>
      <c r="F3" s="43" t="e">
        <v>#N/A</v>
      </c>
      <c r="G3" s="43" t="e">
        <v>#N/A</v>
      </c>
      <c r="H3" s="43" t="e">
        <v>#N/A</v>
      </c>
      <c r="I3" s="43" t="e">
        <v>#N/A</v>
      </c>
      <c r="J3" s="43" t="e">
        <v>#N/A</v>
      </c>
      <c r="K3" s="43" t="e">
        <v>#N/A</v>
      </c>
      <c r="L3" s="43" t="e">
        <v>#N/A</v>
      </c>
      <c r="M3" s="43" t="e">
        <v>#N/A</v>
      </c>
      <c r="N3" s="43" t="e">
        <v>#N/A</v>
      </c>
      <c r="O3" s="43" t="e">
        <v>#N/A</v>
      </c>
      <c r="P3" s="43" t="e">
        <v>#N/A</v>
      </c>
      <c r="Q3" s="43" t="e">
        <v>#N/A</v>
      </c>
      <c r="R3" s="43" t="e">
        <v>#N/A</v>
      </c>
      <c r="S3" s="43" t="e">
        <v>#N/A</v>
      </c>
      <c r="T3" s="43" t="e">
        <v>#N/A</v>
      </c>
      <c r="U3" s="43" t="e">
        <v>#N/A</v>
      </c>
      <c r="V3" s="43" t="e">
        <v>#N/A</v>
      </c>
      <c r="X3" s="43" t="e">
        <f>((B3/#REF!)-1)*100</f>
        <v>#N/A</v>
      </c>
    </row>
    <row r="4" spans="1:34" x14ac:dyDescent="0.25">
      <c r="A4" s="43" t="s">
        <v>223</v>
      </c>
      <c r="B4" s="43" t="e">
        <v>#N/A</v>
      </c>
      <c r="C4" s="43" t="e">
        <v>#N/A</v>
      </c>
      <c r="D4" s="43" t="e">
        <v>#N/A</v>
      </c>
      <c r="E4" s="43" t="e">
        <v>#N/A</v>
      </c>
      <c r="F4" s="43" t="e">
        <v>#N/A</v>
      </c>
      <c r="G4" s="43" t="e">
        <v>#N/A</v>
      </c>
      <c r="H4" s="43" t="e">
        <v>#N/A</v>
      </c>
      <c r="I4" s="43" t="e">
        <v>#N/A</v>
      </c>
      <c r="J4" s="43" t="e">
        <v>#N/A</v>
      </c>
      <c r="K4" s="43" t="e">
        <v>#N/A</v>
      </c>
      <c r="L4" s="43" t="e">
        <v>#N/A</v>
      </c>
      <c r="M4" s="43" t="e">
        <v>#N/A</v>
      </c>
      <c r="N4" s="43" t="e">
        <v>#N/A</v>
      </c>
      <c r="O4" s="43" t="e">
        <v>#N/A</v>
      </c>
      <c r="P4" s="43" t="e">
        <v>#N/A</v>
      </c>
      <c r="Q4" s="43" t="e">
        <v>#N/A</v>
      </c>
      <c r="R4" s="43" t="e">
        <v>#N/A</v>
      </c>
      <c r="S4" s="43" t="e">
        <v>#N/A</v>
      </c>
      <c r="T4" s="43" t="e">
        <v>#N/A</v>
      </c>
      <c r="U4" s="43" t="e">
        <v>#N/A</v>
      </c>
      <c r="V4" s="43" t="e">
        <v>#N/A</v>
      </c>
      <c r="X4" s="43" t="e">
        <f>((B4/#REF!)-1)*100</f>
        <v>#N/A</v>
      </c>
    </row>
    <row r="5" spans="1:34" x14ac:dyDescent="0.25">
      <c r="A5" s="43" t="s">
        <v>224</v>
      </c>
      <c r="B5" s="43" t="e">
        <v>#N/A</v>
      </c>
      <c r="C5" s="43" t="e">
        <v>#N/A</v>
      </c>
      <c r="D5" s="43" t="e">
        <v>#N/A</v>
      </c>
      <c r="E5" s="43" t="e">
        <v>#N/A</v>
      </c>
      <c r="F5" s="43" t="e">
        <v>#N/A</v>
      </c>
      <c r="G5" s="43" t="e">
        <v>#N/A</v>
      </c>
      <c r="H5" s="43" t="e">
        <v>#N/A</v>
      </c>
      <c r="I5" s="43" t="e">
        <v>#N/A</v>
      </c>
      <c r="J5" s="43" t="e">
        <v>#N/A</v>
      </c>
      <c r="K5" s="43" t="e">
        <v>#N/A</v>
      </c>
      <c r="L5" s="43" t="e">
        <v>#N/A</v>
      </c>
      <c r="M5" s="43" t="e">
        <v>#N/A</v>
      </c>
      <c r="N5" s="43" t="e">
        <v>#N/A</v>
      </c>
      <c r="O5" s="43" t="e">
        <v>#N/A</v>
      </c>
      <c r="P5" s="43" t="e">
        <v>#N/A</v>
      </c>
      <c r="Q5" s="43" t="e">
        <v>#N/A</v>
      </c>
      <c r="R5" s="43" t="e">
        <v>#N/A</v>
      </c>
      <c r="S5" s="43" t="e">
        <v>#N/A</v>
      </c>
      <c r="T5" s="43" t="e">
        <v>#N/A</v>
      </c>
      <c r="U5" s="43" t="e">
        <v>#N/A</v>
      </c>
      <c r="V5" s="43" t="e">
        <v>#N/A</v>
      </c>
      <c r="X5" s="43" t="e">
        <f t="shared" ref="X5:X68" si="0">((B5/B1)-1)*100</f>
        <v>#N/A</v>
      </c>
    </row>
    <row r="6" spans="1:34" x14ac:dyDescent="0.25">
      <c r="A6" s="43" t="s">
        <v>225</v>
      </c>
      <c r="B6" s="43" t="e">
        <v>#N/A</v>
      </c>
      <c r="C6" s="43" t="e">
        <v>#N/A</v>
      </c>
      <c r="D6" s="43" t="e">
        <v>#N/A</v>
      </c>
      <c r="E6" s="43" t="e">
        <v>#N/A</v>
      </c>
      <c r="F6" s="43" t="e">
        <v>#N/A</v>
      </c>
      <c r="G6" s="43" t="e">
        <v>#N/A</v>
      </c>
      <c r="H6" s="43" t="e">
        <v>#N/A</v>
      </c>
      <c r="I6" s="43" t="e">
        <v>#N/A</v>
      </c>
      <c r="J6" s="43" t="e">
        <v>#N/A</v>
      </c>
      <c r="K6" s="43" t="e">
        <v>#N/A</v>
      </c>
      <c r="L6" s="43" t="e">
        <v>#N/A</v>
      </c>
      <c r="M6" s="43" t="e">
        <v>#N/A</v>
      </c>
      <c r="N6" s="43" t="e">
        <v>#N/A</v>
      </c>
      <c r="O6" s="43" t="e">
        <v>#N/A</v>
      </c>
      <c r="P6" s="43" t="e">
        <v>#N/A</v>
      </c>
      <c r="Q6" s="43" t="e">
        <v>#N/A</v>
      </c>
      <c r="R6" s="43" t="e">
        <v>#N/A</v>
      </c>
      <c r="S6" s="43" t="e">
        <v>#N/A</v>
      </c>
      <c r="T6" s="43" t="e">
        <v>#N/A</v>
      </c>
      <c r="U6" s="43" t="e">
        <v>#N/A</v>
      </c>
      <c r="V6" s="43" t="e">
        <v>#N/A</v>
      </c>
      <c r="X6" s="43" t="e">
        <f t="shared" si="0"/>
        <v>#N/A</v>
      </c>
    </row>
    <row r="7" spans="1:34" x14ac:dyDescent="0.25">
      <c r="A7" s="43" t="s">
        <v>226</v>
      </c>
      <c r="B7" s="43" t="e">
        <v>#N/A</v>
      </c>
      <c r="C7" s="43" t="e">
        <v>#N/A</v>
      </c>
      <c r="D7" s="43" t="e">
        <v>#N/A</v>
      </c>
      <c r="E7" s="43" t="e">
        <v>#N/A</v>
      </c>
      <c r="F7" s="43" t="e">
        <v>#N/A</v>
      </c>
      <c r="G7" s="43" t="e">
        <v>#N/A</v>
      </c>
      <c r="H7" s="43" t="e">
        <v>#N/A</v>
      </c>
      <c r="I7" s="43" t="e">
        <v>#N/A</v>
      </c>
      <c r="J7" s="43" t="e">
        <v>#N/A</v>
      </c>
      <c r="K7" s="43" t="e">
        <v>#N/A</v>
      </c>
      <c r="L7" s="43" t="e">
        <v>#N/A</v>
      </c>
      <c r="M7" s="43" t="e">
        <v>#N/A</v>
      </c>
      <c r="N7" s="43" t="e">
        <v>#N/A</v>
      </c>
      <c r="O7" s="43" t="e">
        <v>#N/A</v>
      </c>
      <c r="P7" s="43" t="e">
        <v>#N/A</v>
      </c>
      <c r="Q7" s="43" t="e">
        <v>#N/A</v>
      </c>
      <c r="R7" s="43" t="e">
        <v>#N/A</v>
      </c>
      <c r="S7" s="43" t="e">
        <v>#N/A</v>
      </c>
      <c r="T7" s="43" t="e">
        <v>#N/A</v>
      </c>
      <c r="U7" s="43" t="e">
        <v>#N/A</v>
      </c>
      <c r="V7" s="43" t="e">
        <v>#N/A</v>
      </c>
      <c r="X7" s="43" t="e">
        <f t="shared" si="0"/>
        <v>#N/A</v>
      </c>
    </row>
    <row r="8" spans="1:34" x14ac:dyDescent="0.25">
      <c r="A8" s="43" t="s">
        <v>227</v>
      </c>
      <c r="B8" s="43" t="e">
        <v>#N/A</v>
      </c>
      <c r="C8" s="43" t="e">
        <v>#N/A</v>
      </c>
      <c r="D8" s="43" t="e">
        <v>#N/A</v>
      </c>
      <c r="E8" s="43" t="e">
        <v>#N/A</v>
      </c>
      <c r="F8" s="43" t="e">
        <v>#N/A</v>
      </c>
      <c r="G8" s="43" t="e">
        <v>#N/A</v>
      </c>
      <c r="H8" s="43" t="e">
        <v>#N/A</v>
      </c>
      <c r="I8" s="43" t="e">
        <v>#N/A</v>
      </c>
      <c r="J8" s="43" t="e">
        <v>#N/A</v>
      </c>
      <c r="K8" s="43" t="e">
        <v>#N/A</v>
      </c>
      <c r="L8" s="43" t="e">
        <v>#N/A</v>
      </c>
      <c r="M8" s="43" t="e">
        <v>#N/A</v>
      </c>
      <c r="N8" s="43" t="e">
        <v>#N/A</v>
      </c>
      <c r="O8" s="43" t="e">
        <v>#N/A</v>
      </c>
      <c r="P8" s="43" t="e">
        <v>#N/A</v>
      </c>
      <c r="Q8" s="43" t="e">
        <v>#N/A</v>
      </c>
      <c r="R8" s="43" t="e">
        <v>#N/A</v>
      </c>
      <c r="S8" s="43" t="e">
        <v>#N/A</v>
      </c>
      <c r="T8" s="43" t="e">
        <v>#N/A</v>
      </c>
      <c r="U8" s="43" t="e">
        <v>#N/A</v>
      </c>
      <c r="V8" s="43" t="e">
        <v>#N/A</v>
      </c>
      <c r="X8" s="43" t="e">
        <f t="shared" si="0"/>
        <v>#N/A</v>
      </c>
    </row>
    <row r="9" spans="1:34" x14ac:dyDescent="0.25">
      <c r="A9" s="43" t="s">
        <v>228</v>
      </c>
      <c r="B9" s="43" t="e">
        <v>#N/A</v>
      </c>
      <c r="C9" s="43" t="e">
        <v>#N/A</v>
      </c>
      <c r="D9" s="43" t="e">
        <v>#N/A</v>
      </c>
      <c r="E9" s="43" t="e">
        <v>#N/A</v>
      </c>
      <c r="F9" s="43" t="e">
        <v>#N/A</v>
      </c>
      <c r="G9" s="43" t="e">
        <v>#N/A</v>
      </c>
      <c r="H9" s="43" t="e">
        <v>#N/A</v>
      </c>
      <c r="I9" s="43" t="e">
        <v>#N/A</v>
      </c>
      <c r="J9" s="43" t="e">
        <v>#N/A</v>
      </c>
      <c r="K9" s="43" t="e">
        <v>#N/A</v>
      </c>
      <c r="L9" s="43" t="e">
        <v>#N/A</v>
      </c>
      <c r="M9" s="43" t="e">
        <v>#N/A</v>
      </c>
      <c r="N9" s="43" t="e">
        <v>#N/A</v>
      </c>
      <c r="O9" s="43" t="e">
        <v>#N/A</v>
      </c>
      <c r="P9" s="43" t="e">
        <v>#N/A</v>
      </c>
      <c r="Q9" s="43" t="e">
        <v>#N/A</v>
      </c>
      <c r="R9" s="43" t="e">
        <v>#N/A</v>
      </c>
      <c r="S9" s="43" t="e">
        <v>#N/A</v>
      </c>
      <c r="T9" s="43" t="e">
        <v>#N/A</v>
      </c>
      <c r="U9" s="43" t="e">
        <v>#N/A</v>
      </c>
      <c r="V9" s="43" t="e">
        <v>#N/A</v>
      </c>
      <c r="X9" s="43" t="e">
        <f t="shared" si="0"/>
        <v>#N/A</v>
      </c>
    </row>
    <row r="10" spans="1:34" x14ac:dyDescent="0.25">
      <c r="A10" s="43" t="s">
        <v>229</v>
      </c>
      <c r="B10" s="43" t="e">
        <v>#N/A</v>
      </c>
      <c r="C10" s="43" t="e">
        <v>#N/A</v>
      </c>
      <c r="D10" s="43" t="e">
        <v>#N/A</v>
      </c>
      <c r="E10" s="43" t="e">
        <v>#N/A</v>
      </c>
      <c r="F10" s="43" t="e">
        <v>#N/A</v>
      </c>
      <c r="G10" s="43" t="e">
        <v>#N/A</v>
      </c>
      <c r="H10" s="43" t="e">
        <v>#N/A</v>
      </c>
      <c r="I10" s="43" t="e">
        <v>#N/A</v>
      </c>
      <c r="J10" s="43" t="e">
        <v>#N/A</v>
      </c>
      <c r="K10" s="43" t="e">
        <v>#N/A</v>
      </c>
      <c r="L10" s="43" t="e">
        <v>#N/A</v>
      </c>
      <c r="M10" s="43" t="e">
        <v>#N/A</v>
      </c>
      <c r="N10" s="43" t="e">
        <v>#N/A</v>
      </c>
      <c r="O10" s="43" t="e">
        <v>#N/A</v>
      </c>
      <c r="P10" s="43" t="e">
        <v>#N/A</v>
      </c>
      <c r="Q10" s="43" t="e">
        <v>#N/A</v>
      </c>
      <c r="R10" s="43" t="e">
        <v>#N/A</v>
      </c>
      <c r="S10" s="43" t="e">
        <v>#N/A</v>
      </c>
      <c r="T10" s="43" t="e">
        <v>#N/A</v>
      </c>
      <c r="U10" s="43" t="e">
        <v>#N/A</v>
      </c>
      <c r="V10" s="43" t="e">
        <v>#N/A</v>
      </c>
      <c r="X10" s="43" t="e">
        <f t="shared" si="0"/>
        <v>#N/A</v>
      </c>
    </row>
    <row r="11" spans="1:34" x14ac:dyDescent="0.25">
      <c r="A11" s="43" t="s">
        <v>230</v>
      </c>
      <c r="B11" s="43" t="e">
        <v>#N/A</v>
      </c>
      <c r="C11" s="43" t="e">
        <v>#N/A</v>
      </c>
      <c r="D11" s="43" t="e">
        <v>#N/A</v>
      </c>
      <c r="E11" s="43" t="e">
        <v>#N/A</v>
      </c>
      <c r="F11" s="43" t="e">
        <v>#N/A</v>
      </c>
      <c r="G11" s="43" t="e">
        <v>#N/A</v>
      </c>
      <c r="H11" s="43" t="e">
        <v>#N/A</v>
      </c>
      <c r="I11" s="43" t="e">
        <v>#N/A</v>
      </c>
      <c r="J11" s="43" t="e">
        <v>#N/A</v>
      </c>
      <c r="K11" s="43" t="e">
        <v>#N/A</v>
      </c>
      <c r="L11" s="43" t="e">
        <v>#N/A</v>
      </c>
      <c r="M11" s="43" t="e">
        <v>#N/A</v>
      </c>
      <c r="N11" s="43" t="e">
        <v>#N/A</v>
      </c>
      <c r="O11" s="43" t="e">
        <v>#N/A</v>
      </c>
      <c r="P11" s="43" t="e">
        <v>#N/A</v>
      </c>
      <c r="Q11" s="43" t="e">
        <v>#N/A</v>
      </c>
      <c r="R11" s="43" t="e">
        <v>#N/A</v>
      </c>
      <c r="S11" s="43" t="e">
        <v>#N/A</v>
      </c>
      <c r="T11" s="43" t="e">
        <v>#N/A</v>
      </c>
      <c r="U11" s="43" t="e">
        <v>#N/A</v>
      </c>
      <c r="V11" s="43" t="e">
        <v>#N/A</v>
      </c>
      <c r="X11" s="43" t="e">
        <f t="shared" si="0"/>
        <v>#N/A</v>
      </c>
    </row>
    <row r="12" spans="1:34" x14ac:dyDescent="0.25">
      <c r="A12" s="43" t="s">
        <v>231</v>
      </c>
      <c r="B12" s="43" t="e">
        <v>#N/A</v>
      </c>
      <c r="C12" s="43" t="e">
        <v>#N/A</v>
      </c>
      <c r="D12" s="43" t="e">
        <v>#N/A</v>
      </c>
      <c r="E12" s="43" t="e">
        <v>#N/A</v>
      </c>
      <c r="F12" s="43" t="e">
        <v>#N/A</v>
      </c>
      <c r="G12" s="43" t="e">
        <v>#N/A</v>
      </c>
      <c r="H12" s="43" t="e">
        <v>#N/A</v>
      </c>
      <c r="I12" s="43" t="e">
        <v>#N/A</v>
      </c>
      <c r="J12" s="43" t="e">
        <v>#N/A</v>
      </c>
      <c r="K12" s="43" t="e">
        <v>#N/A</v>
      </c>
      <c r="L12" s="43" t="e">
        <v>#N/A</v>
      </c>
      <c r="M12" s="43" t="e">
        <v>#N/A</v>
      </c>
      <c r="N12" s="43" t="e">
        <v>#N/A</v>
      </c>
      <c r="O12" s="43" t="e">
        <v>#N/A</v>
      </c>
      <c r="P12" s="43" t="e">
        <v>#N/A</v>
      </c>
      <c r="Q12" s="43" t="e">
        <v>#N/A</v>
      </c>
      <c r="R12" s="43" t="e">
        <v>#N/A</v>
      </c>
      <c r="S12" s="43" t="e">
        <v>#N/A</v>
      </c>
      <c r="T12" s="43" t="e">
        <v>#N/A</v>
      </c>
      <c r="U12" s="43" t="e">
        <v>#N/A</v>
      </c>
      <c r="V12" s="43" t="e">
        <v>#N/A</v>
      </c>
      <c r="X12" s="43" t="e">
        <f t="shared" si="0"/>
        <v>#N/A</v>
      </c>
    </row>
    <row r="13" spans="1:34" x14ac:dyDescent="0.25">
      <c r="A13" s="43" t="s">
        <v>232</v>
      </c>
      <c r="B13" s="43" t="e">
        <v>#N/A</v>
      </c>
      <c r="C13" s="43" t="e">
        <v>#N/A</v>
      </c>
      <c r="D13" s="43" t="e">
        <v>#N/A</v>
      </c>
      <c r="E13" s="43" t="e">
        <v>#N/A</v>
      </c>
      <c r="F13" s="43" t="e">
        <v>#N/A</v>
      </c>
      <c r="G13" s="43" t="e">
        <v>#N/A</v>
      </c>
      <c r="H13" s="43" t="e">
        <v>#N/A</v>
      </c>
      <c r="I13" s="43" t="e">
        <v>#N/A</v>
      </c>
      <c r="J13" s="43" t="e">
        <v>#N/A</v>
      </c>
      <c r="K13" s="43" t="e">
        <v>#N/A</v>
      </c>
      <c r="L13" s="43" t="e">
        <v>#N/A</v>
      </c>
      <c r="M13" s="43" t="e">
        <v>#N/A</v>
      </c>
      <c r="N13" s="43" t="e">
        <v>#N/A</v>
      </c>
      <c r="O13" s="43" t="e">
        <v>#N/A</v>
      </c>
      <c r="P13" s="43" t="e">
        <v>#N/A</v>
      </c>
      <c r="Q13" s="43" t="e">
        <v>#N/A</v>
      </c>
      <c r="R13" s="43" t="e">
        <v>#N/A</v>
      </c>
      <c r="S13" s="43" t="e">
        <v>#N/A</v>
      </c>
      <c r="T13" s="43" t="e">
        <v>#N/A</v>
      </c>
      <c r="U13" s="43" t="e">
        <v>#N/A</v>
      </c>
      <c r="V13" s="43" t="e">
        <v>#N/A</v>
      </c>
      <c r="X13" s="43" t="e">
        <f t="shared" si="0"/>
        <v>#N/A</v>
      </c>
    </row>
    <row r="14" spans="1:34" x14ac:dyDescent="0.25">
      <c r="A14" s="43" t="s">
        <v>233</v>
      </c>
      <c r="B14" s="43" t="e">
        <v>#N/A</v>
      </c>
      <c r="C14" s="43" t="e">
        <v>#N/A</v>
      </c>
      <c r="D14" s="43" t="e">
        <v>#N/A</v>
      </c>
      <c r="E14" s="43" t="e">
        <v>#N/A</v>
      </c>
      <c r="F14" s="43" t="e">
        <v>#N/A</v>
      </c>
      <c r="G14" s="43" t="e">
        <v>#N/A</v>
      </c>
      <c r="H14" s="43" t="e">
        <v>#N/A</v>
      </c>
      <c r="I14" s="43" t="e">
        <v>#N/A</v>
      </c>
      <c r="J14" s="43" t="e">
        <v>#N/A</v>
      </c>
      <c r="K14" s="43" t="e">
        <v>#N/A</v>
      </c>
      <c r="L14" s="43" t="e">
        <v>#N/A</v>
      </c>
      <c r="M14" s="43" t="e">
        <v>#N/A</v>
      </c>
      <c r="N14" s="43" t="e">
        <v>#N/A</v>
      </c>
      <c r="O14" s="43" t="e">
        <v>#N/A</v>
      </c>
      <c r="P14" s="43" t="e">
        <v>#N/A</v>
      </c>
      <c r="Q14" s="43" t="e">
        <v>#N/A</v>
      </c>
      <c r="R14" s="43" t="e">
        <v>#N/A</v>
      </c>
      <c r="S14" s="43" t="e">
        <v>#N/A</v>
      </c>
      <c r="T14" s="43" t="e">
        <v>#N/A</v>
      </c>
      <c r="U14" s="43" t="e">
        <v>#N/A</v>
      </c>
      <c r="V14" s="43" t="e">
        <v>#N/A</v>
      </c>
      <c r="X14" s="43" t="e">
        <f t="shared" si="0"/>
        <v>#N/A</v>
      </c>
    </row>
    <row r="15" spans="1:34" x14ac:dyDescent="0.25">
      <c r="A15" s="43" t="s">
        <v>234</v>
      </c>
      <c r="B15" s="43" t="e">
        <v>#N/A</v>
      </c>
      <c r="C15" s="43" t="e">
        <v>#N/A</v>
      </c>
      <c r="D15" s="43" t="e">
        <v>#N/A</v>
      </c>
      <c r="E15" s="43" t="e">
        <v>#N/A</v>
      </c>
      <c r="F15" s="43" t="e">
        <v>#N/A</v>
      </c>
      <c r="G15" s="43" t="e">
        <v>#N/A</v>
      </c>
      <c r="H15" s="43" t="e">
        <v>#N/A</v>
      </c>
      <c r="I15" s="43" t="e">
        <v>#N/A</v>
      </c>
      <c r="J15" s="43" t="e">
        <v>#N/A</v>
      </c>
      <c r="K15" s="43" t="e">
        <v>#N/A</v>
      </c>
      <c r="L15" s="43" t="e">
        <v>#N/A</v>
      </c>
      <c r="M15" s="43" t="e">
        <v>#N/A</v>
      </c>
      <c r="N15" s="43" t="e">
        <v>#N/A</v>
      </c>
      <c r="O15" s="43" t="e">
        <v>#N/A</v>
      </c>
      <c r="P15" s="43" t="e">
        <v>#N/A</v>
      </c>
      <c r="Q15" s="43" t="e">
        <v>#N/A</v>
      </c>
      <c r="R15" s="43" t="e">
        <v>#N/A</v>
      </c>
      <c r="S15" s="43" t="e">
        <v>#N/A</v>
      </c>
      <c r="T15" s="43" t="e">
        <v>#N/A</v>
      </c>
      <c r="U15" s="43" t="e">
        <v>#N/A</v>
      </c>
      <c r="V15" s="43" t="e">
        <v>#N/A</v>
      </c>
      <c r="X15" s="43" t="e">
        <f t="shared" si="0"/>
        <v>#N/A</v>
      </c>
    </row>
    <row r="16" spans="1:34" x14ac:dyDescent="0.25">
      <c r="A16" s="43" t="s">
        <v>235</v>
      </c>
      <c r="B16" s="43" t="e">
        <v>#N/A</v>
      </c>
      <c r="C16" s="43" t="e">
        <v>#N/A</v>
      </c>
      <c r="D16" s="43" t="e">
        <v>#N/A</v>
      </c>
      <c r="E16" s="43" t="e">
        <v>#N/A</v>
      </c>
      <c r="F16" s="43" t="e">
        <v>#N/A</v>
      </c>
      <c r="G16" s="43" t="e">
        <v>#N/A</v>
      </c>
      <c r="H16" s="43" t="e">
        <v>#N/A</v>
      </c>
      <c r="I16" s="43" t="e">
        <v>#N/A</v>
      </c>
      <c r="J16" s="43" t="e">
        <v>#N/A</v>
      </c>
      <c r="K16" s="43" t="e">
        <v>#N/A</v>
      </c>
      <c r="L16" s="43" t="e">
        <v>#N/A</v>
      </c>
      <c r="M16" s="43" t="e">
        <v>#N/A</v>
      </c>
      <c r="N16" s="43" t="e">
        <v>#N/A</v>
      </c>
      <c r="O16" s="43" t="e">
        <v>#N/A</v>
      </c>
      <c r="P16" s="43" t="e">
        <v>#N/A</v>
      </c>
      <c r="Q16" s="43" t="e">
        <v>#N/A</v>
      </c>
      <c r="R16" s="43" t="e">
        <v>#N/A</v>
      </c>
      <c r="S16" s="43" t="e">
        <v>#N/A</v>
      </c>
      <c r="T16" s="43" t="e">
        <v>#N/A</v>
      </c>
      <c r="U16" s="43" t="e">
        <v>#N/A</v>
      </c>
      <c r="V16" s="43" t="e">
        <v>#N/A</v>
      </c>
      <c r="X16" s="43" t="e">
        <f t="shared" si="0"/>
        <v>#N/A</v>
      </c>
    </row>
    <row r="17" spans="1:24" x14ac:dyDescent="0.25">
      <c r="A17" s="43" t="s">
        <v>236</v>
      </c>
      <c r="B17" s="43" t="e">
        <v>#N/A</v>
      </c>
      <c r="C17" s="43" t="e">
        <v>#N/A</v>
      </c>
      <c r="D17" s="43" t="e">
        <v>#N/A</v>
      </c>
      <c r="E17" s="43" t="e">
        <v>#N/A</v>
      </c>
      <c r="F17" s="43" t="e">
        <v>#N/A</v>
      </c>
      <c r="G17" s="43" t="e">
        <v>#N/A</v>
      </c>
      <c r="H17" s="43" t="e">
        <v>#N/A</v>
      </c>
      <c r="I17" s="43" t="e">
        <v>#N/A</v>
      </c>
      <c r="J17" s="43" t="e">
        <v>#N/A</v>
      </c>
      <c r="K17" s="43" t="e">
        <v>#N/A</v>
      </c>
      <c r="L17" s="43" t="e">
        <v>#N/A</v>
      </c>
      <c r="M17" s="43" t="e">
        <v>#N/A</v>
      </c>
      <c r="N17" s="43" t="e">
        <v>#N/A</v>
      </c>
      <c r="O17" s="43" t="e">
        <v>#N/A</v>
      </c>
      <c r="P17" s="43" t="e">
        <v>#N/A</v>
      </c>
      <c r="Q17" s="43" t="e">
        <v>#N/A</v>
      </c>
      <c r="R17" s="43" t="e">
        <v>#N/A</v>
      </c>
      <c r="S17" s="43" t="e">
        <v>#N/A</v>
      </c>
      <c r="T17" s="43" t="e">
        <v>#N/A</v>
      </c>
      <c r="U17" s="43" t="e">
        <v>#N/A</v>
      </c>
      <c r="V17" s="43" t="e">
        <v>#N/A</v>
      </c>
      <c r="X17" s="43" t="e">
        <f t="shared" si="0"/>
        <v>#N/A</v>
      </c>
    </row>
    <row r="18" spans="1:24" x14ac:dyDescent="0.25">
      <c r="A18" s="43" t="s">
        <v>237</v>
      </c>
      <c r="B18" s="43" t="e">
        <v>#N/A</v>
      </c>
      <c r="C18" s="43" t="e">
        <v>#N/A</v>
      </c>
      <c r="D18" s="43" t="e">
        <v>#N/A</v>
      </c>
      <c r="E18" s="43" t="e">
        <v>#N/A</v>
      </c>
      <c r="F18" s="43" t="e">
        <v>#N/A</v>
      </c>
      <c r="G18" s="43" t="e">
        <v>#N/A</v>
      </c>
      <c r="H18" s="43" t="e">
        <v>#N/A</v>
      </c>
      <c r="I18" s="43" t="e">
        <v>#N/A</v>
      </c>
      <c r="J18" s="43" t="e">
        <v>#N/A</v>
      </c>
      <c r="K18" s="43" t="e">
        <v>#N/A</v>
      </c>
      <c r="L18" s="43" t="e">
        <v>#N/A</v>
      </c>
      <c r="M18" s="43" t="e">
        <v>#N/A</v>
      </c>
      <c r="N18" s="43" t="e">
        <v>#N/A</v>
      </c>
      <c r="O18" s="43" t="e">
        <v>#N/A</v>
      </c>
      <c r="P18" s="43" t="e">
        <v>#N/A</v>
      </c>
      <c r="Q18" s="43" t="e">
        <v>#N/A</v>
      </c>
      <c r="R18" s="43" t="e">
        <v>#N/A</v>
      </c>
      <c r="S18" s="43" t="e">
        <v>#N/A</v>
      </c>
      <c r="T18" s="43" t="e">
        <v>#N/A</v>
      </c>
      <c r="U18" s="43" t="e">
        <v>#N/A</v>
      </c>
      <c r="V18" s="43" t="e">
        <v>#N/A</v>
      </c>
      <c r="X18" s="43" t="e">
        <f t="shared" si="0"/>
        <v>#N/A</v>
      </c>
    </row>
    <row r="19" spans="1:24" x14ac:dyDescent="0.25">
      <c r="A19" s="43" t="s">
        <v>238</v>
      </c>
      <c r="B19" s="43" t="e">
        <v>#N/A</v>
      </c>
      <c r="C19" s="43" t="e">
        <v>#N/A</v>
      </c>
      <c r="D19" s="43" t="e">
        <v>#N/A</v>
      </c>
      <c r="E19" s="43" t="e">
        <v>#N/A</v>
      </c>
      <c r="F19" s="43" t="e">
        <v>#N/A</v>
      </c>
      <c r="G19" s="43" t="e">
        <v>#N/A</v>
      </c>
      <c r="H19" s="43" t="e">
        <v>#N/A</v>
      </c>
      <c r="I19" s="43" t="e">
        <v>#N/A</v>
      </c>
      <c r="J19" s="43" t="e">
        <v>#N/A</v>
      </c>
      <c r="K19" s="43" t="e">
        <v>#N/A</v>
      </c>
      <c r="L19" s="43" t="e">
        <v>#N/A</v>
      </c>
      <c r="M19" s="43" t="e">
        <v>#N/A</v>
      </c>
      <c r="N19" s="43" t="e">
        <v>#N/A</v>
      </c>
      <c r="O19" s="43" t="e">
        <v>#N/A</v>
      </c>
      <c r="P19" s="43" t="e">
        <v>#N/A</v>
      </c>
      <c r="Q19" s="43" t="e">
        <v>#N/A</v>
      </c>
      <c r="R19" s="43" t="e">
        <v>#N/A</v>
      </c>
      <c r="S19" s="43" t="e">
        <v>#N/A</v>
      </c>
      <c r="T19" s="43" t="e">
        <v>#N/A</v>
      </c>
      <c r="U19" s="43" t="e">
        <v>#N/A</v>
      </c>
      <c r="V19" s="43" t="e">
        <v>#N/A</v>
      </c>
      <c r="X19" s="43" t="e">
        <f t="shared" si="0"/>
        <v>#N/A</v>
      </c>
    </row>
    <row r="20" spans="1:24" x14ac:dyDescent="0.25">
      <c r="A20" s="43" t="s">
        <v>239</v>
      </c>
      <c r="B20" s="43" t="e">
        <v>#N/A</v>
      </c>
      <c r="C20" s="43" t="e">
        <v>#N/A</v>
      </c>
      <c r="D20" s="43" t="e">
        <v>#N/A</v>
      </c>
      <c r="E20" s="43" t="e">
        <v>#N/A</v>
      </c>
      <c r="F20" s="43" t="e">
        <v>#N/A</v>
      </c>
      <c r="G20" s="43" t="e">
        <v>#N/A</v>
      </c>
      <c r="H20" s="43" t="e">
        <v>#N/A</v>
      </c>
      <c r="I20" s="43" t="e">
        <v>#N/A</v>
      </c>
      <c r="J20" s="43" t="e">
        <v>#N/A</v>
      </c>
      <c r="K20" s="43" t="e">
        <v>#N/A</v>
      </c>
      <c r="L20" s="43" t="e">
        <v>#N/A</v>
      </c>
      <c r="M20" s="43" t="e">
        <v>#N/A</v>
      </c>
      <c r="N20" s="43" t="e">
        <v>#N/A</v>
      </c>
      <c r="O20" s="43" t="e">
        <v>#N/A</v>
      </c>
      <c r="P20" s="43" t="e">
        <v>#N/A</v>
      </c>
      <c r="Q20" s="43" t="e">
        <v>#N/A</v>
      </c>
      <c r="R20" s="43" t="e">
        <v>#N/A</v>
      </c>
      <c r="S20" s="43" t="e">
        <v>#N/A</v>
      </c>
      <c r="T20" s="43" t="e">
        <v>#N/A</v>
      </c>
      <c r="U20" s="43" t="e">
        <v>#N/A</v>
      </c>
      <c r="V20" s="43" t="e">
        <v>#N/A</v>
      </c>
      <c r="X20" s="43" t="e">
        <f t="shared" si="0"/>
        <v>#N/A</v>
      </c>
    </row>
    <row r="21" spans="1:24" x14ac:dyDescent="0.25">
      <c r="A21" s="43" t="s">
        <v>240</v>
      </c>
      <c r="B21" s="43" t="e">
        <v>#N/A</v>
      </c>
      <c r="C21" s="43" t="e">
        <v>#N/A</v>
      </c>
      <c r="D21" s="43" t="e">
        <v>#N/A</v>
      </c>
      <c r="E21" s="43" t="e">
        <v>#N/A</v>
      </c>
      <c r="F21" s="43" t="e">
        <v>#N/A</v>
      </c>
      <c r="G21" s="43" t="e">
        <v>#N/A</v>
      </c>
      <c r="H21" s="43" t="e">
        <v>#N/A</v>
      </c>
      <c r="I21" s="43" t="e">
        <v>#N/A</v>
      </c>
      <c r="J21" s="43" t="e">
        <v>#N/A</v>
      </c>
      <c r="K21" s="43" t="e">
        <v>#N/A</v>
      </c>
      <c r="L21" s="43" t="e">
        <v>#N/A</v>
      </c>
      <c r="M21" s="43" t="e">
        <v>#N/A</v>
      </c>
      <c r="N21" s="43" t="e">
        <v>#N/A</v>
      </c>
      <c r="O21" s="43" t="e">
        <v>#N/A</v>
      </c>
      <c r="P21" s="43" t="e">
        <v>#N/A</v>
      </c>
      <c r="Q21" s="43" t="e">
        <v>#N/A</v>
      </c>
      <c r="R21" s="43" t="e">
        <v>#N/A</v>
      </c>
      <c r="S21" s="43" t="e">
        <v>#N/A</v>
      </c>
      <c r="T21" s="43" t="e">
        <v>#N/A</v>
      </c>
      <c r="U21" s="43" t="e">
        <v>#N/A</v>
      </c>
      <c r="V21" s="43" t="e">
        <v>#N/A</v>
      </c>
      <c r="X21" s="43" t="e">
        <f t="shared" si="0"/>
        <v>#N/A</v>
      </c>
    </row>
    <row r="22" spans="1:24" x14ac:dyDescent="0.25">
      <c r="A22" s="43" t="s">
        <v>241</v>
      </c>
      <c r="B22" s="43" t="e">
        <v>#N/A</v>
      </c>
      <c r="C22" s="43" t="e">
        <v>#N/A</v>
      </c>
      <c r="D22" s="43" t="e">
        <v>#N/A</v>
      </c>
      <c r="E22" s="43" t="e">
        <v>#N/A</v>
      </c>
      <c r="F22" s="43" t="e">
        <v>#N/A</v>
      </c>
      <c r="G22" s="43" t="e">
        <v>#N/A</v>
      </c>
      <c r="H22" s="43" t="e">
        <v>#N/A</v>
      </c>
      <c r="I22" s="43" t="e">
        <v>#N/A</v>
      </c>
      <c r="J22" s="43" t="e">
        <v>#N/A</v>
      </c>
      <c r="K22" s="43" t="e">
        <v>#N/A</v>
      </c>
      <c r="L22" s="43" t="e">
        <v>#N/A</v>
      </c>
      <c r="M22" s="43" t="e">
        <v>#N/A</v>
      </c>
      <c r="N22" s="43" t="e">
        <v>#N/A</v>
      </c>
      <c r="O22" s="43" t="e">
        <v>#N/A</v>
      </c>
      <c r="P22" s="43" t="e">
        <v>#N/A</v>
      </c>
      <c r="Q22" s="43" t="e">
        <v>#N/A</v>
      </c>
      <c r="R22" s="43" t="e">
        <v>#N/A</v>
      </c>
      <c r="S22" s="43" t="e">
        <v>#N/A</v>
      </c>
      <c r="T22" s="43" t="e">
        <v>#N/A</v>
      </c>
      <c r="U22" s="43" t="e">
        <v>#N/A</v>
      </c>
      <c r="V22" s="43" t="e">
        <v>#N/A</v>
      </c>
      <c r="X22" s="43" t="e">
        <f t="shared" si="0"/>
        <v>#N/A</v>
      </c>
    </row>
    <row r="23" spans="1:24" x14ac:dyDescent="0.25">
      <c r="A23" s="43" t="s">
        <v>242</v>
      </c>
      <c r="B23" s="43" t="e">
        <v>#N/A</v>
      </c>
      <c r="C23" s="43" t="e">
        <v>#N/A</v>
      </c>
      <c r="D23" s="43" t="e">
        <v>#N/A</v>
      </c>
      <c r="E23" s="43" t="e">
        <v>#N/A</v>
      </c>
      <c r="F23" s="43" t="e">
        <v>#N/A</v>
      </c>
      <c r="G23" s="43" t="e">
        <v>#N/A</v>
      </c>
      <c r="H23" s="43" t="e">
        <v>#N/A</v>
      </c>
      <c r="I23" s="43" t="e">
        <v>#N/A</v>
      </c>
      <c r="J23" s="43" t="e">
        <v>#N/A</v>
      </c>
      <c r="K23" s="43" t="e">
        <v>#N/A</v>
      </c>
      <c r="L23" s="43" t="e">
        <v>#N/A</v>
      </c>
      <c r="M23" s="43" t="e">
        <v>#N/A</v>
      </c>
      <c r="N23" s="43" t="e">
        <v>#N/A</v>
      </c>
      <c r="O23" s="43" t="e">
        <v>#N/A</v>
      </c>
      <c r="P23" s="43" t="e">
        <v>#N/A</v>
      </c>
      <c r="Q23" s="43" t="e">
        <v>#N/A</v>
      </c>
      <c r="R23" s="43" t="e">
        <v>#N/A</v>
      </c>
      <c r="S23" s="43" t="e">
        <v>#N/A</v>
      </c>
      <c r="T23" s="43" t="e">
        <v>#N/A</v>
      </c>
      <c r="U23" s="43" t="e">
        <v>#N/A</v>
      </c>
      <c r="V23" s="43" t="e">
        <v>#N/A</v>
      </c>
      <c r="X23" s="43" t="e">
        <f t="shared" si="0"/>
        <v>#N/A</v>
      </c>
    </row>
    <row r="24" spans="1:24" x14ac:dyDescent="0.25">
      <c r="A24" s="43" t="s">
        <v>243</v>
      </c>
      <c r="B24" s="43" t="e">
        <v>#N/A</v>
      </c>
      <c r="C24" s="43" t="e">
        <v>#N/A</v>
      </c>
      <c r="D24" s="43" t="e">
        <v>#N/A</v>
      </c>
      <c r="E24" s="43" t="e">
        <v>#N/A</v>
      </c>
      <c r="F24" s="43" t="e">
        <v>#N/A</v>
      </c>
      <c r="G24" s="43" t="e">
        <v>#N/A</v>
      </c>
      <c r="H24" s="43" t="e">
        <v>#N/A</v>
      </c>
      <c r="I24" s="43" t="e">
        <v>#N/A</v>
      </c>
      <c r="J24" s="43" t="e">
        <v>#N/A</v>
      </c>
      <c r="K24" s="43" t="e">
        <v>#N/A</v>
      </c>
      <c r="L24" s="43" t="e">
        <v>#N/A</v>
      </c>
      <c r="M24" s="43" t="e">
        <v>#N/A</v>
      </c>
      <c r="N24" s="43" t="e">
        <v>#N/A</v>
      </c>
      <c r="O24" s="43" t="e">
        <v>#N/A</v>
      </c>
      <c r="P24" s="43" t="e">
        <v>#N/A</v>
      </c>
      <c r="Q24" s="43" t="e">
        <v>#N/A</v>
      </c>
      <c r="R24" s="43" t="e">
        <v>#N/A</v>
      </c>
      <c r="S24" s="43" t="e">
        <v>#N/A</v>
      </c>
      <c r="T24" s="43" t="e">
        <v>#N/A</v>
      </c>
      <c r="U24" s="43" t="e">
        <v>#N/A</v>
      </c>
      <c r="V24" s="43" t="e">
        <v>#N/A</v>
      </c>
      <c r="X24" s="43" t="e">
        <f t="shared" si="0"/>
        <v>#N/A</v>
      </c>
    </row>
    <row r="25" spans="1:24" x14ac:dyDescent="0.25">
      <c r="A25" s="43" t="s">
        <v>244</v>
      </c>
      <c r="B25" s="43" t="e">
        <v>#N/A</v>
      </c>
      <c r="C25" s="43" t="e">
        <v>#N/A</v>
      </c>
      <c r="D25" s="43" t="e">
        <v>#N/A</v>
      </c>
      <c r="E25" s="43" t="e">
        <v>#N/A</v>
      </c>
      <c r="F25" s="43" t="e">
        <v>#N/A</v>
      </c>
      <c r="G25" s="43" t="e">
        <v>#N/A</v>
      </c>
      <c r="H25" s="43" t="e">
        <v>#N/A</v>
      </c>
      <c r="I25" s="43" t="e">
        <v>#N/A</v>
      </c>
      <c r="J25" s="43" t="e">
        <v>#N/A</v>
      </c>
      <c r="K25" s="43" t="e">
        <v>#N/A</v>
      </c>
      <c r="L25" s="43" t="e">
        <v>#N/A</v>
      </c>
      <c r="M25" s="43" t="e">
        <v>#N/A</v>
      </c>
      <c r="N25" s="43" t="e">
        <v>#N/A</v>
      </c>
      <c r="O25" s="43" t="e">
        <v>#N/A</v>
      </c>
      <c r="P25" s="43" t="e">
        <v>#N/A</v>
      </c>
      <c r="Q25" s="43" t="e">
        <v>#N/A</v>
      </c>
      <c r="R25" s="43" t="e">
        <v>#N/A</v>
      </c>
      <c r="S25" s="43" t="e">
        <v>#N/A</v>
      </c>
      <c r="T25" s="43" t="e">
        <v>#N/A</v>
      </c>
      <c r="U25" s="43" t="e">
        <v>#N/A</v>
      </c>
      <c r="V25" s="43" t="e">
        <v>#N/A</v>
      </c>
      <c r="X25" s="43" t="e">
        <f t="shared" si="0"/>
        <v>#N/A</v>
      </c>
    </row>
    <row r="26" spans="1:24" x14ac:dyDescent="0.25">
      <c r="A26" s="43" t="s">
        <v>245</v>
      </c>
      <c r="B26" s="43" t="e">
        <v>#N/A</v>
      </c>
      <c r="C26" s="43" t="e">
        <v>#N/A</v>
      </c>
      <c r="D26" s="43" t="e">
        <v>#N/A</v>
      </c>
      <c r="E26" s="43" t="e">
        <v>#N/A</v>
      </c>
      <c r="F26" s="43" t="e">
        <v>#N/A</v>
      </c>
      <c r="G26" s="43" t="e">
        <v>#N/A</v>
      </c>
      <c r="H26" s="43" t="e">
        <v>#N/A</v>
      </c>
      <c r="I26" s="43" t="e">
        <v>#N/A</v>
      </c>
      <c r="J26" s="43" t="e">
        <v>#N/A</v>
      </c>
      <c r="K26" s="43" t="e">
        <v>#N/A</v>
      </c>
      <c r="L26" s="43" t="e">
        <v>#N/A</v>
      </c>
      <c r="M26" s="43" t="e">
        <v>#N/A</v>
      </c>
      <c r="N26" s="43" t="e">
        <v>#N/A</v>
      </c>
      <c r="O26" s="43" t="e">
        <v>#N/A</v>
      </c>
      <c r="P26" s="43" t="e">
        <v>#N/A</v>
      </c>
      <c r="Q26" s="43" t="e">
        <v>#N/A</v>
      </c>
      <c r="R26" s="43" t="e">
        <v>#N/A</v>
      </c>
      <c r="S26" s="43" t="e">
        <v>#N/A</v>
      </c>
      <c r="T26" s="43" t="e">
        <v>#N/A</v>
      </c>
      <c r="U26" s="43" t="e">
        <v>#N/A</v>
      </c>
      <c r="V26" s="43" t="e">
        <v>#N/A</v>
      </c>
      <c r="X26" s="43" t="e">
        <f t="shared" si="0"/>
        <v>#N/A</v>
      </c>
    </row>
    <row r="27" spans="1:24" x14ac:dyDescent="0.25">
      <c r="A27" s="43" t="s">
        <v>246</v>
      </c>
      <c r="B27" s="43" t="e">
        <v>#N/A</v>
      </c>
      <c r="C27" s="43" t="e">
        <v>#N/A</v>
      </c>
      <c r="D27" s="43" t="e">
        <v>#N/A</v>
      </c>
      <c r="E27" s="43" t="e">
        <v>#N/A</v>
      </c>
      <c r="F27" s="43" t="e">
        <v>#N/A</v>
      </c>
      <c r="G27" s="43" t="e">
        <v>#N/A</v>
      </c>
      <c r="H27" s="43" t="e">
        <v>#N/A</v>
      </c>
      <c r="I27" s="43" t="e">
        <v>#N/A</v>
      </c>
      <c r="J27" s="43" t="e">
        <v>#N/A</v>
      </c>
      <c r="K27" s="43" t="e">
        <v>#N/A</v>
      </c>
      <c r="L27" s="43" t="e">
        <v>#N/A</v>
      </c>
      <c r="M27" s="43" t="e">
        <v>#N/A</v>
      </c>
      <c r="N27" s="43" t="e">
        <v>#N/A</v>
      </c>
      <c r="O27" s="43" t="e">
        <v>#N/A</v>
      </c>
      <c r="P27" s="43" t="e">
        <v>#N/A</v>
      </c>
      <c r="Q27" s="43" t="e">
        <v>#N/A</v>
      </c>
      <c r="R27" s="43" t="e">
        <v>#N/A</v>
      </c>
      <c r="S27" s="43" t="e">
        <v>#N/A</v>
      </c>
      <c r="T27" s="43" t="e">
        <v>#N/A</v>
      </c>
      <c r="U27" s="43" t="e">
        <v>#N/A</v>
      </c>
      <c r="V27" s="43" t="e">
        <v>#N/A</v>
      </c>
      <c r="X27" s="43" t="e">
        <f t="shared" si="0"/>
        <v>#N/A</v>
      </c>
    </row>
    <row r="28" spans="1:24" x14ac:dyDescent="0.25">
      <c r="A28" s="43" t="s">
        <v>247</v>
      </c>
      <c r="B28" s="43" t="e">
        <v>#N/A</v>
      </c>
      <c r="C28" s="43" t="e">
        <v>#N/A</v>
      </c>
      <c r="D28" s="43" t="e">
        <v>#N/A</v>
      </c>
      <c r="E28" s="43" t="e">
        <v>#N/A</v>
      </c>
      <c r="F28" s="43" t="e">
        <v>#N/A</v>
      </c>
      <c r="G28" s="43" t="e">
        <v>#N/A</v>
      </c>
      <c r="H28" s="43" t="e">
        <v>#N/A</v>
      </c>
      <c r="I28" s="43" t="e">
        <v>#N/A</v>
      </c>
      <c r="J28" s="43" t="e">
        <v>#N/A</v>
      </c>
      <c r="K28" s="43" t="e">
        <v>#N/A</v>
      </c>
      <c r="L28" s="43" t="e">
        <v>#N/A</v>
      </c>
      <c r="M28" s="43" t="e">
        <v>#N/A</v>
      </c>
      <c r="N28" s="43" t="e">
        <v>#N/A</v>
      </c>
      <c r="O28" s="43" t="e">
        <v>#N/A</v>
      </c>
      <c r="P28" s="43" t="e">
        <v>#N/A</v>
      </c>
      <c r="Q28" s="43" t="e">
        <v>#N/A</v>
      </c>
      <c r="R28" s="43" t="e">
        <v>#N/A</v>
      </c>
      <c r="S28" s="43" t="e">
        <v>#N/A</v>
      </c>
      <c r="T28" s="43" t="e">
        <v>#N/A</v>
      </c>
      <c r="U28" s="43" t="e">
        <v>#N/A</v>
      </c>
      <c r="V28" s="43" t="e">
        <v>#N/A</v>
      </c>
      <c r="X28" s="43" t="e">
        <f t="shared" si="0"/>
        <v>#N/A</v>
      </c>
    </row>
    <row r="29" spans="1:24" x14ac:dyDescent="0.25">
      <c r="A29" s="43" t="s">
        <v>248</v>
      </c>
      <c r="B29" s="43" t="e">
        <v>#N/A</v>
      </c>
      <c r="C29" s="43" t="e">
        <v>#N/A</v>
      </c>
      <c r="D29" s="43" t="e">
        <v>#N/A</v>
      </c>
      <c r="E29" s="43" t="e">
        <v>#N/A</v>
      </c>
      <c r="F29" s="43" t="e">
        <v>#N/A</v>
      </c>
      <c r="G29" s="43" t="e">
        <v>#N/A</v>
      </c>
      <c r="H29" s="43" t="e">
        <v>#N/A</v>
      </c>
      <c r="I29" s="43" t="e">
        <v>#N/A</v>
      </c>
      <c r="J29" s="43" t="e">
        <v>#N/A</v>
      </c>
      <c r="K29" s="43" t="e">
        <v>#N/A</v>
      </c>
      <c r="L29" s="43" t="e">
        <v>#N/A</v>
      </c>
      <c r="M29" s="43" t="e">
        <v>#N/A</v>
      </c>
      <c r="N29" s="43" t="e">
        <v>#N/A</v>
      </c>
      <c r="O29" s="43" t="e">
        <v>#N/A</v>
      </c>
      <c r="P29" s="43" t="e">
        <v>#N/A</v>
      </c>
      <c r="Q29" s="43" t="e">
        <v>#N/A</v>
      </c>
      <c r="R29" s="43" t="e">
        <v>#N/A</v>
      </c>
      <c r="S29" s="43" t="e">
        <v>#N/A</v>
      </c>
      <c r="T29" s="43" t="e">
        <v>#N/A</v>
      </c>
      <c r="U29" s="43" t="e">
        <v>#N/A</v>
      </c>
      <c r="V29" s="43" t="e">
        <v>#N/A</v>
      </c>
      <c r="X29" s="43" t="e">
        <f t="shared" si="0"/>
        <v>#N/A</v>
      </c>
    </row>
    <row r="30" spans="1:24" x14ac:dyDescent="0.25">
      <c r="A30" s="43" t="s">
        <v>249</v>
      </c>
      <c r="B30" s="43" t="e">
        <v>#N/A</v>
      </c>
      <c r="C30" s="43" t="e">
        <v>#N/A</v>
      </c>
      <c r="D30" s="43" t="e">
        <v>#N/A</v>
      </c>
      <c r="E30" s="43" t="e">
        <v>#N/A</v>
      </c>
      <c r="F30" s="43" t="e">
        <v>#N/A</v>
      </c>
      <c r="G30" s="43" t="e">
        <v>#N/A</v>
      </c>
      <c r="H30" s="43" t="e">
        <v>#N/A</v>
      </c>
      <c r="I30" s="43" t="e">
        <v>#N/A</v>
      </c>
      <c r="J30" s="43" t="e">
        <v>#N/A</v>
      </c>
      <c r="K30" s="43" t="e">
        <v>#N/A</v>
      </c>
      <c r="L30" s="43" t="e">
        <v>#N/A</v>
      </c>
      <c r="M30" s="43" t="e">
        <v>#N/A</v>
      </c>
      <c r="N30" s="43" t="e">
        <v>#N/A</v>
      </c>
      <c r="O30" s="43" t="e">
        <v>#N/A</v>
      </c>
      <c r="P30" s="43" t="e">
        <v>#N/A</v>
      </c>
      <c r="Q30" s="43" t="e">
        <v>#N/A</v>
      </c>
      <c r="R30" s="43" t="e">
        <v>#N/A</v>
      </c>
      <c r="S30" s="43" t="e">
        <v>#N/A</v>
      </c>
      <c r="T30" s="43" t="e">
        <v>#N/A</v>
      </c>
      <c r="U30" s="43" t="e">
        <v>#N/A</v>
      </c>
      <c r="V30" s="43" t="e">
        <v>#N/A</v>
      </c>
      <c r="X30" s="43" t="e">
        <f t="shared" si="0"/>
        <v>#N/A</v>
      </c>
    </row>
    <row r="31" spans="1:24" x14ac:dyDescent="0.25">
      <c r="A31" s="43" t="s">
        <v>250</v>
      </c>
      <c r="B31" s="43" t="e">
        <v>#N/A</v>
      </c>
      <c r="C31" s="43" t="e">
        <v>#N/A</v>
      </c>
      <c r="D31" s="43" t="e">
        <v>#N/A</v>
      </c>
      <c r="E31" s="43" t="e">
        <v>#N/A</v>
      </c>
      <c r="F31" s="43" t="e">
        <v>#N/A</v>
      </c>
      <c r="G31" s="43" t="e">
        <v>#N/A</v>
      </c>
      <c r="H31" s="43" t="e">
        <v>#N/A</v>
      </c>
      <c r="I31" s="43" t="e">
        <v>#N/A</v>
      </c>
      <c r="J31" s="43" t="e">
        <v>#N/A</v>
      </c>
      <c r="K31" s="43" t="e">
        <v>#N/A</v>
      </c>
      <c r="L31" s="43" t="e">
        <v>#N/A</v>
      </c>
      <c r="M31" s="43" t="e">
        <v>#N/A</v>
      </c>
      <c r="N31" s="43" t="e">
        <v>#N/A</v>
      </c>
      <c r="O31" s="43" t="e">
        <v>#N/A</v>
      </c>
      <c r="P31" s="43" t="e">
        <v>#N/A</v>
      </c>
      <c r="Q31" s="43" t="e">
        <v>#N/A</v>
      </c>
      <c r="R31" s="43" t="e">
        <v>#N/A</v>
      </c>
      <c r="S31" s="43" t="e">
        <v>#N/A</v>
      </c>
      <c r="T31" s="43" t="e">
        <v>#N/A</v>
      </c>
      <c r="U31" s="43" t="e">
        <v>#N/A</v>
      </c>
      <c r="V31" s="43" t="e">
        <v>#N/A</v>
      </c>
      <c r="X31" s="43" t="e">
        <f t="shared" si="0"/>
        <v>#N/A</v>
      </c>
    </row>
    <row r="32" spans="1:24" x14ac:dyDescent="0.25">
      <c r="A32" s="43" t="s">
        <v>251</v>
      </c>
      <c r="B32" s="43" t="e">
        <v>#N/A</v>
      </c>
      <c r="C32" s="43" t="e">
        <v>#N/A</v>
      </c>
      <c r="D32" s="43" t="e">
        <v>#N/A</v>
      </c>
      <c r="E32" s="43" t="e">
        <v>#N/A</v>
      </c>
      <c r="F32" s="43" t="e">
        <v>#N/A</v>
      </c>
      <c r="G32" s="43" t="e">
        <v>#N/A</v>
      </c>
      <c r="H32" s="43" t="e">
        <v>#N/A</v>
      </c>
      <c r="I32" s="43" t="e">
        <v>#N/A</v>
      </c>
      <c r="J32" s="43" t="e">
        <v>#N/A</v>
      </c>
      <c r="K32" s="43" t="e">
        <v>#N/A</v>
      </c>
      <c r="L32" s="43" t="e">
        <v>#N/A</v>
      </c>
      <c r="M32" s="43" t="e">
        <v>#N/A</v>
      </c>
      <c r="N32" s="43" t="e">
        <v>#N/A</v>
      </c>
      <c r="O32" s="43" t="e">
        <v>#N/A</v>
      </c>
      <c r="P32" s="43" t="e">
        <v>#N/A</v>
      </c>
      <c r="Q32" s="43" t="e">
        <v>#N/A</v>
      </c>
      <c r="R32" s="43" t="e">
        <v>#N/A</v>
      </c>
      <c r="S32" s="43" t="e">
        <v>#N/A</v>
      </c>
      <c r="T32" s="43" t="e">
        <v>#N/A</v>
      </c>
      <c r="U32" s="43" t="e">
        <v>#N/A</v>
      </c>
      <c r="V32" s="43" t="e">
        <v>#N/A</v>
      </c>
      <c r="X32" s="43" t="e">
        <f t="shared" si="0"/>
        <v>#N/A</v>
      </c>
    </row>
    <row r="33" spans="1:34" x14ac:dyDescent="0.25">
      <c r="A33" s="43" t="s">
        <v>252</v>
      </c>
      <c r="B33" s="43" t="e">
        <v>#N/A</v>
      </c>
      <c r="C33" s="43" t="e">
        <v>#N/A</v>
      </c>
      <c r="D33" s="43" t="e">
        <v>#N/A</v>
      </c>
      <c r="E33" s="43" t="e">
        <v>#N/A</v>
      </c>
      <c r="F33" s="43" t="e">
        <v>#N/A</v>
      </c>
      <c r="G33" s="43" t="e">
        <v>#N/A</v>
      </c>
      <c r="H33" s="43" t="e">
        <v>#N/A</v>
      </c>
      <c r="I33" s="43" t="e">
        <v>#N/A</v>
      </c>
      <c r="J33" s="43" t="e">
        <v>#N/A</v>
      </c>
      <c r="K33" s="43" t="e">
        <v>#N/A</v>
      </c>
      <c r="L33" s="43" t="e">
        <v>#N/A</v>
      </c>
      <c r="M33" s="43" t="e">
        <v>#N/A</v>
      </c>
      <c r="N33" s="43" t="e">
        <v>#N/A</v>
      </c>
      <c r="O33" s="43" t="e">
        <v>#N/A</v>
      </c>
      <c r="P33" s="43" t="e">
        <v>#N/A</v>
      </c>
      <c r="Q33" s="43" t="e">
        <v>#N/A</v>
      </c>
      <c r="R33" s="43" t="e">
        <v>#N/A</v>
      </c>
      <c r="S33" s="43" t="e">
        <v>#N/A</v>
      </c>
      <c r="T33" s="43" t="e">
        <v>#N/A</v>
      </c>
      <c r="U33" s="43" t="e">
        <v>#N/A</v>
      </c>
      <c r="V33" s="43" t="e">
        <v>#N/A</v>
      </c>
      <c r="X33" s="43" t="e">
        <f t="shared" si="0"/>
        <v>#N/A</v>
      </c>
    </row>
    <row r="34" spans="1:34" x14ac:dyDescent="0.25">
      <c r="A34" s="43" t="s">
        <v>253</v>
      </c>
      <c r="B34" s="43" t="e">
        <v>#N/A</v>
      </c>
      <c r="C34" s="43" t="e">
        <v>#N/A</v>
      </c>
      <c r="D34" s="43" t="e">
        <v>#N/A</v>
      </c>
      <c r="E34" s="43" t="e">
        <v>#N/A</v>
      </c>
      <c r="F34" s="43" t="e">
        <v>#N/A</v>
      </c>
      <c r="G34" s="43" t="e">
        <v>#N/A</v>
      </c>
      <c r="H34" s="43" t="e">
        <v>#N/A</v>
      </c>
      <c r="I34" s="43" t="e">
        <v>#N/A</v>
      </c>
      <c r="J34" s="43" t="e">
        <v>#N/A</v>
      </c>
      <c r="K34" s="43" t="e">
        <v>#N/A</v>
      </c>
      <c r="L34" s="43" t="e">
        <v>#N/A</v>
      </c>
      <c r="M34" s="43" t="e">
        <v>#N/A</v>
      </c>
      <c r="N34" s="43" t="e">
        <v>#N/A</v>
      </c>
      <c r="O34" s="43" t="e">
        <v>#N/A</v>
      </c>
      <c r="P34" s="43" t="e">
        <v>#N/A</v>
      </c>
      <c r="Q34" s="43" t="e">
        <v>#N/A</v>
      </c>
      <c r="R34" s="43" t="e">
        <v>#N/A</v>
      </c>
      <c r="S34" s="43" t="e">
        <v>#N/A</v>
      </c>
      <c r="T34" s="43" t="e">
        <v>#N/A</v>
      </c>
      <c r="U34" s="43" t="e">
        <v>#N/A</v>
      </c>
      <c r="V34" s="43" t="e">
        <v>#N/A</v>
      </c>
      <c r="X34" s="43" t="e">
        <f t="shared" si="0"/>
        <v>#N/A</v>
      </c>
    </row>
    <row r="35" spans="1:34" x14ac:dyDescent="0.25">
      <c r="A35" s="43" t="s">
        <v>254</v>
      </c>
      <c r="B35" s="43" t="e">
        <v>#N/A</v>
      </c>
      <c r="C35" s="43" t="e">
        <v>#N/A</v>
      </c>
      <c r="D35" s="43" t="e">
        <v>#N/A</v>
      </c>
      <c r="E35" s="43" t="e">
        <v>#N/A</v>
      </c>
      <c r="F35" s="43" t="e">
        <v>#N/A</v>
      </c>
      <c r="G35" s="43" t="e">
        <v>#N/A</v>
      </c>
      <c r="H35" s="43" t="e">
        <v>#N/A</v>
      </c>
      <c r="I35" s="43" t="e">
        <v>#N/A</v>
      </c>
      <c r="J35" s="43" t="e">
        <v>#N/A</v>
      </c>
      <c r="K35" s="43" t="e">
        <v>#N/A</v>
      </c>
      <c r="L35" s="43" t="e">
        <v>#N/A</v>
      </c>
      <c r="M35" s="43" t="e">
        <v>#N/A</v>
      </c>
      <c r="N35" s="43" t="e">
        <v>#N/A</v>
      </c>
      <c r="O35" s="43" t="e">
        <v>#N/A</v>
      </c>
      <c r="P35" s="43" t="e">
        <v>#N/A</v>
      </c>
      <c r="Q35" s="43" t="e">
        <v>#N/A</v>
      </c>
      <c r="R35" s="43" t="e">
        <v>#N/A</v>
      </c>
      <c r="S35" s="43" t="e">
        <v>#N/A</v>
      </c>
      <c r="T35" s="43" t="e">
        <v>#N/A</v>
      </c>
      <c r="U35" s="43" t="e">
        <v>#N/A</v>
      </c>
      <c r="V35" s="43" t="e">
        <v>#N/A</v>
      </c>
      <c r="X35" s="43" t="e">
        <f t="shared" si="0"/>
        <v>#N/A</v>
      </c>
    </row>
    <row r="36" spans="1:34" x14ac:dyDescent="0.25">
      <c r="A36" s="43" t="s">
        <v>255</v>
      </c>
      <c r="B36" s="43" t="e">
        <v>#N/A</v>
      </c>
      <c r="C36" s="43" t="e">
        <v>#N/A</v>
      </c>
      <c r="D36" s="43" t="e">
        <v>#N/A</v>
      </c>
      <c r="E36" s="43" t="e">
        <v>#N/A</v>
      </c>
      <c r="F36" s="43" t="e">
        <v>#N/A</v>
      </c>
      <c r="G36" s="43" t="e">
        <v>#N/A</v>
      </c>
      <c r="H36" s="43" t="e">
        <v>#N/A</v>
      </c>
      <c r="I36" s="43" t="e">
        <v>#N/A</v>
      </c>
      <c r="J36" s="43" t="e">
        <v>#N/A</v>
      </c>
      <c r="K36" s="43" t="e">
        <v>#N/A</v>
      </c>
      <c r="L36" s="43" t="e">
        <v>#N/A</v>
      </c>
      <c r="M36" s="43" t="e">
        <v>#N/A</v>
      </c>
      <c r="N36" s="43" t="e">
        <v>#N/A</v>
      </c>
      <c r="O36" s="43" t="e">
        <v>#N/A</v>
      </c>
      <c r="P36" s="43" t="e">
        <v>#N/A</v>
      </c>
      <c r="Q36" s="43" t="e">
        <v>#N/A</v>
      </c>
      <c r="R36" s="43" t="e">
        <v>#N/A</v>
      </c>
      <c r="S36" s="43" t="e">
        <v>#N/A</v>
      </c>
      <c r="T36" s="43" t="e">
        <v>#N/A</v>
      </c>
      <c r="U36" s="43" t="e">
        <v>#N/A</v>
      </c>
      <c r="V36" s="43" t="e">
        <v>#N/A</v>
      </c>
      <c r="X36" s="43" t="e">
        <f t="shared" si="0"/>
        <v>#N/A</v>
      </c>
    </row>
    <row r="37" spans="1:34" x14ac:dyDescent="0.25">
      <c r="A37" s="43" t="s">
        <v>256</v>
      </c>
      <c r="B37" s="43" t="e">
        <v>#N/A</v>
      </c>
      <c r="C37" s="43" t="e">
        <v>#N/A</v>
      </c>
      <c r="D37" s="43" t="e">
        <v>#N/A</v>
      </c>
      <c r="E37" s="43" t="e">
        <v>#N/A</v>
      </c>
      <c r="F37" s="43" t="e">
        <v>#N/A</v>
      </c>
      <c r="G37" s="43" t="e">
        <v>#N/A</v>
      </c>
      <c r="H37" s="43" t="e">
        <v>#N/A</v>
      </c>
      <c r="I37" s="43" t="e">
        <v>#N/A</v>
      </c>
      <c r="J37" s="43" t="e">
        <v>#N/A</v>
      </c>
      <c r="K37" s="43" t="e">
        <v>#N/A</v>
      </c>
      <c r="L37" s="43" t="e">
        <v>#N/A</v>
      </c>
      <c r="M37" s="43" t="e">
        <v>#N/A</v>
      </c>
      <c r="N37" s="43" t="e">
        <v>#N/A</v>
      </c>
      <c r="O37" s="43" t="e">
        <v>#N/A</v>
      </c>
      <c r="P37" s="43" t="e">
        <v>#N/A</v>
      </c>
      <c r="Q37" s="43" t="e">
        <v>#N/A</v>
      </c>
      <c r="R37" s="43" t="e">
        <v>#N/A</v>
      </c>
      <c r="S37" s="43" t="e">
        <v>#N/A</v>
      </c>
      <c r="T37" s="43" t="e">
        <v>#N/A</v>
      </c>
      <c r="U37" s="43" t="e">
        <v>#N/A</v>
      </c>
      <c r="V37" s="43" t="e">
        <v>#N/A</v>
      </c>
      <c r="X37" s="43" t="e">
        <f t="shared" si="0"/>
        <v>#N/A</v>
      </c>
    </row>
    <row r="38" spans="1:34" x14ac:dyDescent="0.25">
      <c r="A38" s="43" t="s">
        <v>257</v>
      </c>
      <c r="B38" s="43" t="e">
        <v>#N/A</v>
      </c>
      <c r="C38" s="43" t="e">
        <v>#N/A</v>
      </c>
      <c r="D38" s="43" t="e">
        <v>#N/A</v>
      </c>
      <c r="E38" s="43" t="e">
        <v>#N/A</v>
      </c>
      <c r="F38" s="43" t="e">
        <v>#N/A</v>
      </c>
      <c r="G38" s="43" t="e">
        <v>#N/A</v>
      </c>
      <c r="H38" s="43" t="e">
        <v>#N/A</v>
      </c>
      <c r="I38" s="43" t="e">
        <v>#N/A</v>
      </c>
      <c r="J38" s="43" t="e">
        <v>#N/A</v>
      </c>
      <c r="K38" s="43" t="e">
        <v>#N/A</v>
      </c>
      <c r="L38" s="43" t="e">
        <v>#N/A</v>
      </c>
      <c r="M38" s="43" t="e">
        <v>#N/A</v>
      </c>
      <c r="N38" s="43" t="e">
        <v>#N/A</v>
      </c>
      <c r="O38" s="43" t="e">
        <v>#N/A</v>
      </c>
      <c r="P38" s="43" t="e">
        <v>#N/A</v>
      </c>
      <c r="Q38" s="43" t="e">
        <v>#N/A</v>
      </c>
      <c r="R38" s="43" t="e">
        <v>#N/A</v>
      </c>
      <c r="S38" s="43" t="e">
        <v>#N/A</v>
      </c>
      <c r="T38" s="43" t="e">
        <v>#N/A</v>
      </c>
      <c r="U38" s="43" t="e">
        <v>#N/A</v>
      </c>
      <c r="V38" s="43" t="e">
        <v>#N/A</v>
      </c>
      <c r="X38" s="43" t="e">
        <f t="shared" si="0"/>
        <v>#N/A</v>
      </c>
    </row>
    <row r="39" spans="1:34" x14ac:dyDescent="0.25">
      <c r="A39" s="43" t="s">
        <v>258</v>
      </c>
      <c r="B39" s="43" t="e">
        <v>#N/A</v>
      </c>
      <c r="C39" s="43" t="e">
        <v>#N/A</v>
      </c>
      <c r="D39" s="43" t="e">
        <v>#N/A</v>
      </c>
      <c r="E39" s="43" t="e">
        <v>#N/A</v>
      </c>
      <c r="F39" s="43" t="e">
        <v>#N/A</v>
      </c>
      <c r="G39" s="43" t="e">
        <v>#N/A</v>
      </c>
      <c r="H39" s="43" t="e">
        <v>#N/A</v>
      </c>
      <c r="I39" s="43" t="e">
        <v>#N/A</v>
      </c>
      <c r="J39" s="43" t="e">
        <v>#N/A</v>
      </c>
      <c r="K39" s="43" t="e">
        <v>#N/A</v>
      </c>
      <c r="L39" s="43" t="e">
        <v>#N/A</v>
      </c>
      <c r="M39" s="43" t="e">
        <v>#N/A</v>
      </c>
      <c r="N39" s="43" t="e">
        <v>#N/A</v>
      </c>
      <c r="O39" s="43" t="e">
        <v>#N/A</v>
      </c>
      <c r="P39" s="43" t="e">
        <v>#N/A</v>
      </c>
      <c r="Q39" s="43" t="e">
        <v>#N/A</v>
      </c>
      <c r="R39" s="43" t="e">
        <v>#N/A</v>
      </c>
      <c r="S39" s="43" t="e">
        <v>#N/A</v>
      </c>
      <c r="T39" s="43" t="e">
        <v>#N/A</v>
      </c>
      <c r="U39" s="43" t="e">
        <v>#N/A</v>
      </c>
      <c r="V39" s="43" t="e">
        <v>#N/A</v>
      </c>
      <c r="X39" s="43" t="e">
        <f t="shared" si="0"/>
        <v>#N/A</v>
      </c>
    </row>
    <row r="40" spans="1:34" x14ac:dyDescent="0.25">
      <c r="A40" s="43" t="s">
        <v>259</v>
      </c>
      <c r="B40" s="43" t="e">
        <v>#N/A</v>
      </c>
      <c r="C40" s="43" t="e">
        <v>#N/A</v>
      </c>
      <c r="D40" s="43" t="e">
        <v>#N/A</v>
      </c>
      <c r="E40" s="43" t="e">
        <v>#N/A</v>
      </c>
      <c r="F40" s="43" t="e">
        <v>#N/A</v>
      </c>
      <c r="G40" s="43" t="e">
        <v>#N/A</v>
      </c>
      <c r="H40" s="43" t="e">
        <v>#N/A</v>
      </c>
      <c r="I40" s="43" t="e">
        <v>#N/A</v>
      </c>
      <c r="J40" s="43" t="e">
        <v>#N/A</v>
      </c>
      <c r="K40" s="43" t="e">
        <v>#N/A</v>
      </c>
      <c r="L40" s="43" t="e">
        <v>#N/A</v>
      </c>
      <c r="M40" s="43" t="e">
        <v>#N/A</v>
      </c>
      <c r="N40" s="43" t="e">
        <v>#N/A</v>
      </c>
      <c r="O40" s="43" t="e">
        <v>#N/A</v>
      </c>
      <c r="P40" s="43" t="e">
        <v>#N/A</v>
      </c>
      <c r="Q40" s="43" t="e">
        <v>#N/A</v>
      </c>
      <c r="R40" s="43" t="e">
        <v>#N/A</v>
      </c>
      <c r="S40" s="43" t="e">
        <v>#N/A</v>
      </c>
      <c r="T40" s="43" t="e">
        <v>#N/A</v>
      </c>
      <c r="U40" s="43" t="e">
        <v>#N/A</v>
      </c>
      <c r="V40" s="43" t="e">
        <v>#N/A</v>
      </c>
      <c r="X40" s="43" t="e">
        <f t="shared" si="0"/>
        <v>#N/A</v>
      </c>
    </row>
    <row r="41" spans="1:34" x14ac:dyDescent="0.25">
      <c r="A41" s="43" t="s">
        <v>260</v>
      </c>
      <c r="B41" s="43" t="e">
        <v>#N/A</v>
      </c>
      <c r="C41" s="43" t="e">
        <v>#N/A</v>
      </c>
      <c r="D41" s="43" t="e">
        <v>#N/A</v>
      </c>
      <c r="E41" s="43" t="e">
        <v>#N/A</v>
      </c>
      <c r="F41" s="43" t="e">
        <v>#N/A</v>
      </c>
      <c r="G41" s="43" t="e">
        <v>#N/A</v>
      </c>
      <c r="H41" s="43" t="e">
        <v>#N/A</v>
      </c>
      <c r="I41" s="43" t="e">
        <v>#N/A</v>
      </c>
      <c r="J41" s="43" t="e">
        <v>#N/A</v>
      </c>
      <c r="K41" s="43" t="e">
        <v>#N/A</v>
      </c>
      <c r="L41" s="43" t="e">
        <v>#N/A</v>
      </c>
      <c r="M41" s="43" t="e">
        <v>#N/A</v>
      </c>
      <c r="N41" s="43" t="e">
        <v>#N/A</v>
      </c>
      <c r="O41" s="43" t="e">
        <v>#N/A</v>
      </c>
      <c r="P41" s="43" t="e">
        <v>#N/A</v>
      </c>
      <c r="Q41" s="43" t="e">
        <v>#N/A</v>
      </c>
      <c r="R41" s="43" t="e">
        <v>#N/A</v>
      </c>
      <c r="S41" s="43" t="e">
        <v>#N/A</v>
      </c>
      <c r="T41" s="43" t="e">
        <v>#N/A</v>
      </c>
      <c r="U41" s="43" t="e">
        <v>#N/A</v>
      </c>
      <c r="V41" s="43" t="e">
        <v>#N/A</v>
      </c>
      <c r="X41" s="43" t="e">
        <f t="shared" si="0"/>
        <v>#N/A</v>
      </c>
    </row>
    <row r="42" spans="1:34" x14ac:dyDescent="0.25">
      <c r="A42" s="43" t="s">
        <v>261</v>
      </c>
      <c r="B42" s="43" t="e">
        <v>#N/A</v>
      </c>
      <c r="C42" s="43" t="e">
        <v>#N/A</v>
      </c>
      <c r="D42" s="43" t="e">
        <v>#N/A</v>
      </c>
      <c r="E42" s="43" t="e">
        <v>#N/A</v>
      </c>
      <c r="F42" s="43" t="e">
        <v>#N/A</v>
      </c>
      <c r="G42" s="43" t="e">
        <v>#N/A</v>
      </c>
      <c r="H42" s="43" t="e">
        <v>#N/A</v>
      </c>
      <c r="I42" s="43" t="e">
        <v>#N/A</v>
      </c>
      <c r="J42" s="43" t="e">
        <v>#N/A</v>
      </c>
      <c r="K42" s="43" t="e">
        <v>#N/A</v>
      </c>
      <c r="L42" s="43" t="e">
        <v>#N/A</v>
      </c>
      <c r="M42" s="43" t="e">
        <v>#N/A</v>
      </c>
      <c r="N42" s="43" t="e">
        <v>#N/A</v>
      </c>
      <c r="O42" s="43" t="e">
        <v>#N/A</v>
      </c>
      <c r="P42" s="43" t="e">
        <v>#N/A</v>
      </c>
      <c r="Q42" s="43" t="e">
        <v>#N/A</v>
      </c>
      <c r="R42" s="43" t="e">
        <v>#N/A</v>
      </c>
      <c r="S42" s="43" t="e">
        <v>#N/A</v>
      </c>
      <c r="T42" s="43" t="e">
        <v>#N/A</v>
      </c>
      <c r="U42" s="43" t="e">
        <v>#N/A</v>
      </c>
      <c r="V42" s="43" t="e">
        <v>#N/A</v>
      </c>
      <c r="X42" s="43" t="e">
        <f t="shared" si="0"/>
        <v>#N/A</v>
      </c>
    </row>
    <row r="43" spans="1:34" x14ac:dyDescent="0.25">
      <c r="A43" s="43" t="s">
        <v>262</v>
      </c>
      <c r="B43" s="43" t="e">
        <v>#N/A</v>
      </c>
      <c r="C43" s="43" t="e">
        <v>#N/A</v>
      </c>
      <c r="D43" s="43" t="e">
        <v>#N/A</v>
      </c>
      <c r="E43" s="43" t="e">
        <v>#N/A</v>
      </c>
      <c r="F43" s="43" t="e">
        <v>#N/A</v>
      </c>
      <c r="G43" s="43" t="e">
        <v>#N/A</v>
      </c>
      <c r="H43" s="43" t="e">
        <v>#N/A</v>
      </c>
      <c r="I43" s="43" t="e">
        <v>#N/A</v>
      </c>
      <c r="J43" s="43" t="e">
        <v>#N/A</v>
      </c>
      <c r="K43" s="43" t="e">
        <v>#N/A</v>
      </c>
      <c r="L43" s="43" t="e">
        <v>#N/A</v>
      </c>
      <c r="M43" s="43" t="e">
        <v>#N/A</v>
      </c>
      <c r="N43" s="43" t="e">
        <v>#N/A</v>
      </c>
      <c r="O43" s="43" t="e">
        <v>#N/A</v>
      </c>
      <c r="P43" s="43" t="e">
        <v>#N/A</v>
      </c>
      <c r="Q43" s="43" t="e">
        <v>#N/A</v>
      </c>
      <c r="R43" s="43" t="e">
        <v>#N/A</v>
      </c>
      <c r="S43" s="43" t="e">
        <v>#N/A</v>
      </c>
      <c r="T43" s="43" t="e">
        <v>#N/A</v>
      </c>
      <c r="U43" s="43" t="e">
        <v>#N/A</v>
      </c>
      <c r="V43" s="43" t="e">
        <v>#N/A</v>
      </c>
      <c r="X43" s="43" t="e">
        <f t="shared" si="0"/>
        <v>#N/A</v>
      </c>
    </row>
    <row r="44" spans="1:34" x14ac:dyDescent="0.25">
      <c r="A44" s="43" t="s">
        <v>263</v>
      </c>
      <c r="B44" s="43" t="e">
        <v>#N/A</v>
      </c>
      <c r="C44" s="43" t="e">
        <v>#N/A</v>
      </c>
      <c r="D44" s="43" t="e">
        <v>#N/A</v>
      </c>
      <c r="E44" s="43" t="e">
        <v>#N/A</v>
      </c>
      <c r="F44" s="43" t="e">
        <v>#N/A</v>
      </c>
      <c r="G44" s="43" t="e">
        <v>#N/A</v>
      </c>
      <c r="H44" s="43" t="e">
        <v>#N/A</v>
      </c>
      <c r="I44" s="43" t="e">
        <v>#N/A</v>
      </c>
      <c r="J44" s="43" t="e">
        <v>#N/A</v>
      </c>
      <c r="K44" s="43" t="e">
        <v>#N/A</v>
      </c>
      <c r="L44" s="43" t="e">
        <v>#N/A</v>
      </c>
      <c r="M44" s="43" t="e">
        <v>#N/A</v>
      </c>
      <c r="N44" s="43" t="e">
        <v>#N/A</v>
      </c>
      <c r="O44" s="43" t="e">
        <v>#N/A</v>
      </c>
      <c r="P44" s="43" t="e">
        <v>#N/A</v>
      </c>
      <c r="Q44" s="43" t="e">
        <v>#N/A</v>
      </c>
      <c r="R44" s="43" t="e">
        <v>#N/A</v>
      </c>
      <c r="S44" s="43" t="e">
        <v>#N/A</v>
      </c>
      <c r="T44" s="43" t="e">
        <v>#N/A</v>
      </c>
      <c r="U44" s="43" t="e">
        <v>#N/A</v>
      </c>
      <c r="V44" s="43" t="e">
        <v>#N/A</v>
      </c>
      <c r="X44" s="43" t="e">
        <f t="shared" si="0"/>
        <v>#N/A</v>
      </c>
    </row>
    <row r="45" spans="1:34" x14ac:dyDescent="0.25">
      <c r="A45" s="43" t="s">
        <v>264</v>
      </c>
      <c r="B45" s="43" t="e">
        <v>#N/A</v>
      </c>
      <c r="C45" s="43" t="e">
        <v>#N/A</v>
      </c>
      <c r="D45" s="43" t="e">
        <v>#N/A</v>
      </c>
      <c r="E45" s="43" t="e">
        <v>#N/A</v>
      </c>
      <c r="F45" s="43" t="e">
        <v>#N/A</v>
      </c>
      <c r="G45" s="43" t="e">
        <v>#N/A</v>
      </c>
      <c r="H45" s="43" t="e">
        <v>#N/A</v>
      </c>
      <c r="I45" s="43" t="e">
        <v>#N/A</v>
      </c>
      <c r="J45" s="43" t="e">
        <v>#N/A</v>
      </c>
      <c r="K45" s="43" t="e">
        <v>#N/A</v>
      </c>
      <c r="L45" s="43" t="e">
        <v>#N/A</v>
      </c>
      <c r="M45" s="43" t="e">
        <v>#N/A</v>
      </c>
      <c r="N45" s="43" t="e">
        <v>#N/A</v>
      </c>
      <c r="O45" s="43" t="e">
        <v>#N/A</v>
      </c>
      <c r="P45" s="43" t="e">
        <v>#N/A</v>
      </c>
      <c r="Q45" s="43" t="e">
        <v>#N/A</v>
      </c>
      <c r="R45" s="43" t="e">
        <v>#N/A</v>
      </c>
      <c r="S45" s="43" t="e">
        <v>#N/A</v>
      </c>
      <c r="T45" s="43" t="e">
        <v>#N/A</v>
      </c>
      <c r="U45" s="43" t="e">
        <v>#N/A</v>
      </c>
      <c r="V45" s="43" t="e">
        <v>#N/A</v>
      </c>
      <c r="X45" s="43" t="e">
        <f t="shared" si="0"/>
        <v>#N/A</v>
      </c>
    </row>
    <row r="46" spans="1:34" x14ac:dyDescent="0.25">
      <c r="A46" s="43" t="s">
        <v>265</v>
      </c>
      <c r="B46" s="43" t="e">
        <v>#N/A</v>
      </c>
      <c r="C46" s="43" t="e">
        <v>#N/A</v>
      </c>
      <c r="D46" s="43" t="e">
        <v>#N/A</v>
      </c>
      <c r="E46" s="43" t="e">
        <v>#N/A</v>
      </c>
      <c r="F46" s="43" t="e">
        <v>#N/A</v>
      </c>
      <c r="G46" s="43" t="e">
        <v>#N/A</v>
      </c>
      <c r="H46" s="43" t="e">
        <v>#N/A</v>
      </c>
      <c r="I46" s="43" t="e">
        <v>#N/A</v>
      </c>
      <c r="J46" s="43" t="e">
        <v>#N/A</v>
      </c>
      <c r="K46" s="43" t="e">
        <v>#N/A</v>
      </c>
      <c r="L46" s="43" t="e">
        <v>#N/A</v>
      </c>
      <c r="M46" s="43" t="e">
        <v>#N/A</v>
      </c>
      <c r="N46" s="43" t="e">
        <v>#N/A</v>
      </c>
      <c r="O46" s="43" t="e">
        <v>#N/A</v>
      </c>
      <c r="P46" s="43" t="e">
        <v>#N/A</v>
      </c>
      <c r="Q46" s="43" t="e">
        <v>#N/A</v>
      </c>
      <c r="R46" s="43" t="e">
        <v>#N/A</v>
      </c>
      <c r="S46" s="43" t="e">
        <v>#N/A</v>
      </c>
      <c r="T46" s="43" t="e">
        <v>#N/A</v>
      </c>
      <c r="U46" s="43" t="e">
        <v>#N/A</v>
      </c>
      <c r="V46" s="43" t="e">
        <v>#N/A</v>
      </c>
      <c r="X46" s="43" t="e">
        <f t="shared" si="0"/>
        <v>#N/A</v>
      </c>
    </row>
    <row r="47" spans="1:34" x14ac:dyDescent="0.25">
      <c r="A47" s="43" t="str">
        <f>'[2]OUT-FOREIGNDEMAND'!A2</f>
        <v>1980Q1</v>
      </c>
      <c r="B47" s="49">
        <f>'[2]OUT-FOREIGNDEMAND'!B2</f>
        <v>43.543372841734367</v>
      </c>
      <c r="C47" s="49">
        <f>'[2]OUT-FOREIGNDEMAND'!C2</f>
        <v>55.576030918474054</v>
      </c>
      <c r="D47" s="49">
        <f>'[2]OUT-FOREIGNDEMAND'!D2</f>
        <v>60.50759950035112</v>
      </c>
      <c r="E47" s="49">
        <f>'[2]OUT-FOREIGNDEMAND'!E2</f>
        <v>20.004568951784385</v>
      </c>
      <c r="F47" s="49" t="e">
        <v>#N/A</v>
      </c>
      <c r="G47" s="49">
        <f>'[2]OUT-FOREIGNDEMAND'!G2</f>
        <v>43.215790138951604</v>
      </c>
      <c r="H47" s="49">
        <f>'[2]OUT-FOREIGNDEMAND'!H2</f>
        <v>17.584163966446759</v>
      </c>
      <c r="I47" s="49">
        <f>'[2]OUT-FOREIGNDEMAND'!I2</f>
        <v>6.1467811003466242</v>
      </c>
      <c r="J47" s="49">
        <f>'[2]OUT-FOREIGNDEMAND'!J2</f>
        <v>54.846672806036828</v>
      </c>
      <c r="K47" s="49">
        <f>'[2]OUT-FOREIGNDEMAND'!K2</f>
        <v>12.786628015158971</v>
      </c>
      <c r="L47" s="49">
        <f>'[2]OUT-FOREIGNDEMAND'!L2</f>
        <v>24.975470719951122</v>
      </c>
      <c r="M47" s="49">
        <f>'[2]OUT-FOREIGNDEMAND'!M2</f>
        <v>57.248173126001618</v>
      </c>
      <c r="N47" s="49">
        <f>'[2]OUT-FOREIGNDEMAND'!N2</f>
        <v>62.854728651607267</v>
      </c>
      <c r="O47" s="49" t="e">
        <v>#N/A</v>
      </c>
      <c r="P47" s="49">
        <f>'[2]OUT-FOREIGNDEMAND'!P2</f>
        <v>50.728803452110057</v>
      </c>
      <c r="Q47" s="49" t="e">
        <v>#N/A</v>
      </c>
      <c r="R47" s="49">
        <f>'[2]OUT-FOREIGNDEMAND'!R2</f>
        <v>78.531437499999981</v>
      </c>
      <c r="S47" s="49">
        <f>'[2]OUT-FOREIGNDEMAND'!S2</f>
        <v>17.592000000000006</v>
      </c>
      <c r="T47" s="49">
        <f>'[2]OUT-FOREIGNDEMAND'!T2</f>
        <v>29.658187500000011</v>
      </c>
      <c r="U47" s="49">
        <f>'[2]OUT-FOREIGNDEMAND'!U2</f>
        <v>71.462343750000002</v>
      </c>
      <c r="V47" s="49">
        <f>'[2]OUT-FOREIGNDEMAND'!V2</f>
        <v>8.4575312500000024</v>
      </c>
      <c r="W47" s="49"/>
      <c r="X47" s="43" t="e">
        <f t="shared" si="0"/>
        <v>#N/A</v>
      </c>
      <c r="Y47" s="49"/>
      <c r="Z47" s="49" t="e">
        <f t="shared" ref="Z47:AE89" si="1">(Q47/Q43-1)*100</f>
        <v>#N/A</v>
      </c>
      <c r="AA47" s="49" t="e">
        <f t="shared" si="1"/>
        <v>#N/A</v>
      </c>
      <c r="AB47" s="49" t="e">
        <f t="shared" si="1"/>
        <v>#N/A</v>
      </c>
      <c r="AC47" s="49" t="e">
        <f t="shared" si="1"/>
        <v>#N/A</v>
      </c>
      <c r="AD47" s="49" t="e">
        <f t="shared" si="1"/>
        <v>#N/A</v>
      </c>
      <c r="AE47" s="49" t="e">
        <f t="shared" si="1"/>
        <v>#N/A</v>
      </c>
      <c r="AG47" s="50" t="e">
        <f t="shared" ref="AG47:AG110" si="2">B47*$B$1+C47*$C$1+D47*$D$1+E47*$E$1+F47*$F$1+G47*$G$1+H47*$H$1+I47*$I$1+J47*$J$1+K47*$K$1+L47*$L$1+M47*$M$1+N47*$N$1+O47*$O$1+P47*$P$1</f>
        <v>#N/A</v>
      </c>
      <c r="AH47" s="43" t="e">
        <f t="shared" ref="AH47:AH110" si="3">((AG47/AG46)^4-1)*100</f>
        <v>#N/A</v>
      </c>
    </row>
    <row r="48" spans="1:34" x14ac:dyDescent="0.25">
      <c r="A48" s="43" t="str">
        <f>'[2]OUT-FOREIGNDEMAND'!A3</f>
        <v>1980Q2</v>
      </c>
      <c r="B48" s="49">
        <f>'[2]OUT-FOREIGNDEMAND'!B3</f>
        <v>44.190169997447512</v>
      </c>
      <c r="C48" s="49">
        <f>'[2]OUT-FOREIGNDEMAND'!C3</f>
        <v>55.177763185613017</v>
      </c>
      <c r="D48" s="49">
        <f>'[2]OUT-FOREIGNDEMAND'!D3</f>
        <v>61.10138307044415</v>
      </c>
      <c r="E48" s="49">
        <f>'[2]OUT-FOREIGNDEMAND'!E3</f>
        <v>20.075011042927034</v>
      </c>
      <c r="F48" s="49" t="e">
        <v>#N/A</v>
      </c>
      <c r="G48" s="49">
        <f>'[2]OUT-FOREIGNDEMAND'!G3</f>
        <v>44.793966699275813</v>
      </c>
      <c r="H48" s="49">
        <f>'[2]OUT-FOREIGNDEMAND'!H3</f>
        <v>17.934388158168606</v>
      </c>
      <c r="I48" s="49">
        <f>'[2]OUT-FOREIGNDEMAND'!I3</f>
        <v>6.1751865484660353</v>
      </c>
      <c r="J48" s="49">
        <f>'[2]OUT-FOREIGNDEMAND'!J3</f>
        <v>55.51333363392316</v>
      </c>
      <c r="K48" s="49">
        <f>'[2]OUT-FOREIGNDEMAND'!K3</f>
        <v>12.982180264644255</v>
      </c>
      <c r="L48" s="49">
        <f>'[2]OUT-FOREIGNDEMAND'!L3</f>
        <v>25.903336542097005</v>
      </c>
      <c r="M48" s="49">
        <f>'[2]OUT-FOREIGNDEMAND'!M3</f>
        <v>57.114998734733959</v>
      </c>
      <c r="N48" s="49">
        <f>'[2]OUT-FOREIGNDEMAND'!N3</f>
        <v>62.978241314357078</v>
      </c>
      <c r="O48" s="49" t="e">
        <v>#N/A</v>
      </c>
      <c r="P48" s="49">
        <f>'[2]OUT-FOREIGNDEMAND'!P3</f>
        <v>50.736132372334907</v>
      </c>
      <c r="Q48" s="49" t="e">
        <v>#N/A</v>
      </c>
      <c r="R48" s="49">
        <f>'[2]OUT-FOREIGNDEMAND'!R3</f>
        <v>81.222062499999993</v>
      </c>
      <c r="S48" s="49">
        <f>'[2]OUT-FOREIGNDEMAND'!S3</f>
        <v>17.718000000000004</v>
      </c>
      <c r="T48" s="49">
        <f>'[2]OUT-FOREIGNDEMAND'!T3</f>
        <v>30.76581250000001</v>
      </c>
      <c r="U48" s="49">
        <f>'[2]OUT-FOREIGNDEMAND'!U3</f>
        <v>72.64590625000001</v>
      </c>
      <c r="V48" s="49">
        <f>'[2]OUT-FOREIGNDEMAND'!V3</f>
        <v>8.8072187500000005</v>
      </c>
      <c r="W48" s="49"/>
      <c r="X48" s="43" t="e">
        <f t="shared" si="0"/>
        <v>#N/A</v>
      </c>
      <c r="Y48" s="49"/>
      <c r="Z48" s="49" t="e">
        <f t="shared" si="1"/>
        <v>#N/A</v>
      </c>
      <c r="AA48" s="49" t="e">
        <f t="shared" si="1"/>
        <v>#N/A</v>
      </c>
      <c r="AB48" s="49" t="e">
        <f t="shared" si="1"/>
        <v>#N/A</v>
      </c>
      <c r="AC48" s="49" t="e">
        <f t="shared" si="1"/>
        <v>#N/A</v>
      </c>
      <c r="AD48" s="49" t="e">
        <f t="shared" si="1"/>
        <v>#N/A</v>
      </c>
      <c r="AE48" s="49" t="e">
        <f t="shared" si="1"/>
        <v>#N/A</v>
      </c>
      <c r="AG48" s="50" t="e">
        <f t="shared" si="2"/>
        <v>#N/A</v>
      </c>
      <c r="AH48" s="43" t="e">
        <f t="shared" si="3"/>
        <v>#N/A</v>
      </c>
    </row>
    <row r="49" spans="1:34" x14ac:dyDescent="0.25">
      <c r="A49" s="43" t="str">
        <f>'[2]OUT-FOREIGNDEMAND'!A4</f>
        <v>1980Q3</v>
      </c>
      <c r="B49" s="49">
        <f>'[2]OUT-FOREIGNDEMAND'!B4</f>
        <v>44.715256881568635</v>
      </c>
      <c r="C49" s="49">
        <f>'[2]OUT-FOREIGNDEMAND'!C4</f>
        <v>54.869297986860083</v>
      </c>
      <c r="D49" s="49">
        <f>'[2]OUT-FOREIGNDEMAND'!D4</f>
        <v>61.580533466825329</v>
      </c>
      <c r="E49" s="49">
        <f>'[2]OUT-FOREIGNDEMAND'!E4</f>
        <v>20.259395703824961</v>
      </c>
      <c r="F49" s="49" t="e">
        <v>#N/A</v>
      </c>
      <c r="G49" s="49">
        <f>'[2]OUT-FOREIGNDEMAND'!G4</f>
        <v>46.096445309878661</v>
      </c>
      <c r="H49" s="49">
        <f>'[2]OUT-FOREIGNDEMAND'!H4</f>
        <v>18.258377696983455</v>
      </c>
      <c r="I49" s="49">
        <f>'[2]OUT-FOREIGNDEMAND'!I4</f>
        <v>6.2205002784852841</v>
      </c>
      <c r="J49" s="49">
        <f>'[2]OUT-FOREIGNDEMAND'!J4</f>
        <v>56.153563653936658</v>
      </c>
      <c r="K49" s="49">
        <f>'[2]OUT-FOREIGNDEMAND'!K4</f>
        <v>13.191613384957371</v>
      </c>
      <c r="L49" s="49">
        <f>'[2]OUT-FOREIGNDEMAND'!L4</f>
        <v>26.630942965420715</v>
      </c>
      <c r="M49" s="49">
        <f>'[2]OUT-FOREIGNDEMAND'!M4</f>
        <v>57.012944816029474</v>
      </c>
      <c r="N49" s="49">
        <f>'[2]OUT-FOREIGNDEMAND'!N4</f>
        <v>63.066358511390114</v>
      </c>
      <c r="O49" s="49" t="e">
        <v>#N/A</v>
      </c>
      <c r="P49" s="49">
        <f>'[2]OUT-FOREIGNDEMAND'!P4</f>
        <v>50.719295124017101</v>
      </c>
      <c r="Q49" s="49" t="e">
        <v>#N/A</v>
      </c>
      <c r="R49" s="49">
        <f>'[2]OUT-FOREIGNDEMAND'!R4</f>
        <v>83.728312499999987</v>
      </c>
      <c r="S49" s="49">
        <f>'[2]OUT-FOREIGNDEMAND'!S4</f>
        <v>17.839000000000006</v>
      </c>
      <c r="T49" s="49">
        <f>'[2]OUT-FOREIGNDEMAND'!T4</f>
        <v>31.821812500000007</v>
      </c>
      <c r="U49" s="49">
        <f>'[2]OUT-FOREIGNDEMAND'!U4</f>
        <v>73.735781250000002</v>
      </c>
      <c r="V49" s="49">
        <f>'[2]OUT-FOREIGNDEMAND'!V4</f>
        <v>9.1348437499999999</v>
      </c>
      <c r="W49" s="49"/>
      <c r="X49" s="43" t="e">
        <f t="shared" si="0"/>
        <v>#N/A</v>
      </c>
      <c r="Y49" s="49"/>
      <c r="Z49" s="49" t="e">
        <f t="shared" si="1"/>
        <v>#N/A</v>
      </c>
      <c r="AA49" s="49" t="e">
        <f t="shared" si="1"/>
        <v>#N/A</v>
      </c>
      <c r="AB49" s="49" t="e">
        <f t="shared" si="1"/>
        <v>#N/A</v>
      </c>
      <c r="AC49" s="49" t="e">
        <f t="shared" si="1"/>
        <v>#N/A</v>
      </c>
      <c r="AD49" s="49" t="e">
        <f t="shared" si="1"/>
        <v>#N/A</v>
      </c>
      <c r="AE49" s="49" t="e">
        <f t="shared" si="1"/>
        <v>#N/A</v>
      </c>
      <c r="AG49" s="50" t="e">
        <f t="shared" si="2"/>
        <v>#N/A</v>
      </c>
      <c r="AH49" s="43" t="e">
        <f t="shared" si="3"/>
        <v>#N/A</v>
      </c>
    </row>
    <row r="50" spans="1:34" x14ac:dyDescent="0.25">
      <c r="A50" s="43" t="str">
        <f>'[2]OUT-FOREIGNDEMAND'!A5</f>
        <v>1980Q4</v>
      </c>
      <c r="B50" s="49">
        <f>'[2]OUT-FOREIGNDEMAND'!B5</f>
        <v>45.118633494097729</v>
      </c>
      <c r="C50" s="49">
        <f>'[2]OUT-FOREIGNDEMAND'!C5</f>
        <v>54.65063532221528</v>
      </c>
      <c r="D50" s="49">
        <f>'[2]OUT-FOREIGNDEMAND'!D5</f>
        <v>61.945050689494643</v>
      </c>
      <c r="E50" s="49">
        <f>'[2]OUT-FOREIGNDEMAND'!E5</f>
        <v>20.557722934478175</v>
      </c>
      <c r="F50" s="49" t="e">
        <v>#N/A</v>
      </c>
      <c r="G50" s="49">
        <f>'[2]OUT-FOREIGNDEMAND'!G5</f>
        <v>47.123225970760146</v>
      </c>
      <c r="H50" s="49">
        <f>'[2]OUT-FOREIGNDEMAND'!H5</f>
        <v>18.556132582891308</v>
      </c>
      <c r="I50" s="49">
        <f>'[2]OUT-FOREIGNDEMAND'!I5</f>
        <v>6.2827222904043714</v>
      </c>
      <c r="J50" s="49">
        <f>'[2]OUT-FOREIGNDEMAND'!J5</f>
        <v>56.76736286607732</v>
      </c>
      <c r="K50" s="49">
        <f>'[2]OUT-FOREIGNDEMAND'!K5</f>
        <v>13.414927376098325</v>
      </c>
      <c r="L50" s="49">
        <f>'[2]OUT-FOREIGNDEMAND'!L5</f>
        <v>27.158289989922238</v>
      </c>
      <c r="M50" s="49">
        <f>'[2]OUT-FOREIGNDEMAND'!M5</f>
        <v>56.942011369888164</v>
      </c>
      <c r="N50" s="49">
        <f>'[2]OUT-FOREIGNDEMAND'!N5</f>
        <v>63.119080242706382</v>
      </c>
      <c r="O50" s="49" t="e">
        <v>#N/A</v>
      </c>
      <c r="P50" s="49">
        <f>'[2]OUT-FOREIGNDEMAND'!P5</f>
        <v>50.678291707156646</v>
      </c>
      <c r="Q50" s="49" t="e">
        <v>#N/A</v>
      </c>
      <c r="R50" s="49">
        <f>'[2]OUT-FOREIGNDEMAND'!R5</f>
        <v>86.050187499999993</v>
      </c>
      <c r="S50" s="49">
        <f>'[2]OUT-FOREIGNDEMAND'!S5</f>
        <v>17.955000000000002</v>
      </c>
      <c r="T50" s="49">
        <f>'[2]OUT-FOREIGNDEMAND'!T5</f>
        <v>32.826187500000003</v>
      </c>
      <c r="U50" s="49">
        <f>'[2]OUT-FOREIGNDEMAND'!U5</f>
        <v>74.731968750000021</v>
      </c>
      <c r="V50" s="49">
        <f>'[2]OUT-FOREIGNDEMAND'!V5</f>
        <v>9.4404062499999988</v>
      </c>
      <c r="W50" s="49"/>
      <c r="X50" s="43" t="e">
        <f t="shared" si="0"/>
        <v>#N/A</v>
      </c>
      <c r="Y50" s="49"/>
      <c r="Z50" s="49" t="e">
        <f t="shared" si="1"/>
        <v>#N/A</v>
      </c>
      <c r="AA50" s="49" t="e">
        <f t="shared" si="1"/>
        <v>#N/A</v>
      </c>
      <c r="AB50" s="49" t="e">
        <f t="shared" si="1"/>
        <v>#N/A</v>
      </c>
      <c r="AC50" s="49" t="e">
        <f t="shared" si="1"/>
        <v>#N/A</v>
      </c>
      <c r="AD50" s="49" t="e">
        <f t="shared" si="1"/>
        <v>#N/A</v>
      </c>
      <c r="AE50" s="49" t="e">
        <f t="shared" si="1"/>
        <v>#N/A</v>
      </c>
      <c r="AG50" s="50" t="e">
        <f t="shared" si="2"/>
        <v>#N/A</v>
      </c>
      <c r="AH50" s="43" t="e">
        <f t="shared" si="3"/>
        <v>#N/A</v>
      </c>
    </row>
    <row r="51" spans="1:34" x14ac:dyDescent="0.25">
      <c r="A51" s="43" t="str">
        <f>'[2]OUT-FOREIGNDEMAND'!A6</f>
        <v>1981Q1</v>
      </c>
      <c r="B51" s="49">
        <f>'[2]OUT-FOREIGNDEMAND'!B6</f>
        <v>45.400299835034772</v>
      </c>
      <c r="C51" s="49">
        <f>'[2]OUT-FOREIGNDEMAND'!C6</f>
        <v>54.521775191678586</v>
      </c>
      <c r="D51" s="49">
        <f>'[2]OUT-FOREIGNDEMAND'!D6</f>
        <v>62.194934738452098</v>
      </c>
      <c r="E51" s="49">
        <f>'[2]OUT-FOREIGNDEMAND'!E6</f>
        <v>20.969992734886677</v>
      </c>
      <c r="F51" s="49" t="e">
        <v>#N/A</v>
      </c>
      <c r="G51" s="49">
        <f>'[2]OUT-FOREIGNDEMAND'!G6</f>
        <v>47.874308681920269</v>
      </c>
      <c r="H51" s="49">
        <f>'[2]OUT-FOREIGNDEMAND'!H6</f>
        <v>18.827652815892165</v>
      </c>
      <c r="I51" s="49">
        <f>'[2]OUT-FOREIGNDEMAND'!I6</f>
        <v>6.3618525842232971</v>
      </c>
      <c r="J51" s="49">
        <f>'[2]OUT-FOREIGNDEMAND'!J6</f>
        <v>57.354731270345148</v>
      </c>
      <c r="K51" s="49">
        <f>'[2]OUT-FOREIGNDEMAND'!K6</f>
        <v>13.652122238067115</v>
      </c>
      <c r="L51" s="49">
        <f>'[2]OUT-FOREIGNDEMAND'!L6</f>
        <v>27.485377615601582</v>
      </c>
      <c r="M51" s="49">
        <f>'[2]OUT-FOREIGNDEMAND'!M6</f>
        <v>56.902198396310027</v>
      </c>
      <c r="N51" s="49">
        <f>'[2]OUT-FOREIGNDEMAND'!N6</f>
        <v>63.136406508305896</v>
      </c>
      <c r="O51" s="49" t="e">
        <v>#N/A</v>
      </c>
      <c r="P51" s="49">
        <f>'[2]OUT-FOREIGNDEMAND'!P6</f>
        <v>50.61312212175352</v>
      </c>
      <c r="Q51" s="49" t="e">
        <v>#N/A</v>
      </c>
      <c r="R51" s="49">
        <f>'[2]OUT-FOREIGNDEMAND'!R6</f>
        <v>88.187687499999996</v>
      </c>
      <c r="S51" s="49">
        <f>'[2]OUT-FOREIGNDEMAND'!S6</f>
        <v>18.066000000000003</v>
      </c>
      <c r="T51" s="49">
        <f>'[2]OUT-FOREIGNDEMAND'!T6</f>
        <v>33.778937499999998</v>
      </c>
      <c r="U51" s="49">
        <f>'[2]OUT-FOREIGNDEMAND'!U6</f>
        <v>75.634468750000025</v>
      </c>
      <c r="V51" s="49">
        <f>'[2]OUT-FOREIGNDEMAND'!V6</f>
        <v>9.7239062499999989</v>
      </c>
      <c r="W51" s="49"/>
      <c r="X51" s="43">
        <f t="shared" si="0"/>
        <v>4.2645456061700004</v>
      </c>
      <c r="Y51" s="49"/>
      <c r="Z51" s="49" t="e">
        <f t="shared" si="1"/>
        <v>#N/A</v>
      </c>
      <c r="AA51" s="49">
        <f t="shared" si="1"/>
        <v>12.296031127661466</v>
      </c>
      <c r="AB51" s="49">
        <f t="shared" si="1"/>
        <v>2.6944065484310942</v>
      </c>
      <c r="AC51" s="49">
        <f t="shared" si="1"/>
        <v>13.894139687396567</v>
      </c>
      <c r="AD51" s="49">
        <f t="shared" si="1"/>
        <v>5.838214619150417</v>
      </c>
      <c r="AE51" s="49">
        <f t="shared" si="1"/>
        <v>14.9733410680569</v>
      </c>
      <c r="AG51" s="50" t="e">
        <f t="shared" si="2"/>
        <v>#N/A</v>
      </c>
      <c r="AH51" s="43" t="e">
        <f t="shared" si="3"/>
        <v>#N/A</v>
      </c>
    </row>
    <row r="52" spans="1:34" x14ac:dyDescent="0.25">
      <c r="A52" s="43" t="str">
        <f>'[2]OUT-FOREIGNDEMAND'!A7</f>
        <v>1981Q2</v>
      </c>
      <c r="B52" s="49">
        <f>'[2]OUT-FOREIGNDEMAND'!B7</f>
        <v>45.560255904379794</v>
      </c>
      <c r="C52" s="49">
        <f>'[2]OUT-FOREIGNDEMAND'!C7</f>
        <v>54.482717595250001</v>
      </c>
      <c r="D52" s="49">
        <f>'[2]OUT-FOREIGNDEMAND'!D7</f>
        <v>62.330185613697687</v>
      </c>
      <c r="E52" s="49">
        <f>'[2]OUT-FOREIGNDEMAND'!E7</f>
        <v>21.496205105050464</v>
      </c>
      <c r="F52" s="49" t="e">
        <v>#N/A</v>
      </c>
      <c r="G52" s="49">
        <f>'[2]OUT-FOREIGNDEMAND'!G7</f>
        <v>48.349693443359037</v>
      </c>
      <c r="H52" s="49">
        <f>'[2]OUT-FOREIGNDEMAND'!H7</f>
        <v>19.072938395986021</v>
      </c>
      <c r="I52" s="49">
        <f>'[2]OUT-FOREIGNDEMAND'!I7</f>
        <v>6.4578911599420614</v>
      </c>
      <c r="J52" s="49">
        <f>'[2]OUT-FOREIGNDEMAND'!J7</f>
        <v>57.915668866740148</v>
      </c>
      <c r="K52" s="49">
        <f>'[2]OUT-FOREIGNDEMAND'!K7</f>
        <v>13.903197970863744</v>
      </c>
      <c r="L52" s="49">
        <f>'[2]OUT-FOREIGNDEMAND'!L7</f>
        <v>27.612205842458746</v>
      </c>
      <c r="M52" s="49">
        <f>'[2]OUT-FOREIGNDEMAND'!M7</f>
        <v>56.893505895295057</v>
      </c>
      <c r="N52" s="49">
        <f>'[2]OUT-FOREIGNDEMAND'!N7</f>
        <v>63.118337308188643</v>
      </c>
      <c r="O52" s="49" t="e">
        <v>#N/A</v>
      </c>
      <c r="P52" s="49">
        <f>'[2]OUT-FOREIGNDEMAND'!P7</f>
        <v>50.523786367807745</v>
      </c>
      <c r="Q52" s="49" t="e">
        <v>#N/A</v>
      </c>
      <c r="R52" s="49">
        <f>'[2]OUT-FOREIGNDEMAND'!R7</f>
        <v>90.140812499999996</v>
      </c>
      <c r="S52" s="49">
        <f>'[2]OUT-FOREIGNDEMAND'!S7</f>
        <v>18.172000000000001</v>
      </c>
      <c r="T52" s="49">
        <f>'[2]OUT-FOREIGNDEMAND'!T7</f>
        <v>34.680062499999998</v>
      </c>
      <c r="U52" s="49">
        <f>'[2]OUT-FOREIGNDEMAND'!U7</f>
        <v>76.443281250000013</v>
      </c>
      <c r="V52" s="49">
        <f>'[2]OUT-FOREIGNDEMAND'!V7</f>
        <v>9.9853437499999966</v>
      </c>
      <c r="W52" s="49"/>
      <c r="X52" s="43">
        <f t="shared" si="0"/>
        <v>3.1004314013985956</v>
      </c>
      <c r="Y52" s="49"/>
      <c r="Z52" s="49" t="e">
        <f t="shared" si="1"/>
        <v>#N/A</v>
      </c>
      <c r="AA52" s="49">
        <f t="shared" si="1"/>
        <v>10.98069874795411</v>
      </c>
      <c r="AB52" s="49">
        <f t="shared" si="1"/>
        <v>2.5623659555254363</v>
      </c>
      <c r="AC52" s="49">
        <f t="shared" si="1"/>
        <v>12.722725915332123</v>
      </c>
      <c r="AD52" s="49">
        <f t="shared" si="1"/>
        <v>5.2272388025994321</v>
      </c>
      <c r="AE52" s="49">
        <f t="shared" si="1"/>
        <v>13.376810925696558</v>
      </c>
      <c r="AG52" s="50" t="e">
        <f t="shared" si="2"/>
        <v>#N/A</v>
      </c>
      <c r="AH52" s="43" t="e">
        <f t="shared" si="3"/>
        <v>#N/A</v>
      </c>
    </row>
    <row r="53" spans="1:34" x14ac:dyDescent="0.25">
      <c r="A53" s="43" t="str">
        <f>'[2]OUT-FOREIGNDEMAND'!A8</f>
        <v>1981Q3</v>
      </c>
      <c r="B53" s="49">
        <f>'[2]OUT-FOREIGNDEMAND'!B8</f>
        <v>45.598501702132786</v>
      </c>
      <c r="C53" s="49">
        <f>'[2]OUT-FOREIGNDEMAND'!C8</f>
        <v>54.533462532929533</v>
      </c>
      <c r="D53" s="49">
        <f>'[2]OUT-FOREIGNDEMAND'!D8</f>
        <v>62.350803315231431</v>
      </c>
      <c r="E53" s="49">
        <f>'[2]OUT-FOREIGNDEMAND'!E8</f>
        <v>22.136360044969532</v>
      </c>
      <c r="F53" s="49" t="e">
        <v>#N/A</v>
      </c>
      <c r="G53" s="49">
        <f>'[2]OUT-FOREIGNDEMAND'!G8</f>
        <v>48.549380255076436</v>
      </c>
      <c r="H53" s="49">
        <f>'[2]OUT-FOREIGNDEMAND'!H8</f>
        <v>19.291989323172878</v>
      </c>
      <c r="I53" s="49">
        <f>'[2]OUT-FOREIGNDEMAND'!I8</f>
        <v>6.5708380175606624</v>
      </c>
      <c r="J53" s="49">
        <f>'[2]OUT-FOREIGNDEMAND'!J8</f>
        <v>58.450175655262314</v>
      </c>
      <c r="K53" s="49">
        <f>'[2]OUT-FOREIGNDEMAND'!K8</f>
        <v>14.168154574488204</v>
      </c>
      <c r="L53" s="49">
        <f>'[2]OUT-FOREIGNDEMAND'!L8</f>
        <v>27.53877467049373</v>
      </c>
      <c r="M53" s="49">
        <f>'[2]OUT-FOREIGNDEMAND'!M8</f>
        <v>56.915933866843275</v>
      </c>
      <c r="N53" s="49">
        <f>'[2]OUT-FOREIGNDEMAND'!N8</f>
        <v>63.064872642354622</v>
      </c>
      <c r="O53" s="49" t="e">
        <v>#N/A</v>
      </c>
      <c r="P53" s="49">
        <f>'[2]OUT-FOREIGNDEMAND'!P8</f>
        <v>50.410284445319306</v>
      </c>
      <c r="Q53" s="49" t="e">
        <v>#N/A</v>
      </c>
      <c r="R53" s="49">
        <f>'[2]OUT-FOREIGNDEMAND'!R8</f>
        <v>91.909562499999993</v>
      </c>
      <c r="S53" s="49">
        <f>'[2]OUT-FOREIGNDEMAND'!S8</f>
        <v>18.273000000000003</v>
      </c>
      <c r="T53" s="49">
        <f>'[2]OUT-FOREIGNDEMAND'!T8</f>
        <v>35.52956249999999</v>
      </c>
      <c r="U53" s="49">
        <f>'[2]OUT-FOREIGNDEMAND'!U8</f>
        <v>77.158406250000027</v>
      </c>
      <c r="V53" s="49">
        <f>'[2]OUT-FOREIGNDEMAND'!V8</f>
        <v>10.224718749999997</v>
      </c>
      <c r="W53" s="49"/>
      <c r="X53" s="43">
        <f t="shared" si="0"/>
        <v>1.9752650038520114</v>
      </c>
      <c r="Y53" s="49"/>
      <c r="Z53" s="49" t="e">
        <f t="shared" si="1"/>
        <v>#N/A</v>
      </c>
      <c r="AA53" s="49">
        <f t="shared" si="1"/>
        <v>9.7711870163393222</v>
      </c>
      <c r="AB53" s="49">
        <f t="shared" si="1"/>
        <v>2.4328717977464942</v>
      </c>
      <c r="AC53" s="49">
        <f t="shared" si="1"/>
        <v>11.651599040752259</v>
      </c>
      <c r="AD53" s="49">
        <f t="shared" si="1"/>
        <v>4.6417423698213334</v>
      </c>
      <c r="AE53" s="49">
        <f t="shared" si="1"/>
        <v>11.93096488377261</v>
      </c>
      <c r="AG53" s="50" t="e">
        <f t="shared" si="2"/>
        <v>#N/A</v>
      </c>
      <c r="AH53" s="43" t="e">
        <f t="shared" si="3"/>
        <v>#N/A</v>
      </c>
    </row>
    <row r="54" spans="1:34" x14ac:dyDescent="0.25">
      <c r="A54" s="43" t="str">
        <f>'[2]OUT-FOREIGNDEMAND'!A9</f>
        <v>1981Q4</v>
      </c>
      <c r="B54" s="49">
        <f>'[2]OUT-FOREIGNDEMAND'!B9</f>
        <v>45.51503722829375</v>
      </c>
      <c r="C54" s="49">
        <f>'[2]OUT-FOREIGNDEMAND'!C9</f>
        <v>54.674010004717175</v>
      </c>
      <c r="D54" s="49">
        <f>'[2]OUT-FOREIGNDEMAND'!D9</f>
        <v>62.256787843053289</v>
      </c>
      <c r="E54" s="49">
        <f>'[2]OUT-FOREIGNDEMAND'!E9</f>
        <v>22.890457554643888</v>
      </c>
      <c r="F54" s="49" t="e">
        <v>#N/A</v>
      </c>
      <c r="G54" s="49">
        <f>'[2]OUT-FOREIGNDEMAND'!G9</f>
        <v>48.47336911707248</v>
      </c>
      <c r="H54" s="49">
        <f>'[2]OUT-FOREIGNDEMAND'!H9</f>
        <v>19.484805597452741</v>
      </c>
      <c r="I54" s="49">
        <f>'[2]OUT-FOREIGNDEMAND'!I9</f>
        <v>6.700693157079102</v>
      </c>
      <c r="J54" s="49">
        <f>'[2]OUT-FOREIGNDEMAND'!J9</f>
        <v>58.958251635911644</v>
      </c>
      <c r="K54" s="49">
        <f>'[2]OUT-FOREIGNDEMAND'!K9</f>
        <v>14.446992048940501</v>
      </c>
      <c r="L54" s="49">
        <f>'[2]OUT-FOREIGNDEMAND'!L9</f>
        <v>27.265084099706534</v>
      </c>
      <c r="M54" s="49">
        <f>'[2]OUT-FOREIGNDEMAND'!M9</f>
        <v>56.969482310954653</v>
      </c>
      <c r="N54" s="49">
        <f>'[2]OUT-FOREIGNDEMAND'!N9</f>
        <v>62.976012510803834</v>
      </c>
      <c r="O54" s="49" t="e">
        <v>#N/A</v>
      </c>
      <c r="P54" s="49">
        <f>'[2]OUT-FOREIGNDEMAND'!P9</f>
        <v>50.272616354288211</v>
      </c>
      <c r="Q54" s="49" t="e">
        <v>#N/A</v>
      </c>
      <c r="R54" s="49">
        <f>'[2]OUT-FOREIGNDEMAND'!R9</f>
        <v>93.493937500000001</v>
      </c>
      <c r="S54" s="49">
        <f>'[2]OUT-FOREIGNDEMAND'!S9</f>
        <v>18.369</v>
      </c>
      <c r="T54" s="49">
        <f>'[2]OUT-FOREIGNDEMAND'!T9</f>
        <v>36.327437499999995</v>
      </c>
      <c r="U54" s="49">
        <f>'[2]OUT-FOREIGNDEMAND'!U9</f>
        <v>77.779843750000026</v>
      </c>
      <c r="V54" s="49">
        <f>'[2]OUT-FOREIGNDEMAND'!V9</f>
        <v>10.442031249999998</v>
      </c>
      <c r="W54" s="49"/>
      <c r="X54" s="43">
        <f t="shared" si="0"/>
        <v>0.87858098416893071</v>
      </c>
      <c r="Y54" s="49"/>
      <c r="Z54" s="49" t="e">
        <f t="shared" si="1"/>
        <v>#N/A</v>
      </c>
      <c r="AA54" s="49">
        <f t="shared" si="1"/>
        <v>8.6504750498074259</v>
      </c>
      <c r="AB54" s="49">
        <f t="shared" si="1"/>
        <v>2.3057644110275666</v>
      </c>
      <c r="AC54" s="49">
        <f t="shared" si="1"/>
        <v>10.666026933526741</v>
      </c>
      <c r="AD54" s="49">
        <f t="shared" si="1"/>
        <v>4.078408545874157</v>
      </c>
      <c r="AE54" s="49">
        <f t="shared" si="1"/>
        <v>10.6099777220922</v>
      </c>
      <c r="AG54" s="50" t="e">
        <f t="shared" si="2"/>
        <v>#N/A</v>
      </c>
      <c r="AH54" s="43" t="e">
        <f t="shared" si="3"/>
        <v>#N/A</v>
      </c>
    </row>
    <row r="55" spans="1:34" x14ac:dyDescent="0.25">
      <c r="A55" s="43" t="str">
        <f>'[2]OUT-FOREIGNDEMAND'!A10</f>
        <v>1982Q1</v>
      </c>
      <c r="B55" s="49">
        <f>'[2]OUT-FOREIGNDEMAND'!B10</f>
        <v>44.557204418676548</v>
      </c>
      <c r="C55" s="49">
        <f>'[2]OUT-FOREIGNDEMAND'!C10</f>
        <v>54.937821783027381</v>
      </c>
      <c r="D55" s="49">
        <f>'[2]OUT-FOREIGNDEMAND'!D10</f>
        <v>61.573062745307269</v>
      </c>
      <c r="E55" s="49">
        <f>'[2]OUT-FOREIGNDEMAND'!E10</f>
        <v>24.158452459325737</v>
      </c>
      <c r="F55" s="49" t="e">
        <v>#N/A</v>
      </c>
      <c r="G55" s="49">
        <f>'[2]OUT-FOREIGNDEMAND'!G10</f>
        <v>47.296512686144119</v>
      </c>
      <c r="H55" s="49">
        <f>'[2]OUT-FOREIGNDEMAND'!H10</f>
        <v>19.464004380177549</v>
      </c>
      <c r="I55" s="49">
        <f>'[2]OUT-FOREIGNDEMAND'!I10</f>
        <v>6.8614753246239619</v>
      </c>
      <c r="J55" s="49">
        <f>'[2]OUT-FOREIGNDEMAND'!J10</f>
        <v>59.344036739128555</v>
      </c>
      <c r="K55" s="49">
        <f>'[2]OUT-FOREIGNDEMAND'!K10</f>
        <v>14.639399594225806</v>
      </c>
      <c r="L55" s="49">
        <f>'[2]OUT-FOREIGNDEMAND'!L10</f>
        <v>26.62176549993346</v>
      </c>
      <c r="M55" s="49">
        <f>'[2]OUT-FOREIGNDEMAND'!M10</f>
        <v>57.156956741014042</v>
      </c>
      <c r="N55" s="49">
        <f>'[2]OUT-FOREIGNDEMAND'!N10</f>
        <v>62.533566226034999</v>
      </c>
      <c r="O55" s="49" t="e">
        <v>#N/A</v>
      </c>
      <c r="P55" s="49">
        <f>'[2]OUT-FOREIGNDEMAND'!P10</f>
        <v>49.812404967891013</v>
      </c>
      <c r="Q55" s="49" t="e">
        <v>#N/A</v>
      </c>
      <c r="R55" s="49">
        <f>'[2]OUT-FOREIGNDEMAND'!R10</f>
        <v>94.83143750000005</v>
      </c>
      <c r="S55" s="49">
        <f>'[2]OUT-FOREIGNDEMAND'!S10</f>
        <v>18.446249999999999</v>
      </c>
      <c r="T55" s="49">
        <f>'[2]OUT-FOREIGNDEMAND'!T10</f>
        <v>37.101812499999994</v>
      </c>
      <c r="U55" s="49">
        <f>'[2]OUT-FOREIGNDEMAND'!U10</f>
        <v>78.171500000000009</v>
      </c>
      <c r="V55" s="49">
        <f>'[2]OUT-FOREIGNDEMAND'!V10</f>
        <v>10.490718750000003</v>
      </c>
      <c r="W55" s="49"/>
      <c r="X55" s="43">
        <f t="shared" si="0"/>
        <v>-1.8570260976726427</v>
      </c>
      <c r="Y55" s="49"/>
      <c r="Z55" s="49" t="e">
        <f t="shared" si="1"/>
        <v>#N/A</v>
      </c>
      <c r="AA55" s="49">
        <f t="shared" si="1"/>
        <v>7.5336480503585657</v>
      </c>
      <c r="AB55" s="49">
        <f t="shared" si="1"/>
        <v>2.1047824642975499</v>
      </c>
      <c r="AC55" s="49">
        <f t="shared" si="1"/>
        <v>9.8371211350268162</v>
      </c>
      <c r="AD55" s="49">
        <f t="shared" si="1"/>
        <v>3.3543320815616617</v>
      </c>
      <c r="AE55" s="49">
        <f t="shared" si="1"/>
        <v>7.8858483441261562</v>
      </c>
      <c r="AG55" s="50" t="e">
        <f t="shared" si="2"/>
        <v>#N/A</v>
      </c>
      <c r="AH55" s="43" t="e">
        <f t="shared" si="3"/>
        <v>#N/A</v>
      </c>
    </row>
    <row r="56" spans="1:34" x14ac:dyDescent="0.25">
      <c r="A56" s="43" t="str">
        <f>'[2]OUT-FOREIGNDEMAND'!A11</f>
        <v>1982Q2</v>
      </c>
      <c r="B56" s="49">
        <f>'[2]OUT-FOREIGNDEMAND'!B11</f>
        <v>44.531382627327872</v>
      </c>
      <c r="C56" s="49">
        <f>'[2]OUT-FOREIGNDEMAND'!C11</f>
        <v>55.244589614065461</v>
      </c>
      <c r="D56" s="49">
        <f>'[2]OUT-FOREIGNDEMAND'!D11</f>
        <v>61.439811506447839</v>
      </c>
      <c r="E56" s="49">
        <f>'[2]OUT-FOREIGNDEMAND'!E11</f>
        <v>24.980453178409782</v>
      </c>
      <c r="F56" s="49" t="e">
        <v>#N/A</v>
      </c>
      <c r="G56" s="49">
        <f>'[2]OUT-FOREIGNDEMAND'!G11</f>
        <v>46.999164585978662</v>
      </c>
      <c r="H56" s="49">
        <f>'[2]OUT-FOREIGNDEMAND'!H11</f>
        <v>19.679304484102634</v>
      </c>
      <c r="I56" s="49">
        <f>'[2]OUT-FOREIGNDEMAND'!I11</f>
        <v>7.019539529491448</v>
      </c>
      <c r="J56" s="49">
        <f>'[2]OUT-FOREIGNDEMAND'!J11</f>
        <v>59.837595131856055</v>
      </c>
      <c r="K56" s="49">
        <f>'[2]OUT-FOREIGNDEMAND'!K11</f>
        <v>14.986123130331704</v>
      </c>
      <c r="L56" s="49">
        <f>'[2]OUT-FOREIGNDEMAND'!L11</f>
        <v>26.015303583567398</v>
      </c>
      <c r="M56" s="49">
        <f>'[2]OUT-FOREIGNDEMAND'!M11</f>
        <v>57.231623924897846</v>
      </c>
      <c r="N56" s="49">
        <f>'[2]OUT-FOREIGNDEMAND'!N11</f>
        <v>62.50119143805118</v>
      </c>
      <c r="O56" s="49" t="e">
        <v>#N/A</v>
      </c>
      <c r="P56" s="49">
        <f>'[2]OUT-FOREIGNDEMAND'!P11</f>
        <v>49.74575539050398</v>
      </c>
      <c r="Q56" s="49" t="e">
        <v>#N/A</v>
      </c>
      <c r="R56" s="49">
        <f>'[2]OUT-FOREIGNDEMAND'!R11</f>
        <v>96.072062500000058</v>
      </c>
      <c r="S56" s="49">
        <f>'[2]OUT-FOREIGNDEMAND'!S11</f>
        <v>18.537749999999999</v>
      </c>
      <c r="T56" s="49">
        <f>'[2]OUT-FOREIGNDEMAND'!T11</f>
        <v>37.785187499999999</v>
      </c>
      <c r="U56" s="49">
        <f>'[2]OUT-FOREIGNDEMAND'!U11</f>
        <v>78.66</v>
      </c>
      <c r="V56" s="49">
        <f>'[2]OUT-FOREIGNDEMAND'!V11</f>
        <v>10.722531250000003</v>
      </c>
      <c r="W56" s="49"/>
      <c r="X56" s="43">
        <f t="shared" si="0"/>
        <v>-2.2582693108908036</v>
      </c>
      <c r="Y56" s="49"/>
      <c r="Z56" s="49" t="e">
        <f t="shared" si="1"/>
        <v>#N/A</v>
      </c>
      <c r="AA56" s="49">
        <f t="shared" si="1"/>
        <v>6.5799828462829391</v>
      </c>
      <c r="AB56" s="49">
        <f t="shared" si="1"/>
        <v>2.0127118644067687</v>
      </c>
      <c r="AC56" s="49">
        <f t="shared" si="1"/>
        <v>8.9536314993665442</v>
      </c>
      <c r="AD56" s="49">
        <f t="shared" si="1"/>
        <v>2.8998215588763587</v>
      </c>
      <c r="AE56" s="49">
        <f t="shared" si="1"/>
        <v>7.3826952627445319</v>
      </c>
      <c r="AG56" s="50" t="e">
        <f t="shared" si="2"/>
        <v>#N/A</v>
      </c>
      <c r="AH56" s="43" t="e">
        <f t="shared" si="3"/>
        <v>#N/A</v>
      </c>
    </row>
    <row r="57" spans="1:34" x14ac:dyDescent="0.25">
      <c r="A57" s="43" t="str">
        <f>'[2]OUT-FOREIGNDEMAND'!A12</f>
        <v>1982Q3</v>
      </c>
      <c r="B57" s="49">
        <f>'[2]OUT-FOREIGNDEMAND'!B12</f>
        <v>44.6849137900616</v>
      </c>
      <c r="C57" s="49">
        <f>'[2]OUT-FOREIGNDEMAND'!C12</f>
        <v>55.627775270245863</v>
      </c>
      <c r="D57" s="49">
        <f>'[2]OUT-FOREIGNDEMAND'!D12</f>
        <v>61.381957674618974</v>
      </c>
      <c r="E57" s="49">
        <f>'[2]OUT-FOREIGNDEMAND'!E12</f>
        <v>25.756414537148228</v>
      </c>
      <c r="F57" s="49" t="e">
        <v>#N/A</v>
      </c>
      <c r="G57" s="49">
        <f>'[2]OUT-FOREIGNDEMAND'!G12</f>
        <v>46.75617747337305</v>
      </c>
      <c r="H57" s="49">
        <f>'[2]OUT-FOREIGNDEMAND'!H12</f>
        <v>19.943323070579943</v>
      </c>
      <c r="I57" s="49">
        <f>'[2]OUT-FOREIGNDEMAND'!I12</f>
        <v>7.1889045178081421</v>
      </c>
      <c r="J57" s="49">
        <f>'[2]OUT-FOREIGNDEMAND'!J12</f>
        <v>60.343066744534561</v>
      </c>
      <c r="K57" s="49">
        <f>'[2]OUT-FOREIGNDEMAND'!K12</f>
        <v>15.38685185726337</v>
      </c>
      <c r="L57" s="49">
        <f>'[2]OUT-FOREIGNDEMAND'!L12</f>
        <v>25.276329720444647</v>
      </c>
      <c r="M57" s="49">
        <f>'[2]OUT-FOREIGNDEMAND'!M12</f>
        <v>57.296289375990909</v>
      </c>
      <c r="N57" s="49">
        <f>'[2]OUT-FOREIGNDEMAND'!N12</f>
        <v>62.560697459351076</v>
      </c>
      <c r="O57" s="49" t="e">
        <v>#N/A</v>
      </c>
      <c r="P57" s="49">
        <f>'[2]OUT-FOREIGNDEMAND'!P12</f>
        <v>49.774290495303696</v>
      </c>
      <c r="Q57" s="49" t="e">
        <v>#N/A</v>
      </c>
      <c r="R57" s="49">
        <f>'[2]OUT-FOREIGNDEMAND'!R12</f>
        <v>97.153312500000069</v>
      </c>
      <c r="S57" s="49">
        <f>'[2]OUT-FOREIGNDEMAND'!S12</f>
        <v>18.629750000000001</v>
      </c>
      <c r="T57" s="49">
        <f>'[2]OUT-FOREIGNDEMAND'!T12</f>
        <v>38.405687499999985</v>
      </c>
      <c r="U57" s="49">
        <f>'[2]OUT-FOREIGNDEMAND'!U12</f>
        <v>79.109249999999975</v>
      </c>
      <c r="V57" s="49">
        <f>'[2]OUT-FOREIGNDEMAND'!V12</f>
        <v>10.990906250000002</v>
      </c>
      <c r="W57" s="49"/>
      <c r="X57" s="43">
        <f t="shared" si="0"/>
        <v>-2.0035480947139472</v>
      </c>
      <c r="Y57" s="49"/>
      <c r="Z57" s="49" t="e">
        <f t="shared" si="1"/>
        <v>#N/A</v>
      </c>
      <c r="AA57" s="49">
        <f t="shared" si="1"/>
        <v>5.7053366998674138</v>
      </c>
      <c r="AB57" s="49">
        <f t="shared" si="1"/>
        <v>1.9523340447654913</v>
      </c>
      <c r="AC57" s="49">
        <f t="shared" si="1"/>
        <v>8.0950194644248583</v>
      </c>
      <c r="AD57" s="49">
        <f t="shared" si="1"/>
        <v>2.5283619048312556</v>
      </c>
      <c r="AE57" s="49">
        <f t="shared" si="1"/>
        <v>7.4934824001883227</v>
      </c>
      <c r="AG57" s="50" t="e">
        <f t="shared" si="2"/>
        <v>#N/A</v>
      </c>
      <c r="AH57" s="43" t="e">
        <f t="shared" si="3"/>
        <v>#N/A</v>
      </c>
    </row>
    <row r="58" spans="1:34" x14ac:dyDescent="0.25">
      <c r="A58" s="43" t="str">
        <f>'[2]OUT-FOREIGNDEMAND'!A13</f>
        <v>1982Q4</v>
      </c>
      <c r="B58" s="49">
        <f>'[2]OUT-FOREIGNDEMAND'!B13</f>
        <v>45.017797906877732</v>
      </c>
      <c r="C58" s="49">
        <f>'[2]OUT-FOREIGNDEMAND'!C13</f>
        <v>56.087378751568586</v>
      </c>
      <c r="D58" s="49">
        <f>'[2]OUT-FOREIGNDEMAND'!D13</f>
        <v>61.399501249820666</v>
      </c>
      <c r="E58" s="49">
        <f>'[2]OUT-FOREIGNDEMAND'!E13</f>
        <v>26.486336535541078</v>
      </c>
      <c r="F58" s="49" t="e">
        <v>#N/A</v>
      </c>
      <c r="G58" s="49">
        <f>'[2]OUT-FOREIGNDEMAND'!G13</f>
        <v>46.567551348327306</v>
      </c>
      <c r="H58" s="49">
        <f>'[2]OUT-FOREIGNDEMAND'!H13</f>
        <v>20.256060139609474</v>
      </c>
      <c r="I58" s="49">
        <f>'[2]OUT-FOREIGNDEMAND'!I13</f>
        <v>7.3695702895740434</v>
      </c>
      <c r="J58" s="49">
        <f>'[2]OUT-FOREIGNDEMAND'!J13</f>
        <v>60.860451577164071</v>
      </c>
      <c r="K58" s="49">
        <f>'[2]OUT-FOREIGNDEMAND'!K13</f>
        <v>15.841585775020802</v>
      </c>
      <c r="L58" s="49">
        <f>'[2]OUT-FOREIGNDEMAND'!L13</f>
        <v>24.404843910565202</v>
      </c>
      <c r="M58" s="49">
        <f>'[2]OUT-FOREIGNDEMAND'!M13</f>
        <v>57.350953094293217</v>
      </c>
      <c r="N58" s="49">
        <f>'[2]OUT-FOREIGNDEMAND'!N13</f>
        <v>62.712084289934722</v>
      </c>
      <c r="O58" s="49" t="e">
        <v>#N/A</v>
      </c>
      <c r="P58" s="49">
        <f>'[2]OUT-FOREIGNDEMAND'!P13</f>
        <v>49.898010282290137</v>
      </c>
      <c r="Q58" s="49" t="e">
        <v>#N/A</v>
      </c>
      <c r="R58" s="49">
        <f>'[2]OUT-FOREIGNDEMAND'!R13</f>
        <v>98.075187500000069</v>
      </c>
      <c r="S58" s="49">
        <f>'[2]OUT-FOREIGNDEMAND'!S13</f>
        <v>18.722249999999999</v>
      </c>
      <c r="T58" s="49">
        <f>'[2]OUT-FOREIGNDEMAND'!T13</f>
        <v>38.963312499999986</v>
      </c>
      <c r="U58" s="49">
        <f>'[2]OUT-FOREIGNDEMAND'!U13</f>
        <v>79.519249999999985</v>
      </c>
      <c r="V58" s="49">
        <f>'[2]OUT-FOREIGNDEMAND'!V13</f>
        <v>11.295843750000003</v>
      </c>
      <c r="W58" s="49"/>
      <c r="X58" s="43">
        <f t="shared" si="0"/>
        <v>-1.0924726237660165</v>
      </c>
      <c r="Y58" s="49"/>
      <c r="Z58" s="49" t="e">
        <f t="shared" si="1"/>
        <v>#N/A</v>
      </c>
      <c r="AA58" s="49">
        <f t="shared" si="1"/>
        <v>4.9000503374885263</v>
      </c>
      <c r="AB58" s="49">
        <f t="shared" si="1"/>
        <v>1.9230769230769162</v>
      </c>
      <c r="AC58" s="49">
        <f t="shared" si="1"/>
        <v>7.2558792510481807</v>
      </c>
      <c r="AD58" s="49">
        <f t="shared" si="1"/>
        <v>2.2363200620340029</v>
      </c>
      <c r="AE58" s="49">
        <f t="shared" si="1"/>
        <v>8.1766897604333977</v>
      </c>
      <c r="AG58" s="50" t="e">
        <f t="shared" si="2"/>
        <v>#N/A</v>
      </c>
      <c r="AH58" s="43" t="e">
        <f t="shared" si="3"/>
        <v>#N/A</v>
      </c>
    </row>
    <row r="59" spans="1:34" x14ac:dyDescent="0.25">
      <c r="A59" s="43" t="str">
        <f>'[2]OUT-FOREIGNDEMAND'!A14</f>
        <v>1983Q1</v>
      </c>
      <c r="B59" s="49">
        <f>'[2]OUT-FOREIGNDEMAND'!B14</f>
        <v>45.770034830409394</v>
      </c>
      <c r="C59" s="49">
        <f>'[2]OUT-FOREIGNDEMAND'!C14</f>
        <v>56.978223027342167</v>
      </c>
      <c r="D59" s="49">
        <f>'[2]OUT-FOREIGNDEMAND'!D14</f>
        <v>61.442769168316829</v>
      </c>
      <c r="E59" s="49">
        <f>'[2]OUT-FOREIGNDEMAND'!E14</f>
        <v>27.196604426497537</v>
      </c>
      <c r="F59" s="49" t="e">
        <v>#N/A</v>
      </c>
      <c r="G59" s="49">
        <f>'[2]OUT-FOREIGNDEMAND'!G14</f>
        <v>46.6097415077069</v>
      </c>
      <c r="H59" s="49">
        <f>'[2]OUT-FOREIGNDEMAND'!H14</f>
        <v>20.838164440350212</v>
      </c>
      <c r="I59" s="49">
        <f>'[2]OUT-FOREIGNDEMAND'!I14</f>
        <v>7.5226716078110405</v>
      </c>
      <c r="J59" s="49">
        <f>'[2]OUT-FOREIGNDEMAND'!J14</f>
        <v>61.31271101580878</v>
      </c>
      <c r="K59" s="49">
        <f>'[2]OUT-FOREIGNDEMAND'!K14</f>
        <v>16.518916041475997</v>
      </c>
      <c r="L59" s="49">
        <f>'[2]OUT-FOREIGNDEMAND'!L14</f>
        <v>22.66107269341871</v>
      </c>
      <c r="M59" s="49">
        <f>'[2]OUT-FOREIGNDEMAND'!M14</f>
        <v>57.177210221915502</v>
      </c>
      <c r="N59" s="49">
        <f>'[2]OUT-FOREIGNDEMAND'!N14</f>
        <v>63.056483456058842</v>
      </c>
      <c r="O59" s="49" t="e">
        <v>#N/A</v>
      </c>
      <c r="P59" s="49">
        <f>'[2]OUT-FOREIGNDEMAND'!P14</f>
        <v>50.244769373608626</v>
      </c>
      <c r="Q59" s="49" t="e">
        <v>#N/A</v>
      </c>
      <c r="R59" s="49">
        <f>'[2]OUT-FOREIGNDEMAND'!R14</f>
        <v>98.236125000000044</v>
      </c>
      <c r="S59" s="49">
        <f>'[2]OUT-FOREIGNDEMAND'!S14</f>
        <v>18.794625000000011</v>
      </c>
      <c r="T59" s="49">
        <f>'[2]OUT-FOREIGNDEMAND'!T14</f>
        <v>39.331812500000012</v>
      </c>
      <c r="U59" s="49">
        <f>'[2]OUT-FOREIGNDEMAND'!U14</f>
        <v>79.740937500000001</v>
      </c>
      <c r="V59" s="49">
        <f>'[2]OUT-FOREIGNDEMAND'!V14</f>
        <v>11.817656250000001</v>
      </c>
      <c r="W59" s="49"/>
      <c r="X59" s="43">
        <f t="shared" si="0"/>
        <v>2.7219625368248623</v>
      </c>
      <c r="Y59" s="49"/>
      <c r="Z59" s="49" t="e">
        <f t="shared" si="1"/>
        <v>#N/A</v>
      </c>
      <c r="AA59" s="49">
        <f t="shared" si="1"/>
        <v>3.590251914087017</v>
      </c>
      <c r="AB59" s="49">
        <f t="shared" si="1"/>
        <v>1.888595242935609</v>
      </c>
      <c r="AC59" s="49">
        <f t="shared" si="1"/>
        <v>6.0104880320874354</v>
      </c>
      <c r="AD59" s="49">
        <f t="shared" si="1"/>
        <v>2.0076850258725853</v>
      </c>
      <c r="AE59" s="49">
        <f t="shared" si="1"/>
        <v>12.648680530111411</v>
      </c>
      <c r="AG59" s="50" t="e">
        <f t="shared" si="2"/>
        <v>#N/A</v>
      </c>
      <c r="AH59" s="43" t="e">
        <f t="shared" si="3"/>
        <v>#N/A</v>
      </c>
    </row>
    <row r="60" spans="1:34" x14ac:dyDescent="0.25">
      <c r="A60" s="43" t="str">
        <f>'[2]OUT-FOREIGNDEMAND'!A15</f>
        <v>1983Q2</v>
      </c>
      <c r="B60" s="49">
        <f>'[2]OUT-FOREIGNDEMAND'!B15</f>
        <v>46.36562491433709</v>
      </c>
      <c r="C60" s="49">
        <f>'[2]OUT-FOREIGNDEMAND'!C15</f>
        <v>57.448732971226129</v>
      </c>
      <c r="D60" s="49">
        <f>'[2]OUT-FOREIGNDEMAND'!D15</f>
        <v>61.630976783074068</v>
      </c>
      <c r="E60" s="49">
        <f>'[2]OUT-FOREIGNDEMAND'!E15</f>
        <v>27.823893603035533</v>
      </c>
      <c r="F60" s="49" t="e">
        <v>#N/A</v>
      </c>
      <c r="G60" s="49">
        <f>'[2]OUT-FOREIGNDEMAND'!G15</f>
        <v>46.459255239034675</v>
      </c>
      <c r="H60" s="49">
        <f>'[2]OUT-FOREIGNDEMAND'!H15</f>
        <v>21.1600789748206</v>
      </c>
      <c r="I60" s="49">
        <f>'[2]OUT-FOREIGNDEMAND'!I15</f>
        <v>7.7414850412666043</v>
      </c>
      <c r="J60" s="49">
        <f>'[2]OUT-FOREIGNDEMAND'!J15</f>
        <v>61.884737733914626</v>
      </c>
      <c r="K60" s="49">
        <f>'[2]OUT-FOREIGNDEMAND'!K15</f>
        <v>17.014223877736164</v>
      </c>
      <c r="L60" s="49">
        <f>'[2]OUT-FOREIGNDEMAND'!L15</f>
        <v>21.820472374230022</v>
      </c>
      <c r="M60" s="49">
        <f>'[2]OUT-FOREIGNDEMAND'!M15</f>
        <v>57.299232417792012</v>
      </c>
      <c r="N60" s="49">
        <f>'[2]OUT-FOREIGNDEMAND'!N15</f>
        <v>63.351179294707244</v>
      </c>
      <c r="O60" s="49" t="e">
        <v>#N/A</v>
      </c>
      <c r="P60" s="49">
        <f>'[2]OUT-FOREIGNDEMAND'!P15</f>
        <v>50.507716676110391</v>
      </c>
      <c r="Q60" s="49" t="e">
        <v>#N/A</v>
      </c>
      <c r="R60" s="49">
        <f>'[2]OUT-FOREIGNDEMAND'!R15</f>
        <v>99.079875000000058</v>
      </c>
      <c r="S60" s="49">
        <f>'[2]OUT-FOREIGNDEMAND'!S15</f>
        <v>18.896375000000013</v>
      </c>
      <c r="T60" s="49">
        <f>'[2]OUT-FOREIGNDEMAND'!T15</f>
        <v>39.814187500000017</v>
      </c>
      <c r="U60" s="49">
        <f>'[2]OUT-FOREIGNDEMAND'!U15</f>
        <v>80.132062500000004</v>
      </c>
      <c r="V60" s="49">
        <f>'[2]OUT-FOREIGNDEMAND'!V15</f>
        <v>12.12359375</v>
      </c>
      <c r="W60" s="49"/>
      <c r="X60" s="43">
        <f t="shared" si="0"/>
        <v>4.1189879558861664</v>
      </c>
      <c r="Y60" s="49"/>
      <c r="Z60" s="49" t="e">
        <f t="shared" si="1"/>
        <v>#N/A</v>
      </c>
      <c r="AA60" s="49">
        <f t="shared" si="1"/>
        <v>3.1307878916412291</v>
      </c>
      <c r="AB60" s="49">
        <f t="shared" si="1"/>
        <v>1.9345659532576276</v>
      </c>
      <c r="AC60" s="49">
        <f t="shared" si="1"/>
        <v>5.3698291162377343</v>
      </c>
      <c r="AD60" s="49">
        <f t="shared" si="1"/>
        <v>1.8714244851258721</v>
      </c>
      <c r="AE60" s="49">
        <f t="shared" si="1"/>
        <v>13.066527551505125</v>
      </c>
      <c r="AG60" s="50" t="e">
        <f t="shared" si="2"/>
        <v>#N/A</v>
      </c>
      <c r="AH60" s="43" t="e">
        <f t="shared" si="3"/>
        <v>#N/A</v>
      </c>
    </row>
    <row r="61" spans="1:34" x14ac:dyDescent="0.25">
      <c r="A61" s="43" t="str">
        <f>'[2]OUT-FOREIGNDEMAND'!A16</f>
        <v>1983Q3</v>
      </c>
      <c r="B61" s="49">
        <f>'[2]OUT-FOREIGNDEMAND'!B16</f>
        <v>47.044568011293947</v>
      </c>
      <c r="C61" s="49">
        <f>'[2]OUT-FOREIGNDEMAND'!C16</f>
        <v>57.853731552529005</v>
      </c>
      <c r="D61" s="49">
        <f>'[2]OUT-FOREIGNDEMAND'!D16</f>
        <v>61.914451030356283</v>
      </c>
      <c r="E61" s="49">
        <f>'[2]OUT-FOREIGNDEMAND'!E16</f>
        <v>28.394589318064259</v>
      </c>
      <c r="F61" s="49" t="e">
        <v>#N/A</v>
      </c>
      <c r="G61" s="49">
        <f>'[2]OUT-FOREIGNDEMAND'!G16</f>
        <v>46.292547839176116</v>
      </c>
      <c r="H61" s="49">
        <f>'[2]OUT-FOREIGNDEMAND'!H16</f>
        <v>21.442452492179619</v>
      </c>
      <c r="I61" s="49">
        <f>'[2]OUT-FOREIGNDEMAND'!I16</f>
        <v>7.9871453529626208</v>
      </c>
      <c r="J61" s="49">
        <f>'[2]OUT-FOREIGNDEMAND'!J16</f>
        <v>62.499493117545811</v>
      </c>
      <c r="K61" s="49">
        <f>'[2]OUT-FOREIGNDEMAND'!K16</f>
        <v>17.496100441673295</v>
      </c>
      <c r="L61" s="49">
        <f>'[2]OUT-FOREIGNDEMAND'!L16</f>
        <v>21.143269492488777</v>
      </c>
      <c r="M61" s="49">
        <f>'[2]OUT-FOREIGNDEMAND'!M16</f>
        <v>57.498614824033474</v>
      </c>
      <c r="N61" s="49">
        <f>'[2]OUT-FOREIGNDEMAND'!N16</f>
        <v>63.697303332136691</v>
      </c>
      <c r="O61" s="49" t="e">
        <v>#N/A</v>
      </c>
      <c r="P61" s="49">
        <f>'[2]OUT-FOREIGNDEMAND'!P16</f>
        <v>50.814706811940766</v>
      </c>
      <c r="Q61" s="49" t="e">
        <v>#N/A</v>
      </c>
      <c r="R61" s="49">
        <f>'[2]OUT-FOREIGNDEMAND'!R16</f>
        <v>100.00487500000006</v>
      </c>
      <c r="S61" s="49">
        <f>'[2]OUT-FOREIGNDEMAND'!S16</f>
        <v>19.006875000000015</v>
      </c>
      <c r="T61" s="49">
        <f>'[2]OUT-FOREIGNDEMAND'!T16</f>
        <v>40.284187500000016</v>
      </c>
      <c r="U61" s="49">
        <f>'[2]OUT-FOREIGNDEMAND'!U16</f>
        <v>80.543562500000021</v>
      </c>
      <c r="V61" s="49">
        <f>'[2]OUT-FOREIGNDEMAND'!V16</f>
        <v>12.393968749999999</v>
      </c>
      <c r="W61" s="49"/>
      <c r="X61" s="43">
        <f t="shared" si="0"/>
        <v>5.2806507187603824</v>
      </c>
      <c r="Y61" s="49"/>
      <c r="Z61" s="49" t="e">
        <f t="shared" si="1"/>
        <v>#N/A</v>
      </c>
      <c r="AA61" s="49">
        <f t="shared" si="1"/>
        <v>2.9351160826348366</v>
      </c>
      <c r="AB61" s="49">
        <f t="shared" si="1"/>
        <v>2.0243159462688176</v>
      </c>
      <c r="AC61" s="49">
        <f t="shared" si="1"/>
        <v>4.8912026376302542</v>
      </c>
      <c r="AD61" s="49">
        <f t="shared" si="1"/>
        <v>1.8130781166551868</v>
      </c>
      <c r="AE61" s="49">
        <f t="shared" si="1"/>
        <v>12.765667071357267</v>
      </c>
      <c r="AG61" s="50" t="e">
        <f t="shared" si="2"/>
        <v>#N/A</v>
      </c>
      <c r="AH61" s="43" t="e">
        <f t="shared" si="3"/>
        <v>#N/A</v>
      </c>
    </row>
    <row r="62" spans="1:34" x14ac:dyDescent="0.25">
      <c r="A62" s="43" t="str">
        <f>'[2]OUT-FOREIGNDEMAND'!A17</f>
        <v>1983Q4</v>
      </c>
      <c r="B62" s="49">
        <f>'[2]OUT-FOREIGNDEMAND'!B17</f>
        <v>47.806864121279979</v>
      </c>
      <c r="C62" s="49">
        <f>'[2]OUT-FOREIGNDEMAND'!C17</f>
        <v>58.193218771250791</v>
      </c>
      <c r="D62" s="49">
        <f>'[2]OUT-FOREIGNDEMAND'!D17</f>
        <v>62.293191910163486</v>
      </c>
      <c r="E62" s="49">
        <f>'[2]OUT-FOREIGNDEMAND'!E17</f>
        <v>28.90869157158372</v>
      </c>
      <c r="F62" s="49" t="e">
        <v>#N/A</v>
      </c>
      <c r="G62" s="49">
        <f>'[2]OUT-FOREIGNDEMAND'!G17</f>
        <v>46.109619308131222</v>
      </c>
      <c r="H62" s="49">
        <f>'[2]OUT-FOREIGNDEMAND'!H17</f>
        <v>21.685284992427274</v>
      </c>
      <c r="I62" s="49">
        <f>'[2]OUT-FOREIGNDEMAND'!I17</f>
        <v>8.2596525428990919</v>
      </c>
      <c r="J62" s="49">
        <f>'[2]OUT-FOREIGNDEMAND'!J17</f>
        <v>63.156977166702312</v>
      </c>
      <c r="K62" s="49">
        <f>'[2]OUT-FOREIGNDEMAND'!K17</f>
        <v>17.964545733287402</v>
      </c>
      <c r="L62" s="49">
        <f>'[2]OUT-FOREIGNDEMAND'!L17</f>
        <v>20.629464048194983</v>
      </c>
      <c r="M62" s="49">
        <f>'[2]OUT-FOREIGNDEMAND'!M17</f>
        <v>57.775357440639901</v>
      </c>
      <c r="N62" s="49">
        <f>'[2]OUT-FOREIGNDEMAND'!N17</f>
        <v>64.094855568347171</v>
      </c>
      <c r="O62" s="49" t="e">
        <v>#N/A</v>
      </c>
      <c r="P62" s="49">
        <f>'[2]OUT-FOREIGNDEMAND'!P17</f>
        <v>51.165739781099745</v>
      </c>
      <c r="Q62" s="49" t="e">
        <v>#N/A</v>
      </c>
      <c r="R62" s="49">
        <f>'[2]OUT-FOREIGNDEMAND'!R17</f>
        <v>101.01112500000008</v>
      </c>
      <c r="S62" s="49">
        <f>'[2]OUT-FOREIGNDEMAND'!S17</f>
        <v>19.126125000000012</v>
      </c>
      <c r="T62" s="49">
        <f>'[2]OUT-FOREIGNDEMAND'!T17</f>
        <v>40.741812500000016</v>
      </c>
      <c r="U62" s="49">
        <f>'[2]OUT-FOREIGNDEMAND'!U17</f>
        <v>80.975437500000012</v>
      </c>
      <c r="V62" s="49">
        <f>'[2]OUT-FOREIGNDEMAND'!V17</f>
        <v>12.628781249999999</v>
      </c>
      <c r="W62" s="49"/>
      <c r="X62" s="43">
        <f t="shared" si="0"/>
        <v>6.1954745546897172</v>
      </c>
      <c r="Y62" s="49"/>
      <c r="Z62" s="49" t="e">
        <f t="shared" si="1"/>
        <v>#N/A</v>
      </c>
      <c r="AA62" s="49">
        <f t="shared" si="1"/>
        <v>2.9935578761957515</v>
      </c>
      <c r="AB62" s="49">
        <f t="shared" si="1"/>
        <v>2.1571926451148471</v>
      </c>
      <c r="AC62" s="49">
        <f t="shared" si="1"/>
        <v>4.5645503061374271</v>
      </c>
      <c r="AD62" s="49">
        <f t="shared" si="1"/>
        <v>1.8312389767257908</v>
      </c>
      <c r="AE62" s="49">
        <f t="shared" si="1"/>
        <v>11.80024732548195</v>
      </c>
      <c r="AG62" s="50" t="e">
        <f t="shared" si="2"/>
        <v>#N/A</v>
      </c>
      <c r="AH62" s="43" t="e">
        <f t="shared" si="3"/>
        <v>#N/A</v>
      </c>
    </row>
    <row r="63" spans="1:34" x14ac:dyDescent="0.25">
      <c r="A63" s="43" t="str">
        <f>'[2]OUT-FOREIGNDEMAND'!A18</f>
        <v>1984Q1</v>
      </c>
      <c r="B63" s="49">
        <f>'[2]OUT-FOREIGNDEMAND'!B18</f>
        <v>49.062802305855669</v>
      </c>
      <c r="C63" s="49">
        <f>'[2]OUT-FOREIGNDEMAND'!C18</f>
        <v>58.132639867496678</v>
      </c>
      <c r="D63" s="49">
        <f>'[2]OUT-FOREIGNDEMAND'!D18</f>
        <v>62.931966153996861</v>
      </c>
      <c r="E63" s="49">
        <f>'[2]OUT-FOREIGNDEMAND'!E18</f>
        <v>29.151026907461706</v>
      </c>
      <c r="F63" s="49" t="e">
        <v>#N/A</v>
      </c>
      <c r="G63" s="49">
        <f>'[2]OUT-FOREIGNDEMAND'!G18</f>
        <v>45.657367708874744</v>
      </c>
      <c r="H63" s="49">
        <f>'[2]OUT-FOREIGNDEMAND'!H18</f>
        <v>21.735397750805546</v>
      </c>
      <c r="I63" s="49">
        <f>'[2]OUT-FOREIGNDEMAND'!I18</f>
        <v>8.6217768704976727</v>
      </c>
      <c r="J63" s="49">
        <f>'[2]OUT-FOREIGNDEMAND'!J18</f>
        <v>63.870050754186273</v>
      </c>
      <c r="K63" s="49">
        <f>'[2]OUT-FOREIGNDEMAND'!K18</f>
        <v>18.436805971504448</v>
      </c>
      <c r="L63" s="49">
        <f>'[2]OUT-FOREIGNDEMAND'!L18</f>
        <v>20.437041603149691</v>
      </c>
      <c r="M63" s="49">
        <f>'[2]OUT-FOREIGNDEMAND'!M18</f>
        <v>58.392258134074311</v>
      </c>
      <c r="N63" s="49">
        <f>'[2]OUT-FOREIGNDEMAND'!N18</f>
        <v>64.729209642912735</v>
      </c>
      <c r="O63" s="49" t="e">
        <v>#N/A</v>
      </c>
      <c r="P63" s="49">
        <f>'[2]OUT-FOREIGNDEMAND'!P18</f>
        <v>51.70095136752542</v>
      </c>
      <c r="Q63" s="49" t="e">
        <v>#N/A</v>
      </c>
      <c r="R63" s="49">
        <f>'[2]OUT-FOREIGNDEMAND'!R18</f>
        <v>102.40846875000003</v>
      </c>
      <c r="S63" s="49">
        <f>'[2]OUT-FOREIGNDEMAND'!S18</f>
        <v>19.073031249999993</v>
      </c>
      <c r="T63" s="49">
        <f>'[2]OUT-FOREIGNDEMAND'!T18</f>
        <v>41.09721875000001</v>
      </c>
      <c r="U63" s="49">
        <f>'[2]OUT-FOREIGNDEMAND'!U18</f>
        <v>81.49971875</v>
      </c>
      <c r="V63" s="49">
        <f>'[2]OUT-FOREIGNDEMAND'!V18</f>
        <v>12.7363125</v>
      </c>
      <c r="W63" s="49"/>
      <c r="X63" s="43">
        <f t="shared" si="0"/>
        <v>7.1941554941937103</v>
      </c>
      <c r="Y63" s="49"/>
      <c r="Z63" s="49" t="e">
        <f t="shared" si="1"/>
        <v>#N/A</v>
      </c>
      <c r="AA63" s="49">
        <f t="shared" si="1"/>
        <v>4.247260109252049</v>
      </c>
      <c r="AB63" s="49">
        <f t="shared" si="1"/>
        <v>1.4813078207199126</v>
      </c>
      <c r="AC63" s="49">
        <f t="shared" si="1"/>
        <v>4.4884945233581552</v>
      </c>
      <c r="AD63" s="49">
        <f t="shared" si="1"/>
        <v>2.2056189770781165</v>
      </c>
      <c r="AE63" s="49">
        <f t="shared" si="1"/>
        <v>7.7735908928642239</v>
      </c>
      <c r="AG63" s="50" t="e">
        <f t="shared" si="2"/>
        <v>#N/A</v>
      </c>
      <c r="AH63" s="43" t="e">
        <f t="shared" si="3"/>
        <v>#N/A</v>
      </c>
    </row>
    <row r="64" spans="1:34" x14ac:dyDescent="0.25">
      <c r="A64" s="43" t="str">
        <f>'[2]OUT-FOREIGNDEMAND'!A19</f>
        <v>1984Q2</v>
      </c>
      <c r="B64" s="49">
        <f>'[2]OUT-FOREIGNDEMAND'!B19</f>
        <v>49.827688817275799</v>
      </c>
      <c r="C64" s="49">
        <f>'[2]OUT-FOREIGNDEMAND'!C19</f>
        <v>58.474926265014197</v>
      </c>
      <c r="D64" s="49">
        <f>'[2]OUT-FOREIGNDEMAND'!D19</f>
        <v>63.435333606253536</v>
      </c>
      <c r="E64" s="49">
        <f>'[2]OUT-FOREIGNDEMAND'!E19</f>
        <v>29.638011620415501</v>
      </c>
      <c r="F64" s="49" t="e">
        <v>#N/A</v>
      </c>
      <c r="G64" s="49">
        <f>'[2]OUT-FOREIGNDEMAND'!G19</f>
        <v>45.543237690267269</v>
      </c>
      <c r="H64" s="49">
        <f>'[2]OUT-FOREIGNDEMAND'!H19</f>
        <v>21.960419706733667</v>
      </c>
      <c r="I64" s="49">
        <f>'[2]OUT-FOREIGNDEMAND'!I19</f>
        <v>8.9228697131463832</v>
      </c>
      <c r="J64" s="49">
        <f>'[2]OUT-FOREIGNDEMAND'!J19</f>
        <v>64.607847785272597</v>
      </c>
      <c r="K64" s="49">
        <f>'[2]OUT-FOREIGNDEMAND'!K19</f>
        <v>18.87149023090209</v>
      </c>
      <c r="L64" s="49">
        <f>'[2]OUT-FOREIGNDEMAND'!L19</f>
        <v>20.186836809030364</v>
      </c>
      <c r="M64" s="49">
        <f>'[2]OUT-FOREIGNDEMAND'!M19</f>
        <v>58.718602024825429</v>
      </c>
      <c r="N64" s="49">
        <f>'[2]OUT-FOREIGNDEMAND'!N19</f>
        <v>65.155468820855674</v>
      </c>
      <c r="O64" s="49" t="e">
        <v>#N/A</v>
      </c>
      <c r="P64" s="49">
        <f>'[2]OUT-FOREIGNDEMAND'!P19</f>
        <v>52.084015689766368</v>
      </c>
      <c r="Q64" s="49" t="e">
        <v>#N/A</v>
      </c>
      <c r="R64" s="49">
        <f>'[2]OUT-FOREIGNDEMAND'!R19</f>
        <v>103.45328125000002</v>
      </c>
      <c r="S64" s="49">
        <f>'[2]OUT-FOREIGNDEMAND'!S19</f>
        <v>19.282218749999991</v>
      </c>
      <c r="T64" s="49">
        <f>'[2]OUT-FOREIGNDEMAND'!T19</f>
        <v>41.566031250000002</v>
      </c>
      <c r="U64" s="49">
        <f>'[2]OUT-FOREIGNDEMAND'!U19</f>
        <v>81.943531250000007</v>
      </c>
      <c r="V64" s="49">
        <f>'[2]OUT-FOREIGNDEMAND'!V19</f>
        <v>12.9366875</v>
      </c>
      <c r="W64" s="49"/>
      <c r="X64" s="43">
        <f t="shared" si="0"/>
        <v>7.4668763967595586</v>
      </c>
      <c r="Y64" s="49"/>
      <c r="Z64" s="49" t="e">
        <f t="shared" si="1"/>
        <v>#N/A</v>
      </c>
      <c r="AA64" s="49">
        <f t="shared" si="1"/>
        <v>4.4140207585041447</v>
      </c>
      <c r="AB64" s="49">
        <f t="shared" si="1"/>
        <v>2.0418929556593746</v>
      </c>
      <c r="AC64" s="49">
        <f t="shared" si="1"/>
        <v>4.4000489775158247</v>
      </c>
      <c r="AD64" s="49">
        <f t="shared" si="1"/>
        <v>2.2606041745150351</v>
      </c>
      <c r="AE64" s="49">
        <f t="shared" si="1"/>
        <v>6.7067056746272113</v>
      </c>
      <c r="AG64" s="50" t="e">
        <f t="shared" si="2"/>
        <v>#N/A</v>
      </c>
      <c r="AH64" s="43" t="e">
        <f t="shared" si="3"/>
        <v>#N/A</v>
      </c>
    </row>
    <row r="65" spans="1:34" x14ac:dyDescent="0.25">
      <c r="A65" s="43" t="str">
        <f>'[2]OUT-FOREIGNDEMAND'!A20</f>
        <v>1984Q3</v>
      </c>
      <c r="B65" s="49">
        <f>'[2]OUT-FOREIGNDEMAND'!B20</f>
        <v>50.511812717100895</v>
      </c>
      <c r="C65" s="49">
        <f>'[2]OUT-FOREIGNDEMAND'!C20</f>
        <v>58.885523203908534</v>
      </c>
      <c r="D65" s="49">
        <f>'[2]OUT-FOREIGNDEMAND'!D20</f>
        <v>63.968060998434716</v>
      </c>
      <c r="E65" s="49">
        <f>'[2]OUT-FOREIGNDEMAND'!E20</f>
        <v>30.154472254312903</v>
      </c>
      <c r="F65" s="49" t="e">
        <v>#N/A</v>
      </c>
      <c r="G65" s="49">
        <f>'[2]OUT-FOREIGNDEMAND'!G20</f>
        <v>45.514127315283545</v>
      </c>
      <c r="H65" s="49">
        <f>'[2]OUT-FOREIGNDEMAND'!H20</f>
        <v>22.207172135453618</v>
      </c>
      <c r="I65" s="49">
        <f>'[2]OUT-FOREIGNDEMAND'!I20</f>
        <v>9.2257013302668867</v>
      </c>
      <c r="J65" s="49">
        <f>'[2]OUT-FOREIGNDEMAND'!J20</f>
        <v>65.383229132763404</v>
      </c>
      <c r="K65" s="49">
        <f>'[2]OUT-FOREIGNDEMAND'!K20</f>
        <v>19.285844730406307</v>
      </c>
      <c r="L65" s="49">
        <f>'[2]OUT-FOREIGNDEMAND'!L20</f>
        <v>20.036835227638065</v>
      </c>
      <c r="M65" s="49">
        <f>'[2]OUT-FOREIGNDEMAND'!M20</f>
        <v>59.017186979356289</v>
      </c>
      <c r="N65" s="49">
        <f>'[2]OUT-FOREIGNDEMAND'!N20</f>
        <v>65.559006741750039</v>
      </c>
      <c r="O65" s="49" t="e">
        <v>#N/A</v>
      </c>
      <c r="P65" s="49">
        <f>'[2]OUT-FOREIGNDEMAND'!P20</f>
        <v>52.455068531760681</v>
      </c>
      <c r="Q65" s="49" t="e">
        <v>#N/A</v>
      </c>
      <c r="R65" s="49">
        <f>'[2]OUT-FOREIGNDEMAND'!R20</f>
        <v>104.45540625000002</v>
      </c>
      <c r="S65" s="49">
        <f>'[2]OUT-FOREIGNDEMAND'!S20</f>
        <v>19.572593749999989</v>
      </c>
      <c r="T65" s="49">
        <f>'[2]OUT-FOREIGNDEMAND'!T20</f>
        <v>42.058406250000004</v>
      </c>
      <c r="U65" s="49">
        <f>'[2]OUT-FOREIGNDEMAND'!U20</f>
        <v>82.37890625</v>
      </c>
      <c r="V65" s="49">
        <f>'[2]OUT-FOREIGNDEMAND'!V20</f>
        <v>13.138187499999999</v>
      </c>
      <c r="W65" s="49"/>
      <c r="X65" s="43">
        <f t="shared" si="0"/>
        <v>7.3701276308341779</v>
      </c>
      <c r="Y65" s="49"/>
      <c r="Z65" s="49" t="e">
        <f t="shared" si="1"/>
        <v>#N/A</v>
      </c>
      <c r="AA65" s="49">
        <f t="shared" si="1"/>
        <v>4.4503142971779708</v>
      </c>
      <c r="AB65" s="49">
        <f t="shared" si="1"/>
        <v>2.9763901219951983</v>
      </c>
      <c r="AC65" s="49">
        <f t="shared" si="1"/>
        <v>4.4042560123621399</v>
      </c>
      <c r="AD65" s="49">
        <f t="shared" si="1"/>
        <v>2.2786970094599068</v>
      </c>
      <c r="AE65" s="49">
        <f t="shared" si="1"/>
        <v>6.004684738292565</v>
      </c>
      <c r="AG65" s="50" t="e">
        <f t="shared" si="2"/>
        <v>#N/A</v>
      </c>
      <c r="AH65" s="43" t="e">
        <f t="shared" si="3"/>
        <v>#N/A</v>
      </c>
    </row>
    <row r="66" spans="1:34" x14ac:dyDescent="0.25">
      <c r="A66" s="43" t="str">
        <f>'[2]OUT-FOREIGNDEMAND'!A21</f>
        <v>1984Q4</v>
      </c>
      <c r="B66" s="49">
        <f>'[2]OUT-FOREIGNDEMAND'!B21</f>
        <v>51.115174005330942</v>
      </c>
      <c r="C66" s="49">
        <f>'[2]OUT-FOREIGNDEMAND'!C21</f>
        <v>59.364430684179709</v>
      </c>
      <c r="D66" s="49">
        <f>'[2]OUT-FOREIGNDEMAND'!D21</f>
        <v>64.530148330540399</v>
      </c>
      <c r="E66" s="49">
        <f>'[2]OUT-FOREIGNDEMAND'!E21</f>
        <v>30.70040880915392</v>
      </c>
      <c r="F66" s="49" t="e">
        <v>#N/A</v>
      </c>
      <c r="G66" s="49">
        <f>'[2]OUT-FOREIGNDEMAND'!G21</f>
        <v>45.570036583923581</v>
      </c>
      <c r="H66" s="49">
        <f>'[2]OUT-FOREIGNDEMAND'!H21</f>
        <v>22.47565503696541</v>
      </c>
      <c r="I66" s="49">
        <f>'[2]OUT-FOREIGNDEMAND'!I21</f>
        <v>9.5302717218591813</v>
      </c>
      <c r="J66" s="49">
        <f>'[2]OUT-FOREIGNDEMAND'!J21</f>
        <v>66.196194796658716</v>
      </c>
      <c r="K66" s="49">
        <f>'[2]OUT-FOREIGNDEMAND'!K21</f>
        <v>19.679869470017092</v>
      </c>
      <c r="L66" s="49">
        <f>'[2]OUT-FOREIGNDEMAND'!L21</f>
        <v>19.987036858972786</v>
      </c>
      <c r="M66" s="49">
        <f>'[2]OUT-FOREIGNDEMAND'!M21</f>
        <v>59.288012997666883</v>
      </c>
      <c r="N66" s="49">
        <f>'[2]OUT-FOREIGNDEMAND'!N21</f>
        <v>65.939823405595845</v>
      </c>
      <c r="O66" s="49" t="e">
        <v>#N/A</v>
      </c>
      <c r="P66" s="49">
        <f>'[2]OUT-FOREIGNDEMAND'!P21</f>
        <v>52.814109893508366</v>
      </c>
      <c r="Q66" s="49" t="e">
        <v>#N/A</v>
      </c>
      <c r="R66" s="49">
        <f>'[2]OUT-FOREIGNDEMAND'!R21</f>
        <v>105.41484375000002</v>
      </c>
      <c r="S66" s="49">
        <f>'[2]OUT-FOREIGNDEMAND'!S21</f>
        <v>19.944156249999988</v>
      </c>
      <c r="T66" s="49">
        <f>'[2]OUT-FOREIGNDEMAND'!T21</f>
        <v>42.574343750000011</v>
      </c>
      <c r="U66" s="49">
        <f>'[2]OUT-FOREIGNDEMAND'!U21</f>
        <v>82.805843750000008</v>
      </c>
      <c r="V66" s="49">
        <f>'[2]OUT-FOREIGNDEMAND'!V21</f>
        <v>13.340812499999998</v>
      </c>
      <c r="W66" s="49"/>
      <c r="X66" s="43">
        <f t="shared" si="0"/>
        <v>6.9201566445734608</v>
      </c>
      <c r="Y66" s="49"/>
      <c r="Z66" s="49" t="e">
        <f t="shared" si="1"/>
        <v>#N/A</v>
      </c>
      <c r="AA66" s="49">
        <f t="shared" si="1"/>
        <v>4.3596373666761279</v>
      </c>
      <c r="AB66" s="49">
        <f t="shared" si="1"/>
        <v>4.2770359913467892</v>
      </c>
      <c r="AC66" s="49">
        <f t="shared" si="1"/>
        <v>4.4979129242225024</v>
      </c>
      <c r="AD66" s="49">
        <f t="shared" si="1"/>
        <v>2.2604462618679877</v>
      </c>
      <c r="AE66" s="49">
        <f t="shared" si="1"/>
        <v>5.6381628274699835</v>
      </c>
      <c r="AG66" s="50" t="e">
        <f t="shared" si="2"/>
        <v>#N/A</v>
      </c>
      <c r="AH66" s="43" t="e">
        <f t="shared" si="3"/>
        <v>#N/A</v>
      </c>
    </row>
    <row r="67" spans="1:34" x14ac:dyDescent="0.25">
      <c r="A67" s="43" t="str">
        <f>'[2]OUT-FOREIGNDEMAND'!A22</f>
        <v>1985Q1</v>
      </c>
      <c r="B67" s="49">
        <f>'[2]OUT-FOREIGNDEMAND'!B22</f>
        <v>51.480014039079293</v>
      </c>
      <c r="C67" s="49">
        <f>'[2]OUT-FOREIGNDEMAND'!C22</f>
        <v>60.179395894461905</v>
      </c>
      <c r="D67" s="49">
        <f>'[2]OUT-FOREIGNDEMAND'!D22</f>
        <v>65.375076782654276</v>
      </c>
      <c r="E67" s="49">
        <f>'[2]OUT-FOREIGNDEMAND'!E22</f>
        <v>31.275481355967329</v>
      </c>
      <c r="F67" s="49" t="e">
        <v>#N/A</v>
      </c>
      <c r="G67" s="49">
        <f>'[2]OUT-FOREIGNDEMAND'!G22</f>
        <v>45.889193497694038</v>
      </c>
      <c r="H67" s="49">
        <f>'[2]OUT-FOREIGNDEMAND'!H22</f>
        <v>22.827997337336015</v>
      </c>
      <c r="I67" s="49">
        <f>'[2]OUT-FOREIGNDEMAND'!I22</f>
        <v>9.889131232577995</v>
      </c>
      <c r="J67" s="49">
        <f>'[2]OUT-FOREIGNDEMAND'!J22</f>
        <v>67.316640247686209</v>
      </c>
      <c r="K67" s="49">
        <f>'[2]OUT-FOREIGNDEMAND'!K22</f>
        <v>19.872361441856686</v>
      </c>
      <c r="L67" s="49">
        <f>'[2]OUT-FOREIGNDEMAND'!L22</f>
        <v>20.392634295362821</v>
      </c>
      <c r="M67" s="49">
        <f>'[2]OUT-FOREIGNDEMAND'!M22</f>
        <v>59.443188236498123</v>
      </c>
      <c r="N67" s="49">
        <f>'[2]OUT-FOREIGNDEMAND'!N22</f>
        <v>66.21273303109615</v>
      </c>
      <c r="O67" s="49" t="e">
        <v>#N/A</v>
      </c>
      <c r="P67" s="49">
        <f>'[2]OUT-FOREIGNDEMAND'!P22</f>
        <v>53.085949943560806</v>
      </c>
      <c r="Q67" s="49" t="e">
        <v>#N/A</v>
      </c>
      <c r="R67" s="49">
        <f>'[2]OUT-FOREIGNDEMAND'!R22</f>
        <v>106.47096875000003</v>
      </c>
      <c r="S67" s="49">
        <f>'[2]OUT-FOREIGNDEMAND'!S22</f>
        <v>20.666750000000008</v>
      </c>
      <c r="T67" s="49">
        <f>'[2]OUT-FOREIGNDEMAND'!T22</f>
        <v>43.260718749999995</v>
      </c>
      <c r="U67" s="49">
        <f>'[2]OUT-FOREIGNDEMAND'!U22</f>
        <v>83.38528125000002</v>
      </c>
      <c r="V67" s="49">
        <f>'[2]OUT-FOREIGNDEMAND'!V22</f>
        <v>13.482218750000001</v>
      </c>
      <c r="W67" s="49"/>
      <c r="X67" s="43">
        <f t="shared" si="0"/>
        <v>4.9267706278879331</v>
      </c>
      <c r="Y67" s="49"/>
      <c r="Z67" s="49" t="e">
        <f t="shared" si="1"/>
        <v>#N/A</v>
      </c>
      <c r="AA67" s="49">
        <f t="shared" si="1"/>
        <v>3.9669570784398589</v>
      </c>
      <c r="AB67" s="49">
        <f t="shared" si="1"/>
        <v>8.355875524505386</v>
      </c>
      <c r="AC67" s="49">
        <f t="shared" si="1"/>
        <v>5.2643465076331664</v>
      </c>
      <c r="AD67" s="49">
        <f t="shared" si="1"/>
        <v>2.3135816036175205</v>
      </c>
      <c r="AE67" s="49">
        <f t="shared" si="1"/>
        <v>5.8565322576687784</v>
      </c>
      <c r="AG67" s="50" t="e">
        <f t="shared" si="2"/>
        <v>#N/A</v>
      </c>
      <c r="AH67" s="43" t="e">
        <f t="shared" si="3"/>
        <v>#N/A</v>
      </c>
    </row>
    <row r="68" spans="1:34" x14ac:dyDescent="0.25">
      <c r="A68" s="43" t="str">
        <f>'[2]OUT-FOREIGNDEMAND'!A23</f>
        <v>1985Q2</v>
      </c>
      <c r="B68" s="49">
        <f>'[2]OUT-FOREIGNDEMAND'!B23</f>
        <v>51.984953561273898</v>
      </c>
      <c r="C68" s="49">
        <f>'[2]OUT-FOREIGNDEMAND'!C23</f>
        <v>60.687825582033049</v>
      </c>
      <c r="D68" s="49">
        <f>'[2]OUT-FOREIGNDEMAND'!D23</f>
        <v>65.894491522575507</v>
      </c>
      <c r="E68" s="49">
        <f>'[2]OUT-FOREIGNDEMAND'!E23</f>
        <v>31.880505724284042</v>
      </c>
      <c r="F68" s="49" t="e">
        <v>#N/A</v>
      </c>
      <c r="G68" s="49">
        <f>'[2]OUT-FOREIGNDEMAND'!G23</f>
        <v>46.043850852978899</v>
      </c>
      <c r="H68" s="49">
        <f>'[2]OUT-FOREIGNDEMAND'!H23</f>
        <v>23.115089614004685</v>
      </c>
      <c r="I68" s="49">
        <f>'[2]OUT-FOREIGNDEMAND'!I23</f>
        <v>10.176159035251976</v>
      </c>
      <c r="J68" s="49">
        <f>'[2]OUT-FOREIGNDEMAND'!J23</f>
        <v>68.096816356099367</v>
      </c>
      <c r="K68" s="49">
        <f>'[2]OUT-FOREIGNDEMAND'!K23</f>
        <v>20.298207864831742</v>
      </c>
      <c r="L68" s="49">
        <f>'[2]OUT-FOREIGNDEMAND'!L23</f>
        <v>20.401165315220272</v>
      </c>
      <c r="M68" s="49">
        <f>'[2]OUT-FOREIGNDEMAND'!M23</f>
        <v>59.693653119671843</v>
      </c>
      <c r="N68" s="49">
        <f>'[2]OUT-FOREIGNDEMAND'!N23</f>
        <v>66.582181493363578</v>
      </c>
      <c r="O68" s="49" t="e">
        <v>#N/A</v>
      </c>
      <c r="P68" s="49">
        <f>'[2]OUT-FOREIGNDEMAND'!P23</f>
        <v>53.451044277394665</v>
      </c>
      <c r="Q68" s="49" t="e">
        <v>#N/A</v>
      </c>
      <c r="R68" s="49">
        <f>'[2]OUT-FOREIGNDEMAND'!R23</f>
        <v>107.28928125000003</v>
      </c>
      <c r="S68" s="49">
        <f>'[2]OUT-FOREIGNDEMAND'!S23</f>
        <v>21.092750000000009</v>
      </c>
      <c r="T68" s="49">
        <f>'[2]OUT-FOREIGNDEMAND'!T23</f>
        <v>43.765031249999993</v>
      </c>
      <c r="U68" s="49">
        <f>'[2]OUT-FOREIGNDEMAND'!U23</f>
        <v>83.730968750000017</v>
      </c>
      <c r="V68" s="49">
        <f>'[2]OUT-FOREIGNDEMAND'!V23</f>
        <v>13.712031250000001</v>
      </c>
      <c r="W68" s="49"/>
      <c r="X68" s="43">
        <f t="shared" si="0"/>
        <v>4.329449740101432</v>
      </c>
      <c r="Y68" s="49"/>
      <c r="Z68" s="49" t="e">
        <f t="shared" si="1"/>
        <v>#N/A</v>
      </c>
      <c r="AA68" s="49">
        <f t="shared" si="1"/>
        <v>3.7079539224378344</v>
      </c>
      <c r="AB68" s="49">
        <f t="shared" si="1"/>
        <v>9.3896416873707533</v>
      </c>
      <c r="AC68" s="49">
        <f t="shared" si="1"/>
        <v>5.290377584460848</v>
      </c>
      <c r="AD68" s="49">
        <f t="shared" si="1"/>
        <v>2.1813039696162884</v>
      </c>
      <c r="AE68" s="49">
        <f t="shared" si="1"/>
        <v>5.9933715643977648</v>
      </c>
      <c r="AG68" s="50" t="e">
        <f t="shared" si="2"/>
        <v>#N/A</v>
      </c>
      <c r="AH68" s="43" t="e">
        <f t="shared" si="3"/>
        <v>#N/A</v>
      </c>
    </row>
    <row r="69" spans="1:34" x14ac:dyDescent="0.25">
      <c r="A69" s="43" t="str">
        <f>'[2]OUT-FOREIGNDEMAND'!A24</f>
        <v>1985Q3</v>
      </c>
      <c r="B69" s="49">
        <f>'[2]OUT-FOREIGNDEMAND'!B24</f>
        <v>52.472233929028121</v>
      </c>
      <c r="C69" s="49">
        <f>'[2]OUT-FOREIGNDEMAND'!C24</f>
        <v>61.157466935527353</v>
      </c>
      <c r="D69" s="49">
        <f>'[2]OUT-FOREIGNDEMAND'!D24</f>
        <v>66.341873730387775</v>
      </c>
      <c r="E69" s="49">
        <f>'[2]OUT-FOREIGNDEMAND'!E24</f>
        <v>32.51514198513285</v>
      </c>
      <c r="F69" s="49" t="e">
        <v>#N/A</v>
      </c>
      <c r="G69" s="49">
        <f>'[2]OUT-FOREIGNDEMAND'!G24</f>
        <v>46.212236651284847</v>
      </c>
      <c r="H69" s="49">
        <f>'[2]OUT-FOREIGNDEMAND'!H24</f>
        <v>23.399060793038398</v>
      </c>
      <c r="I69" s="49">
        <f>'[2]OUT-FOREIGNDEMAND'!I24</f>
        <v>10.443905474535857</v>
      </c>
      <c r="J69" s="49">
        <f>'[2]OUT-FOREIGNDEMAND'!J24</f>
        <v>68.80661859262591</v>
      </c>
      <c r="K69" s="49">
        <f>'[2]OUT-FOREIGNDEMAND'!K24</f>
        <v>20.776205731064486</v>
      </c>
      <c r="L69" s="49">
        <f>'[2]OUT-FOREIGNDEMAND'!L24</f>
        <v>20.367822510873431</v>
      </c>
      <c r="M69" s="49">
        <f>'[2]OUT-FOREIGNDEMAND'!M24</f>
        <v>59.951515803928949</v>
      </c>
      <c r="N69" s="49">
        <f>'[2]OUT-FOREIGNDEMAND'!N24</f>
        <v>66.962983011101159</v>
      </c>
      <c r="O69" s="49" t="e">
        <v>#N/A</v>
      </c>
      <c r="P69" s="49">
        <f>'[2]OUT-FOREIGNDEMAND'!P24</f>
        <v>53.834203063561326</v>
      </c>
      <c r="Q69" s="49" t="e">
        <v>#N/A</v>
      </c>
      <c r="R69" s="49">
        <f>'[2]OUT-FOREIGNDEMAND'!R24</f>
        <v>108.00915625000002</v>
      </c>
      <c r="S69" s="49">
        <f>'[2]OUT-FOREIGNDEMAND'!S24</f>
        <v>21.492000000000012</v>
      </c>
      <c r="T69" s="49">
        <f>'[2]OUT-FOREIGNDEMAND'!T24</f>
        <v>44.234156249999991</v>
      </c>
      <c r="U69" s="49">
        <f>'[2]OUT-FOREIGNDEMAND'!U24</f>
        <v>84.00384375000003</v>
      </c>
      <c r="V69" s="49">
        <f>'[2]OUT-FOREIGNDEMAND'!V24</f>
        <v>13.96790625</v>
      </c>
      <c r="W69" s="49"/>
      <c r="X69" s="43">
        <f t="shared" ref="X69:X132" si="4">((B69/B65)-1)*100</f>
        <v>3.8811143502349932</v>
      </c>
      <c r="Y69" s="49"/>
      <c r="Z69" s="49" t="e">
        <f t="shared" si="1"/>
        <v>#N/A</v>
      </c>
      <c r="AA69" s="49">
        <f t="shared" si="1"/>
        <v>3.4021695262900664</v>
      </c>
      <c r="AB69" s="49">
        <f t="shared" si="1"/>
        <v>9.8066013861858536</v>
      </c>
      <c r="AC69" s="49">
        <f t="shared" si="1"/>
        <v>5.1731632127643534</v>
      </c>
      <c r="AD69" s="49">
        <f t="shared" si="1"/>
        <v>1.9725164777846693</v>
      </c>
      <c r="AE69" s="49">
        <f t="shared" si="1"/>
        <v>6.3153212724357921</v>
      </c>
      <c r="AG69" s="50" t="e">
        <f t="shared" si="2"/>
        <v>#N/A</v>
      </c>
      <c r="AH69" s="43" t="e">
        <f t="shared" si="3"/>
        <v>#N/A</v>
      </c>
    </row>
    <row r="70" spans="1:34" x14ac:dyDescent="0.25">
      <c r="A70" s="43" t="str">
        <f>'[2]OUT-FOREIGNDEMAND'!A25</f>
        <v>1985Q4</v>
      </c>
      <c r="B70" s="49">
        <f>'[2]OUT-FOREIGNDEMAND'!B25</f>
        <v>52.94185514234195</v>
      </c>
      <c r="C70" s="49">
        <f>'[2]OUT-FOREIGNDEMAND'!C25</f>
        <v>61.588319954944794</v>
      </c>
      <c r="D70" s="49">
        <f>'[2]OUT-FOREIGNDEMAND'!D25</f>
        <v>66.71722340609108</v>
      </c>
      <c r="E70" s="49">
        <f>'[2]OUT-FOREIGNDEMAND'!E25</f>
        <v>33.179390138513753</v>
      </c>
      <c r="F70" s="49" t="e">
        <v>#N/A</v>
      </c>
      <c r="G70" s="49">
        <f>'[2]OUT-FOREIGNDEMAND'!G25</f>
        <v>46.394350892611882</v>
      </c>
      <c r="H70" s="49">
        <f>'[2]OUT-FOREIGNDEMAND'!H25</f>
        <v>23.679910874437159</v>
      </c>
      <c r="I70" s="49">
        <f>'[2]OUT-FOREIGNDEMAND'!I25</f>
        <v>10.692370550429633</v>
      </c>
      <c r="J70" s="49">
        <f>'[2]OUT-FOREIGNDEMAND'!J25</f>
        <v>69.446046957265821</v>
      </c>
      <c r="K70" s="49">
        <f>'[2]OUT-FOREIGNDEMAND'!K25</f>
        <v>21.306355040554919</v>
      </c>
      <c r="L70" s="49">
        <f>'[2]OUT-FOREIGNDEMAND'!L25</f>
        <v>20.292605882322292</v>
      </c>
      <c r="M70" s="49">
        <f>'[2]OUT-FOREIGNDEMAND'!M25</f>
        <v>60.216776289269447</v>
      </c>
      <c r="N70" s="49">
        <f>'[2]OUT-FOREIGNDEMAND'!N25</f>
        <v>67.355137584308935</v>
      </c>
      <c r="O70" s="49" t="e">
        <v>#N/A</v>
      </c>
      <c r="P70" s="49">
        <f>'[2]OUT-FOREIGNDEMAND'!P25</f>
        <v>54.235426302060795</v>
      </c>
      <c r="Q70" s="49" t="e">
        <v>#N/A</v>
      </c>
      <c r="R70" s="49">
        <f>'[2]OUT-FOREIGNDEMAND'!R25</f>
        <v>108.63059375000003</v>
      </c>
      <c r="S70" s="49">
        <f>'[2]OUT-FOREIGNDEMAND'!S25</f>
        <v>21.86450000000001</v>
      </c>
      <c r="T70" s="49">
        <f>'[2]OUT-FOREIGNDEMAND'!T25</f>
        <v>44.668093749999983</v>
      </c>
      <c r="U70" s="49">
        <f>'[2]OUT-FOREIGNDEMAND'!U25</f>
        <v>84.203906250000017</v>
      </c>
      <c r="V70" s="49">
        <f>'[2]OUT-FOREIGNDEMAND'!V25</f>
        <v>14.249843749999998</v>
      </c>
      <c r="W70" s="49"/>
      <c r="X70" s="43">
        <f t="shared" si="4"/>
        <v>3.5736572799703215</v>
      </c>
      <c r="Y70" s="49"/>
      <c r="Z70" s="49" t="e">
        <f t="shared" si="1"/>
        <v>#N/A</v>
      </c>
      <c r="AA70" s="49">
        <f t="shared" si="1"/>
        <v>3.0505665858846509</v>
      </c>
      <c r="AB70" s="49">
        <f t="shared" si="1"/>
        <v>9.6286036166610032</v>
      </c>
      <c r="AC70" s="49">
        <f t="shared" si="1"/>
        <v>4.9178679354275889</v>
      </c>
      <c r="AD70" s="49">
        <f t="shared" si="1"/>
        <v>1.6883621211818189</v>
      </c>
      <c r="AE70" s="49">
        <f t="shared" si="1"/>
        <v>6.8139121961274807</v>
      </c>
      <c r="AG70" s="50" t="e">
        <f t="shared" si="2"/>
        <v>#N/A</v>
      </c>
      <c r="AH70" s="43" t="e">
        <f t="shared" si="3"/>
        <v>#N/A</v>
      </c>
    </row>
    <row r="71" spans="1:34" x14ac:dyDescent="0.25">
      <c r="A71" s="43" t="str">
        <f>'[2]OUT-FOREIGNDEMAND'!A26</f>
        <v>1986Q1</v>
      </c>
      <c r="B71" s="49">
        <f>'[2]OUT-FOREIGNDEMAND'!B26</f>
        <v>53.340058822354308</v>
      </c>
      <c r="C71" s="49">
        <f>'[2]OUT-FOREIGNDEMAND'!C26</f>
        <v>61.620189925762404</v>
      </c>
      <c r="D71" s="49">
        <f>'[2]OUT-FOREIGNDEMAND'!D26</f>
        <v>66.867892495613461</v>
      </c>
      <c r="E71" s="49">
        <f>'[2]OUT-FOREIGNDEMAND'!E26</f>
        <v>33.56692312871651</v>
      </c>
      <c r="F71" s="49" t="e">
        <v>#N/A</v>
      </c>
      <c r="G71" s="49">
        <f>'[2]OUT-FOREIGNDEMAND'!G26</f>
        <v>46.63761143479563</v>
      </c>
      <c r="H71" s="49">
        <f>'[2]OUT-FOREIGNDEMAND'!H26</f>
        <v>23.972460076952832</v>
      </c>
      <c r="I71" s="49">
        <f>'[2]OUT-FOREIGNDEMAND'!I26</f>
        <v>10.811527582348472</v>
      </c>
      <c r="J71" s="49">
        <f>'[2]OUT-FOREIGNDEMAND'!J26</f>
        <v>69.672251776401367</v>
      </c>
      <c r="K71" s="49">
        <f>'[2]OUT-FOREIGNDEMAND'!K26</f>
        <v>21.927841143960194</v>
      </c>
      <c r="L71" s="49">
        <f>'[2]OUT-FOREIGNDEMAND'!L26</f>
        <v>19.540681571565429</v>
      </c>
      <c r="M71" s="49">
        <f>'[2]OUT-FOREIGNDEMAND'!M26</f>
        <v>60.458754059941626</v>
      </c>
      <c r="N71" s="49">
        <f>'[2]OUT-FOREIGNDEMAND'!N26</f>
        <v>67.882238443064409</v>
      </c>
      <c r="O71" s="49" t="e">
        <v>#N/A</v>
      </c>
      <c r="P71" s="49">
        <f>'[2]OUT-FOREIGNDEMAND'!P26</f>
        <v>54.801995098743767</v>
      </c>
      <c r="Q71" s="49" t="e">
        <v>#N/A</v>
      </c>
      <c r="R71" s="49">
        <f>'[2]OUT-FOREIGNDEMAND'!R26</f>
        <v>108.62109375000001</v>
      </c>
      <c r="S71" s="49">
        <f>'[2]OUT-FOREIGNDEMAND'!S26</f>
        <v>22.101031250000002</v>
      </c>
      <c r="T71" s="49">
        <f>'[2]OUT-FOREIGNDEMAND'!T26</f>
        <v>44.938562500000003</v>
      </c>
      <c r="U71" s="49">
        <f>'[2]OUT-FOREIGNDEMAND'!U26</f>
        <v>84.211781250000001</v>
      </c>
      <c r="V71" s="49">
        <f>'[2]OUT-FOREIGNDEMAND'!V26</f>
        <v>14.602062500000002</v>
      </c>
      <c r="W71" s="49"/>
      <c r="X71" s="43">
        <f t="shared" si="4"/>
        <v>3.6131396193152199</v>
      </c>
      <c r="Y71" s="49"/>
      <c r="Z71" s="49" t="e">
        <f t="shared" si="1"/>
        <v>#N/A</v>
      </c>
      <c r="AA71" s="49">
        <f t="shared" si="1"/>
        <v>2.0194472025971688</v>
      </c>
      <c r="AB71" s="49">
        <f t="shared" si="1"/>
        <v>6.9400425804734267</v>
      </c>
      <c r="AC71" s="49">
        <f t="shared" si="1"/>
        <v>3.8784463099102107</v>
      </c>
      <c r="AD71" s="49">
        <f t="shared" si="1"/>
        <v>0.99118212184476917</v>
      </c>
      <c r="AE71" s="49">
        <f t="shared" si="1"/>
        <v>8.3060790717403243</v>
      </c>
      <c r="AG71" s="50" t="e">
        <f t="shared" si="2"/>
        <v>#N/A</v>
      </c>
      <c r="AH71" s="43" t="e">
        <f t="shared" si="3"/>
        <v>#N/A</v>
      </c>
    </row>
    <row r="72" spans="1:34" x14ac:dyDescent="0.25">
      <c r="A72" s="43" t="str">
        <f>'[2]OUT-FOREIGNDEMAND'!A27</f>
        <v>1986Q2</v>
      </c>
      <c r="B72" s="49">
        <f>'[2]OUT-FOREIGNDEMAND'!B27</f>
        <v>53.795865078331801</v>
      </c>
      <c r="C72" s="49">
        <f>'[2]OUT-FOREIGNDEMAND'!C27</f>
        <v>62.11754416283533</v>
      </c>
      <c r="D72" s="49">
        <f>'[2]OUT-FOREIGNDEMAND'!D27</f>
        <v>67.160236328727649</v>
      </c>
      <c r="E72" s="49">
        <f>'[2]OUT-FOREIGNDEMAND'!E27</f>
        <v>34.412925889445688</v>
      </c>
      <c r="F72" s="49" t="e">
        <v>#N/A</v>
      </c>
      <c r="G72" s="49">
        <f>'[2]OUT-FOREIGNDEMAND'!G27</f>
        <v>46.828215419030556</v>
      </c>
      <c r="H72" s="49">
        <f>'[2]OUT-FOREIGNDEMAND'!H27</f>
        <v>24.241139875580931</v>
      </c>
      <c r="I72" s="49">
        <f>'[2]OUT-FOREIGNDEMAND'!I27</f>
        <v>11.065440603695976</v>
      </c>
      <c r="J72" s="49">
        <f>'[2]OUT-FOREIGNDEMAND'!J27</f>
        <v>70.308072266715172</v>
      </c>
      <c r="K72" s="49">
        <f>'[2]OUT-FOREIGNDEMAND'!K27</f>
        <v>22.546619199703141</v>
      </c>
      <c r="L72" s="49">
        <f>'[2]OUT-FOREIGNDEMAND'!L27</f>
        <v>19.635650837806271</v>
      </c>
      <c r="M72" s="49">
        <f>'[2]OUT-FOREIGNDEMAND'!M27</f>
        <v>60.751082353749553</v>
      </c>
      <c r="N72" s="49">
        <f>'[2]OUT-FOREIGNDEMAND'!N27</f>
        <v>68.247661835181546</v>
      </c>
      <c r="O72" s="49" t="e">
        <v>#N/A</v>
      </c>
      <c r="P72" s="49">
        <f>'[2]OUT-FOREIGNDEMAND'!P27</f>
        <v>55.180434799568573</v>
      </c>
      <c r="Q72" s="49" t="e">
        <v>#N/A</v>
      </c>
      <c r="R72" s="49">
        <f>'[2]OUT-FOREIGNDEMAND'!R27</f>
        <v>109.25865625000002</v>
      </c>
      <c r="S72" s="49">
        <f>'[2]OUT-FOREIGNDEMAND'!S27</f>
        <v>22.463718750000002</v>
      </c>
      <c r="T72" s="49">
        <f>'[2]OUT-FOREIGNDEMAND'!T27</f>
        <v>45.353437499999998</v>
      </c>
      <c r="U72" s="49">
        <f>'[2]OUT-FOREIGNDEMAND'!U27</f>
        <v>84.313968750000001</v>
      </c>
      <c r="V72" s="49">
        <f>'[2]OUT-FOREIGNDEMAND'!V27</f>
        <v>14.918437500000003</v>
      </c>
      <c r="W72" s="49"/>
      <c r="X72" s="43">
        <f t="shared" si="4"/>
        <v>3.4835301236220362</v>
      </c>
      <c r="Y72" s="49"/>
      <c r="Z72" s="49" t="e">
        <f t="shared" si="1"/>
        <v>#N/A</v>
      </c>
      <c r="AA72" s="49">
        <f t="shared" si="1"/>
        <v>1.8355747909346576</v>
      </c>
      <c r="AB72" s="49">
        <f t="shared" si="1"/>
        <v>6.4997155420700947</v>
      </c>
      <c r="AC72" s="49">
        <f t="shared" si="1"/>
        <v>3.6293959004085163</v>
      </c>
      <c r="AD72" s="49">
        <f t="shared" si="1"/>
        <v>0.69627762428101647</v>
      </c>
      <c r="AE72" s="49">
        <f t="shared" si="1"/>
        <v>8.7981585514546055</v>
      </c>
      <c r="AG72" s="50" t="e">
        <f t="shared" si="2"/>
        <v>#N/A</v>
      </c>
      <c r="AH72" s="43" t="e">
        <f t="shared" si="3"/>
        <v>#N/A</v>
      </c>
    </row>
    <row r="73" spans="1:34" x14ac:dyDescent="0.25">
      <c r="A73" s="43" t="str">
        <f>'[2]OUT-FOREIGNDEMAND'!A28</f>
        <v>1986Q3</v>
      </c>
      <c r="B73" s="49">
        <f>'[2]OUT-FOREIGNDEMAND'!B28</f>
        <v>54.25551553141333</v>
      </c>
      <c r="C73" s="49">
        <f>'[2]OUT-FOREIGNDEMAND'!C28</f>
        <v>62.720187951640597</v>
      </c>
      <c r="D73" s="49">
        <f>'[2]OUT-FOREIGNDEMAND'!D28</f>
        <v>67.441606851361641</v>
      </c>
      <c r="E73" s="49">
        <f>'[2]OUT-FOREIGNDEMAND'!E28</f>
        <v>35.411071364991038</v>
      </c>
      <c r="F73" s="49" t="e">
        <v>#N/A</v>
      </c>
      <c r="G73" s="49">
        <f>'[2]OUT-FOREIGNDEMAND'!G28</f>
        <v>47.0135807031523</v>
      </c>
      <c r="H73" s="49">
        <f>'[2]OUT-FOREIGNDEMAND'!H28</f>
        <v>24.500770489073329</v>
      </c>
      <c r="I73" s="49">
        <f>'[2]OUT-FOREIGNDEMAND'!I28</f>
        <v>11.344082933887313</v>
      </c>
      <c r="J73" s="49">
        <f>'[2]OUT-FOREIGNDEMAND'!J28</f>
        <v>71.010658754589485</v>
      </c>
      <c r="K73" s="49">
        <f>'[2]OUT-FOREIGNDEMAND'!K28</f>
        <v>23.201874558440906</v>
      </c>
      <c r="L73" s="49">
        <f>'[2]OUT-FOREIGNDEMAND'!L28</f>
        <v>19.942679823043392</v>
      </c>
      <c r="M73" s="49">
        <f>'[2]OUT-FOREIGNDEMAND'!M28</f>
        <v>61.063080654941544</v>
      </c>
      <c r="N73" s="49">
        <f>'[2]OUT-FOREIGNDEMAND'!N28</f>
        <v>68.575000990737877</v>
      </c>
      <c r="O73" s="49" t="e">
        <v>#N/A</v>
      </c>
      <c r="P73" s="49">
        <f>'[2]OUT-FOREIGNDEMAND'!P28</f>
        <v>55.518026510385901</v>
      </c>
      <c r="Q73" s="49" t="e">
        <v>#N/A</v>
      </c>
      <c r="R73" s="49">
        <f>'[2]OUT-FOREIGNDEMAND'!R28</f>
        <v>110.01078125000002</v>
      </c>
      <c r="S73" s="49">
        <f>'[2]OUT-FOREIGNDEMAND'!S28</f>
        <v>22.843343750000003</v>
      </c>
      <c r="T73" s="49">
        <f>'[2]OUT-FOREIGNDEMAND'!T28</f>
        <v>45.784437499999996</v>
      </c>
      <c r="U73" s="49">
        <f>'[2]OUT-FOREIGNDEMAND'!U28</f>
        <v>84.391093749999982</v>
      </c>
      <c r="V73" s="49">
        <f>'[2]OUT-FOREIGNDEMAND'!V28</f>
        <v>15.243187500000003</v>
      </c>
      <c r="W73" s="49"/>
      <c r="X73" s="43">
        <f t="shared" si="4"/>
        <v>3.3985242648468139</v>
      </c>
      <c r="Y73" s="49"/>
      <c r="Z73" s="49" t="e">
        <f t="shared" si="1"/>
        <v>#N/A</v>
      </c>
      <c r="AA73" s="49">
        <f t="shared" si="1"/>
        <v>1.8531993670675595</v>
      </c>
      <c r="AB73" s="49">
        <f t="shared" si="1"/>
        <v>6.2876593616228771</v>
      </c>
      <c r="AC73" s="49">
        <f t="shared" si="1"/>
        <v>3.5047153182672153</v>
      </c>
      <c r="AD73" s="49">
        <f t="shared" si="1"/>
        <v>0.4609908103162752</v>
      </c>
      <c r="AE73" s="49">
        <f t="shared" si="1"/>
        <v>9.1300816827862175</v>
      </c>
      <c r="AG73" s="50" t="e">
        <f t="shared" si="2"/>
        <v>#N/A</v>
      </c>
      <c r="AH73" s="43" t="e">
        <f t="shared" si="3"/>
        <v>#N/A</v>
      </c>
    </row>
    <row r="74" spans="1:34" x14ac:dyDescent="0.25">
      <c r="A74" s="43" t="str">
        <f>'[2]OUT-FOREIGNDEMAND'!A29</f>
        <v>1986Q4</v>
      </c>
      <c r="B74" s="49">
        <f>'[2]OUT-FOREIGNDEMAND'!B29</f>
        <v>54.719010181598904</v>
      </c>
      <c r="C74" s="49">
        <f>'[2]OUT-FOREIGNDEMAND'!C29</f>
        <v>63.428121292178204</v>
      </c>
      <c r="D74" s="49">
        <f>'[2]OUT-FOREIGNDEMAND'!D29</f>
        <v>67.712004063515479</v>
      </c>
      <c r="E74" s="49">
        <f>'[2]OUT-FOREIGNDEMAND'!E29</f>
        <v>36.561359555352567</v>
      </c>
      <c r="F74" s="49" t="e">
        <v>#N/A</v>
      </c>
      <c r="G74" s="49">
        <f>'[2]OUT-FOREIGNDEMAND'!G29</f>
        <v>47.193707287160855</v>
      </c>
      <c r="H74" s="49">
        <f>'[2]OUT-FOREIGNDEMAND'!H29</f>
        <v>24.751351917430025</v>
      </c>
      <c r="I74" s="49">
        <f>'[2]OUT-FOREIGNDEMAND'!I29</f>
        <v>11.647454572922479</v>
      </c>
      <c r="J74" s="49">
        <f>'[2]OUT-FOREIGNDEMAND'!J29</f>
        <v>71.780011240024294</v>
      </c>
      <c r="K74" s="49">
        <f>'[2]OUT-FOREIGNDEMAND'!K29</f>
        <v>23.893607220173493</v>
      </c>
      <c r="L74" s="49">
        <f>'[2]OUT-FOREIGNDEMAND'!L29</f>
        <v>20.461768527276782</v>
      </c>
      <c r="M74" s="49">
        <f>'[2]OUT-FOREIGNDEMAND'!M29</f>
        <v>61.394748963517593</v>
      </c>
      <c r="N74" s="49">
        <f>'[2]OUT-FOREIGNDEMAND'!N29</f>
        <v>68.864255909733401</v>
      </c>
      <c r="O74" s="49" t="e">
        <v>#N/A</v>
      </c>
      <c r="P74" s="49">
        <f>'[2]OUT-FOREIGNDEMAND'!P29</f>
        <v>55.814770231195745</v>
      </c>
      <c r="Q74" s="49" t="e">
        <v>#N/A</v>
      </c>
      <c r="R74" s="49">
        <f>'[2]OUT-FOREIGNDEMAND'!R29</f>
        <v>110.87746875000002</v>
      </c>
      <c r="S74" s="49">
        <f>'[2]OUT-FOREIGNDEMAND'!S29</f>
        <v>23.239906249999997</v>
      </c>
      <c r="T74" s="49">
        <f>'[2]OUT-FOREIGNDEMAND'!T29</f>
        <v>46.231562499999995</v>
      </c>
      <c r="U74" s="49">
        <f>'[2]OUT-FOREIGNDEMAND'!U29</f>
        <v>84.443156249999987</v>
      </c>
      <c r="V74" s="49">
        <f>'[2]OUT-FOREIGNDEMAND'!V29</f>
        <v>15.576312500000002</v>
      </c>
      <c r="W74" s="49"/>
      <c r="X74" s="43">
        <f t="shared" si="4"/>
        <v>3.3568053754044147</v>
      </c>
      <c r="Y74" s="49"/>
      <c r="Z74" s="49" t="e">
        <f t="shared" si="1"/>
        <v>#N/A</v>
      </c>
      <c r="AA74" s="49">
        <f t="shared" si="1"/>
        <v>2.0683629928148095</v>
      </c>
      <c r="AB74" s="49">
        <f t="shared" si="1"/>
        <v>6.2905909122092263</v>
      </c>
      <c r="AC74" s="49">
        <f t="shared" si="1"/>
        <v>3.5001913418344799</v>
      </c>
      <c r="AD74" s="49">
        <f t="shared" si="1"/>
        <v>0.28413171152612549</v>
      </c>
      <c r="AE74" s="49">
        <f t="shared" si="1"/>
        <v>9.3086547001612239</v>
      </c>
      <c r="AG74" s="50" t="e">
        <f t="shared" si="2"/>
        <v>#N/A</v>
      </c>
      <c r="AH74" s="43" t="e">
        <f t="shared" si="3"/>
        <v>#N/A</v>
      </c>
    </row>
    <row r="75" spans="1:34" x14ac:dyDescent="0.25">
      <c r="A75" s="43" t="str">
        <f>'[2]OUT-FOREIGNDEMAND'!A30</f>
        <v>1987Q1</v>
      </c>
      <c r="B75" s="49">
        <f>'[2]OUT-FOREIGNDEMAND'!B30</f>
        <v>55.123231247345885</v>
      </c>
      <c r="C75" s="49">
        <f>'[2]OUT-FOREIGNDEMAND'!C30</f>
        <v>64.480670100747474</v>
      </c>
      <c r="D75" s="49">
        <f>'[2]OUT-FOREIGNDEMAND'!D30</f>
        <v>67.755607021960188</v>
      </c>
      <c r="E75" s="49">
        <f>'[2]OUT-FOREIGNDEMAND'!E30</f>
        <v>37.587178553561507</v>
      </c>
      <c r="F75" s="49" t="e">
        <v>#N/A</v>
      </c>
      <c r="G75" s="49">
        <f>'[2]OUT-FOREIGNDEMAND'!G30</f>
        <v>46.775014435369847</v>
      </c>
      <c r="H75" s="49">
        <f>'[2]OUT-FOREIGNDEMAND'!H30</f>
        <v>24.740122156904341</v>
      </c>
      <c r="I75" s="49">
        <f>'[2]OUT-FOREIGNDEMAND'!I30</f>
        <v>12.023175106577657</v>
      </c>
      <c r="J75" s="49">
        <f>'[2]OUT-FOREIGNDEMAND'!J30</f>
        <v>72.520708527753868</v>
      </c>
      <c r="K75" s="49">
        <f>'[2]OUT-FOREIGNDEMAND'!K30</f>
        <v>24.684775669140919</v>
      </c>
      <c r="L75" s="49">
        <f>'[2]OUT-FOREIGNDEMAND'!L30</f>
        <v>21.887655467454277</v>
      </c>
      <c r="M75" s="49">
        <f>'[2]OUT-FOREIGNDEMAND'!M30</f>
        <v>61.554929870205775</v>
      </c>
      <c r="N75" s="49">
        <f>'[2]OUT-FOREIGNDEMAND'!N30</f>
        <v>68.772092853095202</v>
      </c>
      <c r="O75" s="49" t="e">
        <v>#N/A</v>
      </c>
      <c r="P75" s="49">
        <f>'[2]OUT-FOREIGNDEMAND'!P30</f>
        <v>55.72476877773267</v>
      </c>
      <c r="Q75" s="49" t="e">
        <v>#N/A</v>
      </c>
      <c r="R75" s="49">
        <f>'[2]OUT-FOREIGNDEMAND'!R30</f>
        <v>112.03059375000001</v>
      </c>
      <c r="S75" s="49">
        <f>'[2]OUT-FOREIGNDEMAND'!S30</f>
        <v>23.239968750000003</v>
      </c>
      <c r="T75" s="49">
        <f>'[2]OUT-FOREIGNDEMAND'!T30</f>
        <v>46.682781250000019</v>
      </c>
      <c r="U75" s="49">
        <f>'[2]OUT-FOREIGNDEMAND'!U30</f>
        <v>84.337968749999987</v>
      </c>
      <c r="V75" s="49">
        <f>'[2]OUT-FOREIGNDEMAND'!V30</f>
        <v>15.966718750000007</v>
      </c>
      <c r="W75" s="49"/>
      <c r="X75" s="43">
        <f t="shared" si="4"/>
        <v>3.3430267314295881</v>
      </c>
      <c r="Y75" s="49"/>
      <c r="Z75" s="49" t="e">
        <f t="shared" si="1"/>
        <v>#N/A</v>
      </c>
      <c r="AA75" s="49">
        <f t="shared" si="1"/>
        <v>3.1388930844751251</v>
      </c>
      <c r="AB75" s="49">
        <f t="shared" si="1"/>
        <v>5.1533228794470975</v>
      </c>
      <c r="AC75" s="49">
        <f t="shared" si="1"/>
        <v>3.8813407749747508</v>
      </c>
      <c r="AD75" s="49">
        <f t="shared" si="1"/>
        <v>0.14984542320197747</v>
      </c>
      <c r="AE75" s="49">
        <f t="shared" si="1"/>
        <v>9.3456403847059555</v>
      </c>
      <c r="AG75" s="50" t="e">
        <f t="shared" si="2"/>
        <v>#N/A</v>
      </c>
      <c r="AH75" s="43" t="e">
        <f t="shared" si="3"/>
        <v>#N/A</v>
      </c>
    </row>
    <row r="76" spans="1:34" x14ac:dyDescent="0.25">
      <c r="A76" s="43" t="str">
        <f>'[2]OUT-FOREIGNDEMAND'!A31</f>
        <v>1987Q2</v>
      </c>
      <c r="B76" s="49">
        <f>'[2]OUT-FOREIGNDEMAND'!B31</f>
        <v>55.619661404356613</v>
      </c>
      <c r="C76" s="49">
        <f>'[2]OUT-FOREIGNDEMAND'!C31</f>
        <v>65.303452178229989</v>
      </c>
      <c r="D76" s="49">
        <f>'[2]OUT-FOREIGNDEMAND'!D31</f>
        <v>68.090385990445284</v>
      </c>
      <c r="E76" s="49">
        <f>'[2]OUT-FOREIGNDEMAND'!E31</f>
        <v>39.152396936342925</v>
      </c>
      <c r="F76" s="49" t="e">
        <v>#N/A</v>
      </c>
      <c r="G76" s="49">
        <f>'[2]OUT-FOREIGNDEMAND'!G31</f>
        <v>47.182095913426622</v>
      </c>
      <c r="H76" s="49">
        <f>'[2]OUT-FOREIGNDEMAND'!H31</f>
        <v>25.073710016488288</v>
      </c>
      <c r="I76" s="49">
        <f>'[2]OUT-FOREIGNDEMAND'!I31</f>
        <v>12.356957528990012</v>
      </c>
      <c r="J76" s="49">
        <f>'[2]OUT-FOREIGNDEMAND'!J31</f>
        <v>73.46176148641598</v>
      </c>
      <c r="K76" s="49">
        <f>'[2]OUT-FOREIGNDEMAND'!K31</f>
        <v>25.424279543167152</v>
      </c>
      <c r="L76" s="49">
        <f>'[2]OUT-FOREIGNDEMAND'!L31</f>
        <v>22.552968202901095</v>
      </c>
      <c r="M76" s="49">
        <f>'[2]OUT-FOREIGNDEMAND'!M31</f>
        <v>62.002401157258717</v>
      </c>
      <c r="N76" s="49">
        <f>'[2]OUT-FOREIGNDEMAND'!N31</f>
        <v>69.122512794598265</v>
      </c>
      <c r="O76" s="49" t="e">
        <v>#N/A</v>
      </c>
      <c r="P76" s="49">
        <f>'[2]OUT-FOREIGNDEMAND'!P31</f>
        <v>56.078175392233767</v>
      </c>
      <c r="Q76" s="49" t="e">
        <v>#N/A</v>
      </c>
      <c r="R76" s="49">
        <f>'[2]OUT-FOREIGNDEMAND'!R31</f>
        <v>113.05765625000002</v>
      </c>
      <c r="S76" s="49">
        <f>'[2]OUT-FOREIGNDEMAND'!S31</f>
        <v>23.835781250000004</v>
      </c>
      <c r="T76" s="49">
        <f>'[2]OUT-FOREIGNDEMAND'!T31</f>
        <v>47.166968750000017</v>
      </c>
      <c r="U76" s="49">
        <f>'[2]OUT-FOREIGNDEMAND'!U31</f>
        <v>84.39278124999997</v>
      </c>
      <c r="V76" s="49">
        <f>'[2]OUT-FOREIGNDEMAND'!V31</f>
        <v>16.297031250000011</v>
      </c>
      <c r="W76" s="49"/>
      <c r="X76" s="43">
        <f t="shared" si="4"/>
        <v>3.3902165591522593</v>
      </c>
      <c r="Y76" s="49"/>
      <c r="Z76" s="49" t="e">
        <f t="shared" si="1"/>
        <v>#N/A</v>
      </c>
      <c r="AA76" s="49">
        <f t="shared" si="1"/>
        <v>3.4770700376429042</v>
      </c>
      <c r="AB76" s="49">
        <f t="shared" si="1"/>
        <v>6.1079045516450936</v>
      </c>
      <c r="AC76" s="49">
        <f t="shared" si="1"/>
        <v>3.9986632766259911</v>
      </c>
      <c r="AD76" s="49">
        <f t="shared" si="1"/>
        <v>9.3475021005895442E-2</v>
      </c>
      <c r="AE76" s="49">
        <f t="shared" si="1"/>
        <v>9.2408722428203749</v>
      </c>
      <c r="AG76" s="50" t="e">
        <f t="shared" si="2"/>
        <v>#N/A</v>
      </c>
      <c r="AH76" s="43" t="e">
        <f t="shared" si="3"/>
        <v>#N/A</v>
      </c>
    </row>
    <row r="77" spans="1:34" x14ac:dyDescent="0.25">
      <c r="A77" s="43" t="str">
        <f>'[2]OUT-FOREIGNDEMAND'!A32</f>
        <v>1987Q3</v>
      </c>
      <c r="B77" s="49">
        <f>'[2]OUT-FOREIGNDEMAND'!B32</f>
        <v>56.145182871088444</v>
      </c>
      <c r="C77" s="49">
        <f>'[2]OUT-FOREIGNDEMAND'!C32</f>
        <v>66.135793440925099</v>
      </c>
      <c r="D77" s="49">
        <f>'[2]OUT-FOREIGNDEMAND'!D32</f>
        <v>68.500520025741793</v>
      </c>
      <c r="E77" s="49">
        <f>'[2]OUT-FOREIGNDEMAND'!E32</f>
        <v>40.980402796728029</v>
      </c>
      <c r="F77" s="49" t="e">
        <v>#N/A</v>
      </c>
      <c r="G77" s="49">
        <f>'[2]OUT-FOREIGNDEMAND'!G32</f>
        <v>47.821370985644791</v>
      </c>
      <c r="H77" s="49">
        <f>'[2]OUT-FOREIGNDEMAND'!H32</f>
        <v>25.499353492435194</v>
      </c>
      <c r="I77" s="49">
        <f>'[2]OUT-FOREIGNDEMAND'!I32</f>
        <v>12.696421425935723</v>
      </c>
      <c r="J77" s="49">
        <f>'[2]OUT-FOREIGNDEMAND'!J32</f>
        <v>74.507748920744888</v>
      </c>
      <c r="K77" s="49">
        <f>'[2]OUT-FOREIGNDEMAND'!K32</f>
        <v>26.175077326492204</v>
      </c>
      <c r="L77" s="49">
        <f>'[2]OUT-FOREIGNDEMAND'!L32</f>
        <v>23.152445250565052</v>
      </c>
      <c r="M77" s="49">
        <f>'[2]OUT-FOREIGNDEMAND'!M32</f>
        <v>62.546005415404494</v>
      </c>
      <c r="N77" s="49">
        <f>'[2]OUT-FOREIGNDEMAND'!N32</f>
        <v>69.572181995169643</v>
      </c>
      <c r="O77" s="49" t="e">
        <v>#N/A</v>
      </c>
      <c r="P77" s="49">
        <f>'[2]OUT-FOREIGNDEMAND'!P32</f>
        <v>56.529092890433581</v>
      </c>
      <c r="Q77" s="49" t="e">
        <v>#N/A</v>
      </c>
      <c r="R77" s="49">
        <f>'[2]OUT-FOREIGNDEMAND'!R32</f>
        <v>114.13053125000002</v>
      </c>
      <c r="S77" s="49">
        <f>'[2]OUT-FOREIGNDEMAND'!S32</f>
        <v>24.613906250000007</v>
      </c>
      <c r="T77" s="49">
        <f>'[2]OUT-FOREIGNDEMAND'!T32</f>
        <v>47.672093750000016</v>
      </c>
      <c r="U77" s="49">
        <f>'[2]OUT-FOREIGNDEMAND'!U32</f>
        <v>84.475406249999978</v>
      </c>
      <c r="V77" s="49">
        <f>'[2]OUT-FOREIGNDEMAND'!V32</f>
        <v>16.61615625000001</v>
      </c>
      <c r="W77" s="49"/>
      <c r="X77" s="43">
        <f t="shared" si="4"/>
        <v>3.4829036664134616</v>
      </c>
      <c r="Y77" s="49"/>
      <c r="Z77" s="49" t="e">
        <f t="shared" si="1"/>
        <v>#N/A</v>
      </c>
      <c r="AA77" s="49">
        <f t="shared" si="1"/>
        <v>3.7448602338691295</v>
      </c>
      <c r="AB77" s="49">
        <f t="shared" si="1"/>
        <v>7.7508902347100728</v>
      </c>
      <c r="AC77" s="49">
        <f t="shared" si="1"/>
        <v>4.1229211345012562</v>
      </c>
      <c r="AD77" s="49">
        <f t="shared" si="1"/>
        <v>9.9906869615606908E-2</v>
      </c>
      <c r="AE77" s="49">
        <f t="shared" si="1"/>
        <v>9.0070974328696494</v>
      </c>
      <c r="AG77" s="50" t="e">
        <f t="shared" si="2"/>
        <v>#N/A</v>
      </c>
      <c r="AH77" s="43" t="e">
        <f t="shared" si="3"/>
        <v>#N/A</v>
      </c>
    </row>
    <row r="78" spans="1:34" x14ac:dyDescent="0.25">
      <c r="A78" s="43" t="str">
        <f>'[2]OUT-FOREIGNDEMAND'!A33</f>
        <v>1987Q4</v>
      </c>
      <c r="B78" s="49">
        <f>'[2]OUT-FOREIGNDEMAND'!B33</f>
        <v>56.699795647541393</v>
      </c>
      <c r="C78" s="49">
        <f>'[2]OUT-FOREIGNDEMAND'!C33</f>
        <v>66.977693888832817</v>
      </c>
      <c r="D78" s="49">
        <f>'[2]OUT-FOREIGNDEMAND'!D33</f>
        <v>68.986009127849726</v>
      </c>
      <c r="E78" s="49">
        <f>'[2]OUT-FOREIGNDEMAND'!E33</f>
        <v>43.071196134716843</v>
      </c>
      <c r="F78" s="49" t="e">
        <v>#N/A</v>
      </c>
      <c r="G78" s="49">
        <f>'[2]OUT-FOREIGNDEMAND'!G33</f>
        <v>48.692839652024354</v>
      </c>
      <c r="H78" s="49">
        <f>'[2]OUT-FOREIGNDEMAND'!H33</f>
        <v>26.017052584745052</v>
      </c>
      <c r="I78" s="49">
        <f>'[2]OUT-FOREIGNDEMAND'!I33</f>
        <v>13.041566797414793</v>
      </c>
      <c r="J78" s="49">
        <f>'[2]OUT-FOREIGNDEMAND'!J33</f>
        <v>75.658670830740562</v>
      </c>
      <c r="K78" s="49">
        <f>'[2]OUT-FOREIGNDEMAND'!K33</f>
        <v>26.937169019116073</v>
      </c>
      <c r="L78" s="49">
        <f>'[2]OUT-FOREIGNDEMAND'!L33</f>
        <v>23.686086610446161</v>
      </c>
      <c r="M78" s="49">
        <f>'[2]OUT-FOREIGNDEMAND'!M33</f>
        <v>63.185742644643113</v>
      </c>
      <c r="N78" s="49">
        <f>'[2]OUT-FOREIGNDEMAND'!N33</f>
        <v>70.12110045480938</v>
      </c>
      <c r="O78" s="49" t="e">
        <v>#N/A</v>
      </c>
      <c r="P78" s="49">
        <f>'[2]OUT-FOREIGNDEMAND'!P33</f>
        <v>57.077521272332106</v>
      </c>
      <c r="Q78" s="49" t="e">
        <v>#N/A</v>
      </c>
      <c r="R78" s="49">
        <f>'[2]OUT-FOREIGNDEMAND'!R33</f>
        <v>115.24921875000003</v>
      </c>
      <c r="S78" s="49">
        <f>'[2]OUT-FOREIGNDEMAND'!S33</f>
        <v>25.574343750000004</v>
      </c>
      <c r="T78" s="49">
        <f>'[2]OUT-FOREIGNDEMAND'!T33</f>
        <v>48.198156250000025</v>
      </c>
      <c r="U78" s="49">
        <f>'[2]OUT-FOREIGNDEMAND'!U33</f>
        <v>84.585843749999981</v>
      </c>
      <c r="V78" s="49">
        <f>'[2]OUT-FOREIGNDEMAND'!V33</f>
        <v>16.924093750000008</v>
      </c>
      <c r="W78" s="49"/>
      <c r="X78" s="43">
        <f t="shared" si="4"/>
        <v>3.6199219601537935</v>
      </c>
      <c r="Y78" s="49"/>
      <c r="Z78" s="49" t="e">
        <f t="shared" si="1"/>
        <v>#N/A</v>
      </c>
      <c r="AA78" s="49">
        <f t="shared" si="1"/>
        <v>3.9428659846638237</v>
      </c>
      <c r="AB78" s="49">
        <f t="shared" si="1"/>
        <v>10.044952311285705</v>
      </c>
      <c r="AC78" s="49">
        <f t="shared" si="1"/>
        <v>4.2537903623742546</v>
      </c>
      <c r="AD78" s="49">
        <f t="shared" si="1"/>
        <v>0.16897461717033657</v>
      </c>
      <c r="AE78" s="49">
        <f t="shared" si="1"/>
        <v>8.6527620064120079</v>
      </c>
      <c r="AG78" s="50" t="e">
        <f t="shared" si="2"/>
        <v>#N/A</v>
      </c>
      <c r="AH78" s="43" t="e">
        <f t="shared" si="3"/>
        <v>#N/A</v>
      </c>
    </row>
    <row r="79" spans="1:34" x14ac:dyDescent="0.25">
      <c r="A79" s="43" t="str">
        <f>'[2]OUT-FOREIGNDEMAND'!A34</f>
        <v>1988Q1</v>
      </c>
      <c r="B79" s="49">
        <f>'[2]OUT-FOREIGNDEMAND'!B34</f>
        <v>57.386938200389373</v>
      </c>
      <c r="C79" s="49">
        <f>'[2]OUT-FOREIGNDEMAND'!C34</f>
        <v>68.151791176528803</v>
      </c>
      <c r="D79" s="49">
        <f>'[2]OUT-FOREIGNDEMAND'!D34</f>
        <v>69.597136532685823</v>
      </c>
      <c r="E79" s="49">
        <f>'[2]OUT-FOREIGNDEMAND'!E34</f>
        <v>47.191107833457863</v>
      </c>
      <c r="F79" s="49" t="e">
        <v>#N/A</v>
      </c>
      <c r="G79" s="49">
        <f>'[2]OUT-FOREIGNDEMAND'!G34</f>
        <v>51.364172950241809</v>
      </c>
      <c r="H79" s="49">
        <f>'[2]OUT-FOREIGNDEMAND'!H34</f>
        <v>26.97998431360682</v>
      </c>
      <c r="I79" s="49">
        <f>'[2]OUT-FOREIGNDEMAND'!I34</f>
        <v>13.534429861776388</v>
      </c>
      <c r="J79" s="49">
        <f>'[2]OUT-FOREIGNDEMAND'!J34</f>
        <v>77.361653915505002</v>
      </c>
      <c r="K79" s="49">
        <f>'[2]OUT-FOREIGNDEMAND'!K34</f>
        <v>27.902777751847829</v>
      </c>
      <c r="L79" s="49">
        <f>'[2]OUT-FOREIGNDEMAND'!L34</f>
        <v>24.030913521878333</v>
      </c>
      <c r="M79" s="49">
        <f>'[2]OUT-FOREIGNDEMAND'!M34</f>
        <v>64.26810338426003</v>
      </c>
      <c r="N79" s="49">
        <f>'[2]OUT-FOREIGNDEMAND'!N34</f>
        <v>70.98234696934216</v>
      </c>
      <c r="O79" s="49" t="e">
        <v>#N/A</v>
      </c>
      <c r="P79" s="49">
        <f>'[2]OUT-FOREIGNDEMAND'!P34</f>
        <v>57.958304673926214</v>
      </c>
      <c r="Q79" s="49" t="e">
        <v>#N/A</v>
      </c>
      <c r="R79" s="49">
        <f>'[2]OUT-FOREIGNDEMAND'!R34</f>
        <v>116.37059375000004</v>
      </c>
      <c r="S79" s="49">
        <f>'[2]OUT-FOREIGNDEMAND'!S34</f>
        <v>27.074593750000005</v>
      </c>
      <c r="T79" s="49">
        <f>'[2]OUT-FOREIGNDEMAND'!T34</f>
        <v>48.735000000000014</v>
      </c>
      <c r="U79" s="49">
        <f>'[2]OUT-FOREIGNDEMAND'!U34</f>
        <v>84.575500000000048</v>
      </c>
      <c r="V79" s="49">
        <f>'[2]OUT-FOREIGNDEMAND'!V34</f>
        <v>17.25240625</v>
      </c>
      <c r="W79" s="49"/>
      <c r="X79" s="43">
        <f t="shared" si="4"/>
        <v>4.1066296402072489</v>
      </c>
      <c r="Y79" s="49"/>
      <c r="Z79" s="49" t="e">
        <f t="shared" si="1"/>
        <v>#N/A</v>
      </c>
      <c r="AA79" s="49">
        <f t="shared" si="1"/>
        <v>3.8739417999380521</v>
      </c>
      <c r="AB79" s="49">
        <f t="shared" si="1"/>
        <v>16.500129760286363</v>
      </c>
      <c r="AC79" s="49">
        <f t="shared" si="1"/>
        <v>4.396093581078131</v>
      </c>
      <c r="AD79" s="49">
        <f t="shared" si="1"/>
        <v>0.28164212811927491</v>
      </c>
      <c r="AE79" s="49">
        <f t="shared" si="1"/>
        <v>8.0522962803487133</v>
      </c>
      <c r="AG79" s="50" t="e">
        <f t="shared" si="2"/>
        <v>#N/A</v>
      </c>
      <c r="AH79" s="43" t="e">
        <f t="shared" si="3"/>
        <v>#N/A</v>
      </c>
    </row>
    <row r="80" spans="1:34" x14ac:dyDescent="0.25">
      <c r="A80" s="43" t="str">
        <f>'[2]OUT-FOREIGNDEMAND'!A35</f>
        <v>1988Q2</v>
      </c>
      <c r="B80" s="49">
        <f>'[2]OUT-FOREIGNDEMAND'!B35</f>
        <v>57.958358209614971</v>
      </c>
      <c r="C80" s="49">
        <f>'[2]OUT-FOREIGNDEMAND'!C35</f>
        <v>68.883754933031398</v>
      </c>
      <c r="D80" s="49">
        <f>'[2]OUT-FOREIGNDEMAND'!D35</f>
        <v>70.213222474049914</v>
      </c>
      <c r="E80" s="49">
        <f>'[2]OUT-FOREIGNDEMAND'!E35</f>
        <v>49.100943773394647</v>
      </c>
      <c r="F80" s="49" t="e">
        <v>#N/A</v>
      </c>
      <c r="G80" s="49">
        <f>'[2]OUT-FOREIGNDEMAND'!G35</f>
        <v>52.072960389873558</v>
      </c>
      <c r="H80" s="49">
        <f>'[2]OUT-FOREIGNDEMAND'!H35</f>
        <v>27.540523830567032</v>
      </c>
      <c r="I80" s="49">
        <f>'[2]OUT-FOREIGNDEMAND'!I35</f>
        <v>13.834123694982503</v>
      </c>
      <c r="J80" s="49">
        <f>'[2]OUT-FOREIGNDEMAND'!J35</f>
        <v>78.543594097193463</v>
      </c>
      <c r="K80" s="49">
        <f>'[2]OUT-FOREIGNDEMAND'!K35</f>
        <v>28.610568010745709</v>
      </c>
      <c r="L80" s="49">
        <f>'[2]OUT-FOREIGNDEMAND'!L35</f>
        <v>24.482075010460161</v>
      </c>
      <c r="M80" s="49">
        <f>'[2]OUT-FOREIGNDEMAND'!M35</f>
        <v>64.961510339970133</v>
      </c>
      <c r="N80" s="49">
        <f>'[2]OUT-FOREIGNDEMAND'!N35</f>
        <v>71.644532428788693</v>
      </c>
      <c r="O80" s="49" t="e">
        <v>#N/A</v>
      </c>
      <c r="P80" s="49">
        <f>'[2]OUT-FOREIGNDEMAND'!P35</f>
        <v>58.607817168823395</v>
      </c>
      <c r="Q80" s="49" t="e">
        <v>#N/A</v>
      </c>
      <c r="R80" s="49">
        <f>'[2]OUT-FOREIGNDEMAND'!R35</f>
        <v>117.59815625000003</v>
      </c>
      <c r="S80" s="49">
        <f>'[2]OUT-FOREIGNDEMAND'!S35</f>
        <v>28.256656250000006</v>
      </c>
      <c r="T80" s="49">
        <f>'[2]OUT-FOREIGNDEMAND'!T35</f>
        <v>49.307000000000023</v>
      </c>
      <c r="U80" s="49">
        <f>'[2]OUT-FOREIGNDEMAND'!U35</f>
        <v>84.801000000000059</v>
      </c>
      <c r="V80" s="49">
        <f>'[2]OUT-FOREIGNDEMAND'!V35</f>
        <v>17.525343749999998</v>
      </c>
      <c r="W80" s="49"/>
      <c r="X80" s="43">
        <f t="shared" si="4"/>
        <v>4.2048023058895767</v>
      </c>
      <c r="Y80" s="49"/>
      <c r="Z80" s="49" t="e">
        <f t="shared" si="1"/>
        <v>#N/A</v>
      </c>
      <c r="AA80" s="49">
        <f t="shared" si="1"/>
        <v>4.016092452827591</v>
      </c>
      <c r="AB80" s="49">
        <f t="shared" si="1"/>
        <v>18.547220892958993</v>
      </c>
      <c r="AC80" s="49">
        <f t="shared" si="1"/>
        <v>4.537139669379342</v>
      </c>
      <c r="AD80" s="49">
        <f t="shared" si="1"/>
        <v>0.48371287680495367</v>
      </c>
      <c r="AE80" s="49">
        <f t="shared" si="1"/>
        <v>7.5370322432190662</v>
      </c>
      <c r="AG80" s="50" t="e">
        <f t="shared" si="2"/>
        <v>#N/A</v>
      </c>
      <c r="AH80" s="43" t="e">
        <f t="shared" si="3"/>
        <v>#N/A</v>
      </c>
    </row>
    <row r="81" spans="1:34" x14ac:dyDescent="0.25">
      <c r="A81" s="43" t="str">
        <f>'[2]OUT-FOREIGNDEMAND'!A36</f>
        <v>1988Q3</v>
      </c>
      <c r="B81" s="49">
        <f>'[2]OUT-FOREIGNDEMAND'!B36</f>
        <v>58.517494141892115</v>
      </c>
      <c r="C81" s="49">
        <f>'[2]OUT-FOREIGNDEMAND'!C36</f>
        <v>69.496222812916315</v>
      </c>
      <c r="D81" s="49">
        <f>'[2]OUT-FOREIGNDEMAND'!D36</f>
        <v>70.884550187858736</v>
      </c>
      <c r="E81" s="49">
        <f>'[2]OUT-FOREIGNDEMAND'!E36</f>
        <v>50.567034837675706</v>
      </c>
      <c r="F81" s="49" t="e">
        <v>#N/A</v>
      </c>
      <c r="G81" s="49">
        <f>'[2]OUT-FOREIGNDEMAND'!G36</f>
        <v>52.386873008596083</v>
      </c>
      <c r="H81" s="49">
        <f>'[2]OUT-FOREIGNDEMAND'!H36</f>
        <v>28.051848155814625</v>
      </c>
      <c r="I81" s="49">
        <f>'[2]OUT-FOREIGNDEMAND'!I36</f>
        <v>14.082684515382308</v>
      </c>
      <c r="J81" s="49">
        <f>'[2]OUT-FOREIGNDEMAND'!J36</f>
        <v>79.65161807490793</v>
      </c>
      <c r="K81" s="49">
        <f>'[2]OUT-FOREIGNDEMAND'!K36</f>
        <v>29.252762926618779</v>
      </c>
      <c r="L81" s="49">
        <f>'[2]OUT-FOREIGNDEMAND'!L36</f>
        <v>24.916592315525566</v>
      </c>
      <c r="M81" s="49">
        <f>'[2]OUT-FOREIGNDEMAND'!M36</f>
        <v>65.612454051058918</v>
      </c>
      <c r="N81" s="49">
        <f>'[2]OUT-FOREIGNDEMAND'!N36</f>
        <v>72.320735628973694</v>
      </c>
      <c r="O81" s="49" t="e">
        <v>#N/A</v>
      </c>
      <c r="P81" s="49">
        <f>'[2]OUT-FOREIGNDEMAND'!P36</f>
        <v>59.260902893020514</v>
      </c>
      <c r="Q81" s="49" t="e">
        <v>#N/A</v>
      </c>
      <c r="R81" s="49">
        <f>'[2]OUT-FOREIGNDEMAND'!R36</f>
        <v>118.88878125000005</v>
      </c>
      <c r="S81" s="49">
        <f>'[2]OUT-FOREIGNDEMAND'!S36</f>
        <v>29.478031250000008</v>
      </c>
      <c r="T81" s="49">
        <f>'[2]OUT-FOREIGNDEMAND'!T36</f>
        <v>49.904000000000018</v>
      </c>
      <c r="U81" s="49">
        <f>'[2]OUT-FOREIGNDEMAND'!U36</f>
        <v>85.113750000000067</v>
      </c>
      <c r="V81" s="49">
        <f>'[2]OUT-FOREIGNDEMAND'!V36</f>
        <v>17.774468749999997</v>
      </c>
      <c r="W81" s="49"/>
      <c r="X81" s="43">
        <f t="shared" si="4"/>
        <v>4.2253157786494189</v>
      </c>
      <c r="Y81" s="49"/>
      <c r="Z81" s="49" t="e">
        <f t="shared" si="1"/>
        <v>#N/A</v>
      </c>
      <c r="AA81" s="49">
        <f t="shared" si="1"/>
        <v>4.169129809426031</v>
      </c>
      <c r="AB81" s="49">
        <f t="shared" si="1"/>
        <v>19.761694672092123</v>
      </c>
      <c r="AC81" s="49">
        <f t="shared" si="1"/>
        <v>4.681787759741507</v>
      </c>
      <c r="AD81" s="49">
        <f t="shared" si="1"/>
        <v>0.75565632452947451</v>
      </c>
      <c r="AE81" s="49">
        <f t="shared" si="1"/>
        <v>6.9710014913947793</v>
      </c>
      <c r="AG81" s="50" t="e">
        <f t="shared" si="2"/>
        <v>#N/A</v>
      </c>
      <c r="AH81" s="43" t="e">
        <f t="shared" si="3"/>
        <v>#N/A</v>
      </c>
    </row>
    <row r="82" spans="1:34" x14ac:dyDescent="0.25">
      <c r="A82" s="43" t="str">
        <f>'[2]OUT-FOREIGNDEMAND'!A37</f>
        <v>1988Q4</v>
      </c>
      <c r="B82" s="49">
        <f>'[2]OUT-FOREIGNDEMAND'!B37</f>
        <v>59.064345997220798</v>
      </c>
      <c r="C82" s="49">
        <f>'[2]OUT-FOREIGNDEMAND'!C37</f>
        <v>69.989194816183513</v>
      </c>
      <c r="D82" s="49">
        <f>'[2]OUT-FOREIGNDEMAND'!D37</f>
        <v>71.611119674112274</v>
      </c>
      <c r="E82" s="49">
        <f>'[2]OUT-FOREIGNDEMAND'!E37</f>
        <v>51.589381026301069</v>
      </c>
      <c r="F82" s="49" t="e">
        <v>#N/A</v>
      </c>
      <c r="G82" s="49">
        <f>'[2]OUT-FOREIGNDEMAND'!G37</f>
        <v>52.3059108064094</v>
      </c>
      <c r="H82" s="49">
        <f>'[2]OUT-FOREIGNDEMAND'!H37</f>
        <v>28.513957289349609</v>
      </c>
      <c r="I82" s="49">
        <f>'[2]OUT-FOREIGNDEMAND'!I37</f>
        <v>14.2801123229758</v>
      </c>
      <c r="J82" s="49">
        <f>'[2]OUT-FOREIGNDEMAND'!J37</f>
        <v>80.685725848648389</v>
      </c>
      <c r="K82" s="49">
        <f>'[2]OUT-FOREIGNDEMAND'!K37</f>
        <v>29.829362499467045</v>
      </c>
      <c r="L82" s="49">
        <f>'[2]OUT-FOREIGNDEMAND'!L37</f>
        <v>25.334465437074552</v>
      </c>
      <c r="M82" s="49">
        <f>'[2]OUT-FOREIGNDEMAND'!M37</f>
        <v>66.220934517526359</v>
      </c>
      <c r="N82" s="49">
        <f>'[2]OUT-FOREIGNDEMAND'!N37</f>
        <v>73.010956569897161</v>
      </c>
      <c r="O82" s="49" t="e">
        <v>#N/A</v>
      </c>
      <c r="P82" s="49">
        <f>'[2]OUT-FOREIGNDEMAND'!P37</f>
        <v>59.917561846517586</v>
      </c>
      <c r="Q82" s="49" t="e">
        <v>#N/A</v>
      </c>
      <c r="R82" s="49">
        <f>'[2]OUT-FOREIGNDEMAND'!R37</f>
        <v>120.24246875000004</v>
      </c>
      <c r="S82" s="49">
        <f>'[2]OUT-FOREIGNDEMAND'!S37</f>
        <v>30.738718750000011</v>
      </c>
      <c r="T82" s="49">
        <f>'[2]OUT-FOREIGNDEMAND'!T37</f>
        <v>50.526000000000025</v>
      </c>
      <c r="U82" s="49">
        <f>'[2]OUT-FOREIGNDEMAND'!U37</f>
        <v>85.513750000000073</v>
      </c>
      <c r="V82" s="49">
        <f>'[2]OUT-FOREIGNDEMAND'!V37</f>
        <v>17.999781249999995</v>
      </c>
      <c r="W82" s="49"/>
      <c r="X82" s="43">
        <f t="shared" si="4"/>
        <v>4.1702978338369556</v>
      </c>
      <c r="Y82" s="49"/>
      <c r="Z82" s="49" t="e">
        <f t="shared" si="1"/>
        <v>#N/A</v>
      </c>
      <c r="AA82" s="49">
        <f t="shared" si="1"/>
        <v>4.3325673303099999</v>
      </c>
      <c r="AB82" s="49">
        <f t="shared" si="1"/>
        <v>20.19357779219655</v>
      </c>
      <c r="AC82" s="49">
        <f t="shared" si="1"/>
        <v>4.8297360959735913</v>
      </c>
      <c r="AD82" s="49">
        <f t="shared" si="1"/>
        <v>1.0969994609766998</v>
      </c>
      <c r="AE82" s="49">
        <f t="shared" si="1"/>
        <v>6.3559533283723768</v>
      </c>
      <c r="AG82" s="50" t="e">
        <f t="shared" si="2"/>
        <v>#N/A</v>
      </c>
      <c r="AH82" s="43" t="e">
        <f t="shared" si="3"/>
        <v>#N/A</v>
      </c>
    </row>
    <row r="83" spans="1:34" x14ac:dyDescent="0.25">
      <c r="A83" s="43" t="str">
        <f>'[2]OUT-FOREIGNDEMAND'!A38</f>
        <v>1989Q1</v>
      </c>
      <c r="B83" s="49">
        <f>'[2]OUT-FOREIGNDEMAND'!B38</f>
        <v>59.724405438150285</v>
      </c>
      <c r="C83" s="49">
        <f>'[2]OUT-FOREIGNDEMAND'!C38</f>
        <v>70.226950385458025</v>
      </c>
      <c r="D83" s="49">
        <f>'[2]OUT-FOREIGNDEMAND'!D38</f>
        <v>72.592070475434483</v>
      </c>
      <c r="E83" s="49">
        <f>'[2]OUT-FOREIGNDEMAND'!E38</f>
        <v>50.707311049073688</v>
      </c>
      <c r="F83" s="49" t="e">
        <v>#N/A</v>
      </c>
      <c r="G83" s="49">
        <f>'[2]OUT-FOREIGNDEMAND'!G38</f>
        <v>50.590839789984777</v>
      </c>
      <c r="H83" s="49">
        <f>'[2]OUT-FOREIGNDEMAND'!H38</f>
        <v>28.807453629362186</v>
      </c>
      <c r="I83" s="49">
        <f>'[2]OUT-FOREIGNDEMAND'!I38</f>
        <v>14.301811880563285</v>
      </c>
      <c r="J83" s="49">
        <f>'[2]OUT-FOREIGNDEMAND'!J38</f>
        <v>81.427439420850362</v>
      </c>
      <c r="K83" s="49">
        <f>'[2]OUT-FOREIGNDEMAND'!K38</f>
        <v>30.018171929072462</v>
      </c>
      <c r="L83" s="49">
        <f>'[2]OUT-FOREIGNDEMAND'!L38</f>
        <v>25.903764616143672</v>
      </c>
      <c r="M83" s="49">
        <f>'[2]OUT-FOREIGNDEMAND'!M38</f>
        <v>66.703552760773135</v>
      </c>
      <c r="N83" s="49">
        <f>'[2]OUT-FOREIGNDEMAND'!N38</f>
        <v>73.521454157236064</v>
      </c>
      <c r="O83" s="49">
        <f>'[2]OUT-FOREIGNDEMAND'!O38</f>
        <v>0</v>
      </c>
      <c r="P83" s="49">
        <f>'[2]OUT-FOREIGNDEMAND'!P38</f>
        <v>60.597389371618746</v>
      </c>
      <c r="Q83" s="49" t="e">
        <v>#N/A</v>
      </c>
      <c r="R83" s="49">
        <f>'[2]OUT-FOREIGNDEMAND'!R38</f>
        <v>121.65296875</v>
      </c>
      <c r="S83" s="49">
        <f>'[2]OUT-FOREIGNDEMAND'!S38</f>
        <v>32.784343750000019</v>
      </c>
      <c r="T83" s="49">
        <f>'[2]OUT-FOREIGNDEMAND'!T38</f>
        <v>51.068937500000004</v>
      </c>
      <c r="U83" s="49">
        <f>'[2]OUT-FOREIGNDEMAND'!U38</f>
        <v>86.106468750000019</v>
      </c>
      <c r="V83" s="49">
        <f>'[2]OUT-FOREIGNDEMAND'!V38</f>
        <v>17.945031250000003</v>
      </c>
      <c r="W83" s="49"/>
      <c r="X83" s="43">
        <f t="shared" si="4"/>
        <v>4.0731694546914277</v>
      </c>
      <c r="Y83" s="49"/>
      <c r="Z83" s="49" t="e">
        <f t="shared" si="1"/>
        <v>#N/A</v>
      </c>
      <c r="AA83" s="49">
        <f t="shared" si="1"/>
        <v>4.5392696125175158</v>
      </c>
      <c r="AB83" s="49">
        <f t="shared" si="1"/>
        <v>21.088959091029814</v>
      </c>
      <c r="AC83" s="49">
        <f t="shared" si="1"/>
        <v>4.7890376526110279</v>
      </c>
      <c r="AD83" s="49">
        <f t="shared" si="1"/>
        <v>1.8101799575526822</v>
      </c>
      <c r="AE83" s="49">
        <f t="shared" si="1"/>
        <v>4.0146573756921766</v>
      </c>
      <c r="AG83" s="50" t="e">
        <f t="shared" si="2"/>
        <v>#N/A</v>
      </c>
      <c r="AH83" s="43" t="e">
        <f t="shared" si="3"/>
        <v>#N/A</v>
      </c>
    </row>
    <row r="84" spans="1:34" x14ac:dyDescent="0.25">
      <c r="A84" s="43" t="str">
        <f>'[2]OUT-FOREIGNDEMAND'!A39</f>
        <v>1989Q2</v>
      </c>
      <c r="B84" s="49">
        <f>'[2]OUT-FOREIGNDEMAND'!B39</f>
        <v>60.196492474562341</v>
      </c>
      <c r="C84" s="49">
        <f>'[2]OUT-FOREIGNDEMAND'!C39</f>
        <v>70.53521885843989</v>
      </c>
      <c r="D84" s="49">
        <f>'[2]OUT-FOREIGNDEMAND'!D39</f>
        <v>73.349467689527913</v>
      </c>
      <c r="E84" s="49">
        <f>'[2]OUT-FOREIGNDEMAND'!E39</f>
        <v>51.426436002466417</v>
      </c>
      <c r="F84" s="49" t="e">
        <v>#N/A</v>
      </c>
      <c r="G84" s="49">
        <f>'[2]OUT-FOREIGNDEMAND'!G39</f>
        <v>50.215821543311158</v>
      </c>
      <c r="H84" s="49">
        <f>'[2]OUT-FOREIGNDEMAND'!H39</f>
        <v>29.218891420195856</v>
      </c>
      <c r="I84" s="49">
        <f>'[2]OUT-FOREIGNDEMAND'!I39</f>
        <v>14.446811757424038</v>
      </c>
      <c r="J84" s="49">
        <f>'[2]OUT-FOREIGNDEMAND'!J39</f>
        <v>82.401105985668636</v>
      </c>
      <c r="K84" s="49">
        <f>'[2]OUT-FOREIGNDEMAND'!K39</f>
        <v>30.592458735958321</v>
      </c>
      <c r="L84" s="49">
        <f>'[2]OUT-FOREIGNDEMAND'!L39</f>
        <v>26.221121274245199</v>
      </c>
      <c r="M84" s="49">
        <f>'[2]OUT-FOREIGNDEMAND'!M39</f>
        <v>67.260466329437648</v>
      </c>
      <c r="N84" s="49">
        <f>'[2]OUT-FOREIGNDEMAND'!N39</f>
        <v>74.317207017365632</v>
      </c>
      <c r="O84" s="49">
        <f>'[2]OUT-FOREIGNDEMAND'!O39</f>
        <v>0</v>
      </c>
      <c r="P84" s="49">
        <f>'[2]OUT-FOREIGNDEMAND'!P39</f>
        <v>61.253356646794082</v>
      </c>
      <c r="Q84" s="49" t="e">
        <v>#N/A</v>
      </c>
      <c r="R84" s="49">
        <f>'[2]OUT-FOREIGNDEMAND'!R39</f>
        <v>123.13528124999999</v>
      </c>
      <c r="S84" s="49">
        <f>'[2]OUT-FOREIGNDEMAND'!S39</f>
        <v>33.825406250000015</v>
      </c>
      <c r="T84" s="49">
        <f>'[2]OUT-FOREIGNDEMAND'!T39</f>
        <v>51.782562500000004</v>
      </c>
      <c r="U84" s="49">
        <f>'[2]OUT-FOREIGNDEMAND'!U39</f>
        <v>86.638781250000022</v>
      </c>
      <c r="V84" s="49">
        <f>'[2]OUT-FOREIGNDEMAND'!V39</f>
        <v>18.225218750000003</v>
      </c>
      <c r="W84" s="49"/>
      <c r="X84" s="43">
        <f t="shared" si="4"/>
        <v>3.861624680348652</v>
      </c>
      <c r="Y84" s="49"/>
      <c r="Z84" s="49" t="e">
        <f t="shared" si="1"/>
        <v>#N/A</v>
      </c>
      <c r="AA84" s="49">
        <f t="shared" si="1"/>
        <v>4.7085134466127831</v>
      </c>
      <c r="AB84" s="49">
        <f t="shared" si="1"/>
        <v>19.707745851917657</v>
      </c>
      <c r="AC84" s="49">
        <f t="shared" si="1"/>
        <v>5.0207120692801865</v>
      </c>
      <c r="AD84" s="49">
        <f t="shared" si="1"/>
        <v>2.1671693140410619</v>
      </c>
      <c r="AE84" s="49">
        <f t="shared" si="1"/>
        <v>3.9935022672522802</v>
      </c>
      <c r="AG84" s="50" t="e">
        <f t="shared" si="2"/>
        <v>#N/A</v>
      </c>
      <c r="AH84" s="43" t="e">
        <f t="shared" si="3"/>
        <v>#N/A</v>
      </c>
    </row>
    <row r="85" spans="1:34" x14ac:dyDescent="0.25">
      <c r="A85" s="43" t="str">
        <f>'[2]OUT-FOREIGNDEMAND'!A40</f>
        <v>1989Q3</v>
      </c>
      <c r="B85" s="49">
        <f>'[2]OUT-FOREIGNDEMAND'!B40</f>
        <v>60.606098769006209</v>
      </c>
      <c r="C85" s="49">
        <f>'[2]OUT-FOREIGNDEMAND'!C40</f>
        <v>70.778279677754057</v>
      </c>
      <c r="D85" s="49">
        <f>'[2]OUT-FOREIGNDEMAND'!D40</f>
        <v>74.082450859016518</v>
      </c>
      <c r="E85" s="49">
        <f>'[2]OUT-FOREIGNDEMAND'!E40</f>
        <v>52.286084596282237</v>
      </c>
      <c r="F85" s="49" t="e">
        <v>#N/A</v>
      </c>
      <c r="G85" s="49">
        <f>'[2]OUT-FOREIGNDEMAND'!G40</f>
        <v>49.941622073059833</v>
      </c>
      <c r="H85" s="49">
        <f>'[2]OUT-FOREIGNDEMAND'!H40</f>
        <v>29.628873060040831</v>
      </c>
      <c r="I85" s="49">
        <f>'[2]OUT-FOREIGNDEMAND'!I40</f>
        <v>14.590516716358358</v>
      </c>
      <c r="J85" s="49">
        <f>'[2]OUT-FOREIGNDEMAND'!J40</f>
        <v>83.388247545538746</v>
      </c>
      <c r="K85" s="49">
        <f>'[2]OUT-FOREIGNDEMAND'!K40</f>
        <v>31.230028119906581</v>
      </c>
      <c r="L85" s="49">
        <f>'[2]OUT-FOREIGNDEMAND'!L40</f>
        <v>26.45460565241569</v>
      </c>
      <c r="M85" s="49">
        <f>'[2]OUT-FOREIGNDEMAND'!M40</f>
        <v>67.808276244920521</v>
      </c>
      <c r="N85" s="49">
        <f>'[2]OUT-FOREIGNDEMAND'!N40</f>
        <v>75.204474055962876</v>
      </c>
      <c r="O85" s="49">
        <f>'[2]OUT-FOREIGNDEMAND'!O40</f>
        <v>0</v>
      </c>
      <c r="P85" s="49">
        <f>'[2]OUT-FOREIGNDEMAND'!P40</f>
        <v>61.905059014347728</v>
      </c>
      <c r="Q85" s="49" t="e">
        <v>#N/A</v>
      </c>
      <c r="R85" s="49">
        <f>'[2]OUT-FOREIGNDEMAND'!R40</f>
        <v>124.68315624999997</v>
      </c>
      <c r="S85" s="49">
        <f>'[2]OUT-FOREIGNDEMAND'!S40</f>
        <v>34.607531250000015</v>
      </c>
      <c r="T85" s="49">
        <f>'[2]OUT-FOREIGNDEMAND'!T40</f>
        <v>52.562812500000007</v>
      </c>
      <c r="U85" s="49">
        <f>'[2]OUT-FOREIGNDEMAND'!U40</f>
        <v>87.216156250000012</v>
      </c>
      <c r="V85" s="49">
        <f>'[2]OUT-FOREIGNDEMAND'!V40</f>
        <v>18.584093750000001</v>
      </c>
      <c r="W85" s="49"/>
      <c r="X85" s="43">
        <f t="shared" si="4"/>
        <v>3.5691969687726033</v>
      </c>
      <c r="Y85" s="49"/>
      <c r="Z85" s="49" t="e">
        <f t="shared" si="1"/>
        <v>#N/A</v>
      </c>
      <c r="AA85" s="49">
        <f t="shared" si="1"/>
        <v>4.8737777770767599</v>
      </c>
      <c r="AB85" s="49">
        <f t="shared" si="1"/>
        <v>17.401094247092928</v>
      </c>
      <c r="AC85" s="49">
        <f t="shared" si="1"/>
        <v>5.3278544806027339</v>
      </c>
      <c r="AD85" s="49">
        <f t="shared" si="1"/>
        <v>2.4701135245479566</v>
      </c>
      <c r="AE85" s="49">
        <f t="shared" si="1"/>
        <v>4.5549884578125921</v>
      </c>
      <c r="AG85" s="50" t="e">
        <f t="shared" si="2"/>
        <v>#N/A</v>
      </c>
      <c r="AH85" s="43" t="e">
        <f t="shared" si="3"/>
        <v>#N/A</v>
      </c>
    </row>
    <row r="86" spans="1:34" x14ac:dyDescent="0.25">
      <c r="A86" s="43" t="str">
        <f>'[2]OUT-FOREIGNDEMAND'!A41</f>
        <v>1989Q4</v>
      </c>
      <c r="B86" s="49">
        <f>'[2]OUT-FOREIGNDEMAND'!B41</f>
        <v>60.953224321481905</v>
      </c>
      <c r="C86" s="49">
        <f>'[2]OUT-FOREIGNDEMAND'!C41</f>
        <v>70.956132843400553</v>
      </c>
      <c r="D86" s="49">
        <f>'[2]OUT-FOREIGNDEMAND'!D41</f>
        <v>74.791019983900284</v>
      </c>
      <c r="E86" s="49">
        <f>'[2]OUT-FOREIGNDEMAND'!E41</f>
        <v>53.286256830521147</v>
      </c>
      <c r="F86" s="49" t="e">
        <v>#N/A</v>
      </c>
      <c r="G86" s="49">
        <f>'[2]OUT-FOREIGNDEMAND'!G41</f>
        <v>49.768241379230766</v>
      </c>
      <c r="H86" s="49">
        <f>'[2]OUT-FOREIGNDEMAND'!H41</f>
        <v>30.037398548897098</v>
      </c>
      <c r="I86" s="49">
        <f>'[2]OUT-FOREIGNDEMAND'!I41</f>
        <v>14.732926757366249</v>
      </c>
      <c r="J86" s="49">
        <f>'[2]OUT-FOREIGNDEMAND'!J41</f>
        <v>84.388864100460665</v>
      </c>
      <c r="K86" s="49">
        <f>'[2]OUT-FOREIGNDEMAND'!K41</f>
        <v>31.930880080917248</v>
      </c>
      <c r="L86" s="49">
        <f>'[2]OUT-FOREIGNDEMAND'!L41</f>
        <v>26.604217750655142</v>
      </c>
      <c r="M86" s="49">
        <f>'[2]OUT-FOREIGNDEMAND'!M41</f>
        <v>68.346982507221796</v>
      </c>
      <c r="N86" s="49">
        <f>'[2]OUT-FOREIGNDEMAND'!N41</f>
        <v>76.183255273027754</v>
      </c>
      <c r="O86" s="49">
        <f>'[2]OUT-FOREIGNDEMAND'!O41</f>
        <v>0</v>
      </c>
      <c r="P86" s="49">
        <f>'[2]OUT-FOREIGNDEMAND'!P41</f>
        <v>62.552496474279678</v>
      </c>
      <c r="Q86" s="49" t="e">
        <v>#N/A</v>
      </c>
      <c r="R86" s="49">
        <f>'[2]OUT-FOREIGNDEMAND'!R41</f>
        <v>126.29659374999997</v>
      </c>
      <c r="S86" s="49">
        <f>'[2]OUT-FOREIGNDEMAND'!S41</f>
        <v>35.130718750000021</v>
      </c>
      <c r="T86" s="49">
        <f>'[2]OUT-FOREIGNDEMAND'!T41</f>
        <v>53.409687500000004</v>
      </c>
      <c r="U86" s="49">
        <f>'[2]OUT-FOREIGNDEMAND'!U41</f>
        <v>87.838593750000015</v>
      </c>
      <c r="V86" s="49">
        <f>'[2]OUT-FOREIGNDEMAND'!V41</f>
        <v>19.021656249999999</v>
      </c>
      <c r="W86" s="49"/>
      <c r="X86" s="43">
        <f t="shared" si="4"/>
        <v>3.1980009130211817</v>
      </c>
      <c r="Y86" s="49"/>
      <c r="Z86" s="49" t="e">
        <f t="shared" si="1"/>
        <v>#N/A</v>
      </c>
      <c r="AA86" s="49">
        <f t="shared" si="1"/>
        <v>5.0349307220124206</v>
      </c>
      <c r="AB86" s="49">
        <f t="shared" si="1"/>
        <v>14.288168728568129</v>
      </c>
      <c r="AC86" s="49">
        <f t="shared" si="1"/>
        <v>5.7073338479198377</v>
      </c>
      <c r="AD86" s="49">
        <f t="shared" si="1"/>
        <v>2.7186782827322453</v>
      </c>
      <c r="AE86" s="49">
        <f t="shared" si="1"/>
        <v>5.6771523265039869</v>
      </c>
      <c r="AG86" s="50" t="e">
        <f t="shared" si="2"/>
        <v>#N/A</v>
      </c>
      <c r="AH86" s="43" t="e">
        <f t="shared" si="3"/>
        <v>#N/A</v>
      </c>
    </row>
    <row r="87" spans="1:34" x14ac:dyDescent="0.25">
      <c r="A87" s="43" t="str">
        <f>'[2]OUT-FOREIGNDEMAND'!A42</f>
        <v>1990Q1</v>
      </c>
      <c r="B87" s="49">
        <f>'[2]OUT-FOREIGNDEMAND'!B42</f>
        <v>61.269949865706877</v>
      </c>
      <c r="C87" s="49">
        <f>'[2]OUT-FOREIGNDEMAND'!C42</f>
        <v>71.163400151426231</v>
      </c>
      <c r="D87" s="49">
        <f>'[2]OUT-FOREIGNDEMAND'!D42</f>
        <v>75.952694856154523</v>
      </c>
      <c r="E87" s="49">
        <f>'[2]OUT-FOREIGNDEMAND'!E42</f>
        <v>54.940690791746931</v>
      </c>
      <c r="F87" s="49" t="e">
        <v>#N/A</v>
      </c>
      <c r="G87" s="49">
        <f>'[2]OUT-FOREIGNDEMAND'!G42</f>
        <v>49.954238792670459</v>
      </c>
      <c r="H87" s="49">
        <f>'[2]OUT-FOREIGNDEMAND'!H42</f>
        <v>30.643962465596871</v>
      </c>
      <c r="I87" s="49">
        <f>'[2]OUT-FOREIGNDEMAND'!I42</f>
        <v>14.746998466427547</v>
      </c>
      <c r="J87" s="49">
        <f>'[2]OUT-FOREIGNDEMAND'!J42</f>
        <v>85.606177332044098</v>
      </c>
      <c r="K87" s="49">
        <f>'[2]OUT-FOREIGNDEMAND'!K42</f>
        <v>32.758233617192865</v>
      </c>
      <c r="L87" s="49">
        <f>'[2]OUT-FOREIGNDEMAND'!L42</f>
        <v>26.229467654046026</v>
      </c>
      <c r="M87" s="49">
        <f>'[2]OUT-FOREIGNDEMAND'!M42</f>
        <v>68.985350730647639</v>
      </c>
      <c r="N87" s="49">
        <f>'[2]OUT-FOREIGNDEMAND'!N42</f>
        <v>77.532038140669414</v>
      </c>
      <c r="O87" s="49">
        <f>'[2]OUT-FOREIGNDEMAND'!O42</f>
        <v>49.001316583610567</v>
      </c>
      <c r="P87" s="49">
        <f>'[2]OUT-FOREIGNDEMAND'!P42</f>
        <v>63.341316047336946</v>
      </c>
      <c r="Q87" s="49">
        <f>'[2]OUT-FOREIGNDEMAND'!Q42</f>
        <v>0</v>
      </c>
      <c r="R87" s="49">
        <f>'[2]OUT-FOREIGNDEMAND'!R42</f>
        <v>128.32809374999999</v>
      </c>
      <c r="S87" s="49">
        <f>'[2]OUT-FOREIGNDEMAND'!S42</f>
        <v>34.726062499999998</v>
      </c>
      <c r="T87" s="49">
        <f>'[2]OUT-FOREIGNDEMAND'!T42</f>
        <v>54.4044375</v>
      </c>
      <c r="U87" s="49">
        <f>'[2]OUT-FOREIGNDEMAND'!U42</f>
        <v>88.577656250000018</v>
      </c>
      <c r="V87" s="49">
        <f>'[2]OUT-FOREIGNDEMAND'!V42</f>
        <v>19.625250000000005</v>
      </c>
      <c r="W87" s="49"/>
      <c r="X87" s="43">
        <f t="shared" si="4"/>
        <v>2.5877937439781284</v>
      </c>
      <c r="Y87" s="49"/>
      <c r="Z87" s="49" t="e">
        <f t="shared" si="1"/>
        <v>#N/A</v>
      </c>
      <c r="AA87" s="49">
        <f t="shared" si="1"/>
        <v>5.4870218693286121</v>
      </c>
      <c r="AB87" s="49">
        <f t="shared" si="1"/>
        <v>5.9227012893920739</v>
      </c>
      <c r="AC87" s="49">
        <f t="shared" si="1"/>
        <v>6.5313675264929705</v>
      </c>
      <c r="AD87" s="49">
        <f t="shared" si="1"/>
        <v>2.869920850168417</v>
      </c>
      <c r="AE87" s="49">
        <f t="shared" si="1"/>
        <v>9.3631419560776799</v>
      </c>
      <c r="AG87" s="50" t="e">
        <f t="shared" si="2"/>
        <v>#N/A</v>
      </c>
      <c r="AH87" s="43" t="e">
        <f t="shared" si="3"/>
        <v>#N/A</v>
      </c>
    </row>
    <row r="88" spans="1:34" x14ac:dyDescent="0.25">
      <c r="A88" s="43" t="str">
        <f>'[2]OUT-FOREIGNDEMAND'!A43</f>
        <v>1990Q2</v>
      </c>
      <c r="B88" s="49">
        <f>'[2]OUT-FOREIGNDEMAND'!B43</f>
        <v>61.479281640759261</v>
      </c>
      <c r="C88" s="49">
        <f>'[2]OUT-FOREIGNDEMAND'!C43</f>
        <v>71.172989291318615</v>
      </c>
      <c r="D88" s="49">
        <f>'[2]OUT-FOREIGNDEMAND'!D43</f>
        <v>76.421427975038455</v>
      </c>
      <c r="E88" s="49">
        <f>'[2]OUT-FOREIGNDEMAND'!E43</f>
        <v>56.016415072206513</v>
      </c>
      <c r="F88" s="49" t="e">
        <v>#N/A</v>
      </c>
      <c r="G88" s="49">
        <f>'[2]OUT-FOREIGNDEMAND'!G43</f>
        <v>49.879071919347346</v>
      </c>
      <c r="H88" s="49">
        <f>'[2]OUT-FOREIGNDEMAND'!H43</f>
        <v>30.969777820942877</v>
      </c>
      <c r="I88" s="49">
        <f>'[2]OUT-FOREIGNDEMAND'!I43</f>
        <v>14.937636037190646</v>
      </c>
      <c r="J88" s="49">
        <f>'[2]OUT-FOREIGNDEMAND'!J43</f>
        <v>86.552455204425726</v>
      </c>
      <c r="K88" s="49">
        <f>'[2]OUT-FOREIGNDEMAND'!K43</f>
        <v>33.560363133047332</v>
      </c>
      <c r="L88" s="49">
        <f>'[2]OUT-FOREIGNDEMAND'!L43</f>
        <v>26.387531158390406</v>
      </c>
      <c r="M88" s="49">
        <f>'[2]OUT-FOREIGNDEMAND'!M43</f>
        <v>69.462343440863222</v>
      </c>
      <c r="N88" s="49">
        <f>'[2]OUT-FOREIGNDEMAND'!N43</f>
        <v>78.582452725825945</v>
      </c>
      <c r="O88" s="49">
        <f>'[2]OUT-FOREIGNDEMAND'!O43</f>
        <v>49.252141465978951</v>
      </c>
      <c r="P88" s="49">
        <f>'[2]OUT-FOREIGNDEMAND'!P43</f>
        <v>63.921964883726694</v>
      </c>
      <c r="Q88" s="49">
        <f>'[2]OUT-FOREIGNDEMAND'!Q43</f>
        <v>0</v>
      </c>
      <c r="R88" s="49">
        <f>'[2]OUT-FOREIGNDEMAND'!R43</f>
        <v>129.93165625</v>
      </c>
      <c r="S88" s="49">
        <f>'[2]OUT-FOREIGNDEMAND'!S43</f>
        <v>34.99893749999999</v>
      </c>
      <c r="T88" s="49">
        <f>'[2]OUT-FOREIGNDEMAND'!T43</f>
        <v>55.352062500000002</v>
      </c>
      <c r="U88" s="49">
        <f>'[2]OUT-FOREIGNDEMAND'!U43</f>
        <v>89.261593750000031</v>
      </c>
      <c r="V88" s="49">
        <f>'[2]OUT-FOREIGNDEMAND'!V43</f>
        <v>20.185250000000007</v>
      </c>
      <c r="W88" s="49"/>
      <c r="X88" s="43">
        <f t="shared" si="4"/>
        <v>2.1310031755404912</v>
      </c>
      <c r="Y88" s="49"/>
      <c r="Z88" s="49" t="e">
        <f t="shared" si="1"/>
        <v>#N/A</v>
      </c>
      <c r="AA88" s="49">
        <f t="shared" si="1"/>
        <v>5.5194375901098658</v>
      </c>
      <c r="AB88" s="49">
        <f t="shared" si="1"/>
        <v>3.4693781393977385</v>
      </c>
      <c r="AC88" s="49">
        <f t="shared" si="1"/>
        <v>6.8932471234887105</v>
      </c>
      <c r="AD88" s="49">
        <f t="shared" si="1"/>
        <v>3.0272961624792094</v>
      </c>
      <c r="AE88" s="49">
        <f t="shared" si="1"/>
        <v>10.754500546118283</v>
      </c>
      <c r="AG88" s="50" t="e">
        <f t="shared" si="2"/>
        <v>#N/A</v>
      </c>
      <c r="AH88" s="43" t="e">
        <f t="shared" si="3"/>
        <v>#N/A</v>
      </c>
    </row>
    <row r="89" spans="1:34" x14ac:dyDescent="0.25">
      <c r="A89" s="43" t="str">
        <f>'[2]OUT-FOREIGNDEMAND'!A44</f>
        <v>1990Q3</v>
      </c>
      <c r="B89" s="49">
        <f>'[2]OUT-FOREIGNDEMAND'!B44</f>
        <v>61.613300380356499</v>
      </c>
      <c r="C89" s="49">
        <f>'[2]OUT-FOREIGNDEMAND'!C44</f>
        <v>71.079522059124585</v>
      </c>
      <c r="D89" s="49">
        <f>'[2]OUT-FOREIGNDEMAND'!D44</f>
        <v>76.674739132527435</v>
      </c>
      <c r="E89" s="49">
        <f>'[2]OUT-FOREIGNDEMAND'!E44</f>
        <v>57.027167758463676</v>
      </c>
      <c r="F89" s="49" t="e">
        <v>#N/A</v>
      </c>
      <c r="G89" s="49">
        <f>'[2]OUT-FOREIGNDEMAND'!G44</f>
        <v>49.801300090107922</v>
      </c>
      <c r="H89" s="49">
        <f>'[2]OUT-FOREIGNDEMAND'!H44</f>
        <v>31.214339193767305</v>
      </c>
      <c r="I89" s="49">
        <f>'[2]OUT-FOREIGNDEMAND'!I44</f>
        <v>15.17779605563538</v>
      </c>
      <c r="J89" s="49">
        <f>'[2]OUT-FOREIGNDEMAND'!J44</f>
        <v>87.430919399215298</v>
      </c>
      <c r="K89" s="49">
        <f>'[2]OUT-FOREIGNDEMAND'!K44</f>
        <v>34.400487626683173</v>
      </c>
      <c r="L89" s="49">
        <f>'[2]OUT-FOREIGNDEMAND'!L44</f>
        <v>26.637918348770754</v>
      </c>
      <c r="M89" s="49">
        <f>'[2]OUT-FOREIGNDEMAND'!M44</f>
        <v>69.886726252174711</v>
      </c>
      <c r="N89" s="49">
        <f>'[2]OUT-FOREIGNDEMAND'!N44</f>
        <v>79.612986500606524</v>
      </c>
      <c r="O89" s="49">
        <f>'[2]OUT-FOREIGNDEMAND'!O44</f>
        <v>49.639820958146316</v>
      </c>
      <c r="P89" s="49">
        <f>'[2]OUT-FOREIGNDEMAND'!P44</f>
        <v>64.440090004195923</v>
      </c>
      <c r="Q89" s="49">
        <f>'[2]OUT-FOREIGNDEMAND'!Q44</f>
        <v>0</v>
      </c>
      <c r="R89" s="49">
        <f>'[2]OUT-FOREIGNDEMAND'!R44</f>
        <v>131.45978125000002</v>
      </c>
      <c r="S89" s="49">
        <f>'[2]OUT-FOREIGNDEMAND'!S44</f>
        <v>35.280437499999991</v>
      </c>
      <c r="T89" s="49">
        <f>'[2]OUT-FOREIGNDEMAND'!T44</f>
        <v>56.333812499999993</v>
      </c>
      <c r="U89" s="49">
        <f>'[2]OUT-FOREIGNDEMAND'!U44</f>
        <v>89.96196875000004</v>
      </c>
      <c r="V89" s="49">
        <f>'[2]OUT-FOREIGNDEMAND'!V44</f>
        <v>20.789000000000009</v>
      </c>
      <c r="W89" s="49"/>
      <c r="X89" s="43">
        <f t="shared" si="4"/>
        <v>1.6618816122600633</v>
      </c>
      <c r="Y89" s="49"/>
      <c r="Z89" s="49" t="e">
        <f t="shared" si="1"/>
        <v>#N/A</v>
      </c>
      <c r="AA89" s="49">
        <f t="shared" si="1"/>
        <v>5.4350765603113027</v>
      </c>
      <c r="AB89" s="49">
        <f t="shared" si="1"/>
        <v>1.9443925229424508</v>
      </c>
      <c r="AC89" s="49">
        <f t="shared" ref="AC89:AE152" si="5">(T89/T85-1)*100</f>
        <v>7.174273636898687</v>
      </c>
      <c r="AD89" s="49">
        <f t="shared" si="5"/>
        <v>3.1482842377613229</v>
      </c>
      <c r="AE89" s="49">
        <f t="shared" si="5"/>
        <v>11.864480881668005</v>
      </c>
      <c r="AG89" s="50" t="e">
        <f t="shared" si="2"/>
        <v>#N/A</v>
      </c>
      <c r="AH89" s="43" t="e">
        <f t="shared" si="3"/>
        <v>#N/A</v>
      </c>
    </row>
    <row r="90" spans="1:34" x14ac:dyDescent="0.25">
      <c r="A90" s="43" t="str">
        <f>'[2]OUT-FOREIGNDEMAND'!A45</f>
        <v>1990Q4</v>
      </c>
      <c r="B90" s="49">
        <f>'[2]OUT-FOREIGNDEMAND'!B45</f>
        <v>61.672006084498577</v>
      </c>
      <c r="C90" s="49">
        <f>'[2]OUT-FOREIGNDEMAND'!C45</f>
        <v>70.882998454844127</v>
      </c>
      <c r="D90" s="49">
        <f>'[2]OUT-FOREIGNDEMAND'!D45</f>
        <v>76.71262832862142</v>
      </c>
      <c r="E90" s="49">
        <f>'[2]OUT-FOREIGNDEMAND'!E45</f>
        <v>57.972948850518407</v>
      </c>
      <c r="F90" s="49" t="e">
        <v>#N/A</v>
      </c>
      <c r="G90" s="49">
        <f>'[2]OUT-FOREIGNDEMAND'!G45</f>
        <v>49.720923304952166</v>
      </c>
      <c r="H90" s="49">
        <f>'[2]OUT-FOREIGNDEMAND'!H45</f>
        <v>31.377646584070156</v>
      </c>
      <c r="I90" s="49">
        <f>'[2]OUT-FOREIGNDEMAND'!I45</f>
        <v>15.467478521761752</v>
      </c>
      <c r="J90" s="49">
        <f>'[2]OUT-FOREIGNDEMAND'!J45</f>
        <v>88.241569916412772</v>
      </c>
      <c r="K90" s="49">
        <f>'[2]OUT-FOREIGNDEMAND'!K45</f>
        <v>35.278607098100416</v>
      </c>
      <c r="L90" s="49">
        <f>'[2]OUT-FOREIGNDEMAND'!L45</f>
        <v>26.980629225187069</v>
      </c>
      <c r="M90" s="49">
        <f>'[2]OUT-FOREIGNDEMAND'!M45</f>
        <v>70.258499164582105</v>
      </c>
      <c r="N90" s="49">
        <f>'[2]OUT-FOREIGNDEMAND'!N45</f>
        <v>80.623639465011081</v>
      </c>
      <c r="O90" s="49">
        <f>'[2]OUT-FOREIGNDEMAND'!O45</f>
        <v>50.164355060112662</v>
      </c>
      <c r="P90" s="49">
        <f>'[2]OUT-FOREIGNDEMAND'!P45</f>
        <v>64.895691408744653</v>
      </c>
      <c r="Q90" s="49">
        <f>'[2]OUT-FOREIGNDEMAND'!Q45</f>
        <v>0</v>
      </c>
      <c r="R90" s="49">
        <f>'[2]OUT-FOREIGNDEMAND'!R45</f>
        <v>132.91246875000002</v>
      </c>
      <c r="S90" s="49">
        <f>'[2]OUT-FOREIGNDEMAND'!S45</f>
        <v>35.570562499999987</v>
      </c>
      <c r="T90" s="49">
        <f>'[2]OUT-FOREIGNDEMAND'!T45</f>
        <v>57.349687499999995</v>
      </c>
      <c r="U90" s="49">
        <f>'[2]OUT-FOREIGNDEMAND'!U45</f>
        <v>90.678781250000029</v>
      </c>
      <c r="V90" s="49">
        <f>'[2]OUT-FOREIGNDEMAND'!V45</f>
        <v>21.436500000000009</v>
      </c>
      <c r="W90" s="49"/>
      <c r="X90" s="43">
        <f t="shared" si="4"/>
        <v>1.1792350134352869</v>
      </c>
      <c r="Y90" s="49"/>
      <c r="Z90" s="49" t="e">
        <f t="shared" ref="Z90:Z119" si="6">(Q90/Q86-1)*100</f>
        <v>#N/A</v>
      </c>
      <c r="AA90" s="49">
        <f t="shared" ref="AA90:AA119" si="7">(R90/R86-1)*100</f>
        <v>5.2383637622847923</v>
      </c>
      <c r="AB90" s="49">
        <f t="shared" ref="AB90:AB119" si="8">(S90/S86-1)*100</f>
        <v>1.2520203561162901</v>
      </c>
      <c r="AC90" s="49">
        <f t="shared" si="5"/>
        <v>7.3769388746189435</v>
      </c>
      <c r="AD90" s="49">
        <f t="shared" si="5"/>
        <v>3.2334164047338465</v>
      </c>
      <c r="AE90" s="49">
        <f t="shared" si="5"/>
        <v>12.695233886376279</v>
      </c>
      <c r="AG90" s="50" t="e">
        <f t="shared" si="2"/>
        <v>#N/A</v>
      </c>
      <c r="AH90" s="43" t="e">
        <f t="shared" si="3"/>
        <v>#N/A</v>
      </c>
    </row>
    <row r="91" spans="1:34" x14ac:dyDescent="0.25">
      <c r="A91" s="43" t="str">
        <f>'[2]OUT-FOREIGNDEMAND'!A46</f>
        <v>1991Q1</v>
      </c>
      <c r="B91" s="49">
        <f>'[2]OUT-FOREIGNDEMAND'!B46</f>
        <v>61.118612447164153</v>
      </c>
      <c r="C91" s="49">
        <f>'[2]OUT-FOREIGNDEMAND'!C46</f>
        <v>70.135264606426389</v>
      </c>
      <c r="D91" s="49">
        <f>'[2]OUT-FOREIGNDEMAND'!D46</f>
        <v>75.902740314362347</v>
      </c>
      <c r="E91" s="49">
        <f>'[2]OUT-FOREIGNDEMAND'!E46</f>
        <v>59.261339375695492</v>
      </c>
      <c r="F91" s="49" t="e">
        <v>#N/A</v>
      </c>
      <c r="G91" s="49">
        <f>'[2]OUT-FOREIGNDEMAND'!G46</f>
        <v>49.420833906440819</v>
      </c>
      <c r="H91" s="49">
        <f>'[2]OUT-FOREIGNDEMAND'!H46</f>
        <v>31.039062142446639</v>
      </c>
      <c r="I91" s="49">
        <f>'[2]OUT-FOREIGNDEMAND'!I46</f>
        <v>15.775767872458292</v>
      </c>
      <c r="J91" s="49">
        <f>'[2]OUT-FOREIGNDEMAND'!J46</f>
        <v>89.159989492427883</v>
      </c>
      <c r="K91" s="49">
        <f>'[2]OUT-FOREIGNDEMAND'!K46</f>
        <v>36.497470528367678</v>
      </c>
      <c r="L91" s="49">
        <f>'[2]OUT-FOREIGNDEMAND'!L46</f>
        <v>28.189200115487345</v>
      </c>
      <c r="M91" s="49">
        <f>'[2]OUT-FOREIGNDEMAND'!M46</f>
        <v>70.475948698222425</v>
      </c>
      <c r="N91" s="49">
        <f>'[2]OUT-FOREIGNDEMAND'!N46</f>
        <v>81.934789585895089</v>
      </c>
      <c r="O91" s="49">
        <f>'[2]OUT-FOREIGNDEMAND'!O46</f>
        <v>50.825743771877981</v>
      </c>
      <c r="P91" s="49">
        <f>'[2]OUT-FOREIGNDEMAND'!P46</f>
        <v>65.21495777030006</v>
      </c>
      <c r="Q91" s="49">
        <f>'[2]OUT-FOREIGNDEMAND'!Q46</f>
        <v>67.208938619673617</v>
      </c>
      <c r="R91" s="49">
        <f>'[2]OUT-FOREIGNDEMAND'!R46</f>
        <v>134.31487499999997</v>
      </c>
      <c r="S91" s="49">
        <f>'[2]OUT-FOREIGNDEMAND'!S46</f>
        <v>35.714312500000005</v>
      </c>
      <c r="T91" s="49">
        <f>'[2]OUT-FOREIGNDEMAND'!T46</f>
        <v>58.744062500000027</v>
      </c>
      <c r="U91" s="49">
        <f>'[2]OUT-FOREIGNDEMAND'!U46</f>
        <v>91.661718750000034</v>
      </c>
      <c r="V91" s="49">
        <f>'[2]OUT-FOREIGNDEMAND'!V46</f>
        <v>22.31040625000001</v>
      </c>
      <c r="W91" s="49"/>
      <c r="X91" s="43">
        <f t="shared" si="4"/>
        <v>-0.24700104843309312</v>
      </c>
      <c r="Y91" s="49"/>
      <c r="Z91" s="49" t="e">
        <f t="shared" si="6"/>
        <v>#DIV/0!</v>
      </c>
      <c r="AA91" s="49">
        <f t="shared" si="7"/>
        <v>4.6652148216765443</v>
      </c>
      <c r="AB91" s="49">
        <f t="shared" si="8"/>
        <v>2.8458452495154329</v>
      </c>
      <c r="AC91" s="49">
        <f t="shared" si="5"/>
        <v>7.9766011733877873</v>
      </c>
      <c r="AD91" s="49">
        <f t="shared" si="5"/>
        <v>3.4817612370501294</v>
      </c>
      <c r="AE91" s="49">
        <f t="shared" si="5"/>
        <v>13.682150545852956</v>
      </c>
      <c r="AG91" s="50" t="e">
        <f t="shared" si="2"/>
        <v>#N/A</v>
      </c>
      <c r="AH91" s="43" t="e">
        <f t="shared" si="3"/>
        <v>#N/A</v>
      </c>
    </row>
    <row r="92" spans="1:34" x14ac:dyDescent="0.25">
      <c r="A92" s="43" t="str">
        <f>'[2]OUT-FOREIGNDEMAND'!A47</f>
        <v>1991Q2</v>
      </c>
      <c r="B92" s="49">
        <f>'[2]OUT-FOREIGNDEMAND'!B47</f>
        <v>61.241406602804489</v>
      </c>
      <c r="C92" s="49">
        <f>'[2]OUT-FOREIGNDEMAND'!C47</f>
        <v>69.911889806793411</v>
      </c>
      <c r="D92" s="49">
        <f>'[2]OUT-FOREIGNDEMAND'!D47</f>
        <v>75.762727687249594</v>
      </c>
      <c r="E92" s="49">
        <f>'[2]OUT-FOREIGNDEMAND'!E47</f>
        <v>59.91414486841547</v>
      </c>
      <c r="F92" s="49" t="e">
        <v>#N/A</v>
      </c>
      <c r="G92" s="49">
        <f>'[2]OUT-FOREIGNDEMAND'!G47</f>
        <v>49.422090272428157</v>
      </c>
      <c r="H92" s="49">
        <f>'[2]OUT-FOREIGNDEMAND'!H47</f>
        <v>31.20811670746826</v>
      </c>
      <c r="I92" s="49">
        <f>'[2]OUT-FOREIGNDEMAND'!I47</f>
        <v>16.176861459192526</v>
      </c>
      <c r="J92" s="49">
        <f>'[2]OUT-FOREIGNDEMAND'!J47</f>
        <v>89.764779559877311</v>
      </c>
      <c r="K92" s="49">
        <f>'[2]OUT-FOREIGNDEMAND'!K47</f>
        <v>37.330480362920241</v>
      </c>
      <c r="L92" s="49">
        <f>'[2]OUT-FOREIGNDEMAND'!L47</f>
        <v>28.407143832836407</v>
      </c>
      <c r="M92" s="49">
        <f>'[2]OUT-FOREIGNDEMAND'!M47</f>
        <v>70.783187204766847</v>
      </c>
      <c r="N92" s="49">
        <f>'[2]OUT-FOREIGNDEMAND'!N47</f>
        <v>82.777529742805498</v>
      </c>
      <c r="O92" s="49">
        <f>'[2]OUT-FOREIGNDEMAND'!O47</f>
        <v>51.623987093442288</v>
      </c>
      <c r="P92" s="49">
        <f>'[2]OUT-FOREIGNDEMAND'!P47</f>
        <v>65.575036273836901</v>
      </c>
      <c r="Q92" s="49">
        <f>'[2]OUT-FOREIGNDEMAND'!Q47</f>
        <v>67.863200842499367</v>
      </c>
      <c r="R92" s="49">
        <f>'[2]OUT-FOREIGNDEMAND'!R47</f>
        <v>135.60662500000001</v>
      </c>
      <c r="S92" s="49">
        <f>'[2]OUT-FOREIGNDEMAND'!S47</f>
        <v>36.083687500000011</v>
      </c>
      <c r="T92" s="49">
        <f>'[2]OUT-FOREIGNDEMAND'!T47</f>
        <v>59.69043750000003</v>
      </c>
      <c r="U92" s="49">
        <f>'[2]OUT-FOREIGNDEMAND'!U47</f>
        <v>92.31153125000003</v>
      </c>
      <c r="V92" s="49">
        <f>'[2]OUT-FOREIGNDEMAND'!V47</f>
        <v>22.972343750000011</v>
      </c>
      <c r="W92" s="49"/>
      <c r="X92" s="43">
        <f t="shared" si="4"/>
        <v>-0.38691902638802178</v>
      </c>
      <c r="Y92" s="49"/>
      <c r="Z92" s="49" t="e">
        <f t="shared" si="6"/>
        <v>#DIV/0!</v>
      </c>
      <c r="AA92" s="49">
        <f t="shared" si="7"/>
        <v>4.367656746467441</v>
      </c>
      <c r="AB92" s="49">
        <f t="shared" si="8"/>
        <v>3.0993798026012209</v>
      </c>
      <c r="AC92" s="49">
        <f t="shared" si="5"/>
        <v>7.8377838224185981</v>
      </c>
      <c r="AD92" s="49">
        <f t="shared" si="5"/>
        <v>3.4168530628549298</v>
      </c>
      <c r="AE92" s="49">
        <f t="shared" si="5"/>
        <v>13.8075760765906</v>
      </c>
      <c r="AG92" s="50" t="e">
        <f t="shared" si="2"/>
        <v>#N/A</v>
      </c>
      <c r="AH92" s="43" t="e">
        <f t="shared" si="3"/>
        <v>#N/A</v>
      </c>
    </row>
    <row r="93" spans="1:34" x14ac:dyDescent="0.25">
      <c r="A93" s="43" t="str">
        <f>'[2]OUT-FOREIGNDEMAND'!A48</f>
        <v>1991Q3</v>
      </c>
      <c r="B93" s="49">
        <f>'[2]OUT-FOREIGNDEMAND'!B48</f>
        <v>61.50360224539822</v>
      </c>
      <c r="C93" s="49">
        <f>'[2]OUT-FOREIGNDEMAND'!C48</f>
        <v>69.764720183894354</v>
      </c>
      <c r="D93" s="49">
        <f>'[2]OUT-FOREIGNDEMAND'!D48</f>
        <v>75.660235198325068</v>
      </c>
      <c r="E93" s="49">
        <f>'[2]OUT-FOREIGNDEMAND'!E48</f>
        <v>60.338946356003127</v>
      </c>
      <c r="F93" s="49" t="e">
        <v>#N/A</v>
      </c>
      <c r="G93" s="49">
        <f>'[2]OUT-FOREIGNDEMAND'!G48</f>
        <v>49.507584745474887</v>
      </c>
      <c r="H93" s="49">
        <f>'[2]OUT-FOREIGNDEMAND'!H48</f>
        <v>31.464172429730223</v>
      </c>
      <c r="I93" s="49">
        <f>'[2]OUT-FOREIGNDEMAND'!I48</f>
        <v>16.639843718852983</v>
      </c>
      <c r="J93" s="49">
        <f>'[2]OUT-FOREIGNDEMAND'!J48</f>
        <v>90.231522855170724</v>
      </c>
      <c r="K93" s="49">
        <f>'[2]OUT-FOREIGNDEMAND'!K48</f>
        <v>38.080385582826743</v>
      </c>
      <c r="L93" s="49">
        <f>'[2]OUT-FOREIGNDEMAND'!L48</f>
        <v>28.407996705082244</v>
      </c>
      <c r="M93" s="49">
        <f>'[2]OUT-FOREIGNDEMAND'!M48</f>
        <v>71.078501204352364</v>
      </c>
      <c r="N93" s="49">
        <f>'[2]OUT-FOREIGNDEMAND'!N48</f>
        <v>83.472237902597726</v>
      </c>
      <c r="O93" s="49">
        <f>'[2]OUT-FOREIGNDEMAND'!O48</f>
        <v>52.559085024805576</v>
      </c>
      <c r="P93" s="49">
        <f>'[2]OUT-FOREIGNDEMAND'!P48</f>
        <v>65.902115592282343</v>
      </c>
      <c r="Q93" s="49">
        <f>'[2]OUT-FOREIGNDEMAND'!Q48</f>
        <v>68.505729548987603</v>
      </c>
      <c r="R93" s="49">
        <f>'[2]OUT-FOREIGNDEMAND'!R48</f>
        <v>136.81287500000002</v>
      </c>
      <c r="S93" s="49">
        <f>'[2]OUT-FOREIGNDEMAND'!S48</f>
        <v>36.523687500000015</v>
      </c>
      <c r="T93" s="49">
        <f>'[2]OUT-FOREIGNDEMAND'!T48</f>
        <v>60.533187500000032</v>
      </c>
      <c r="U93" s="49">
        <f>'[2]OUT-FOREIGNDEMAND'!U48</f>
        <v>92.877906250000038</v>
      </c>
      <c r="V93" s="49">
        <f>'[2]OUT-FOREIGNDEMAND'!V48</f>
        <v>23.604968750000012</v>
      </c>
      <c r="W93" s="49"/>
      <c r="X93" s="43">
        <f t="shared" si="4"/>
        <v>-0.17804294572938417</v>
      </c>
      <c r="Y93" s="49"/>
      <c r="Z93" s="49" t="e">
        <f t="shared" si="6"/>
        <v>#DIV/0!</v>
      </c>
      <c r="AA93" s="49">
        <f t="shared" si="7"/>
        <v>4.0720391431504854</v>
      </c>
      <c r="AB93" s="49">
        <f t="shared" si="8"/>
        <v>3.5239075479152504</v>
      </c>
      <c r="AC93" s="49">
        <f t="shared" si="5"/>
        <v>7.4544484273987965</v>
      </c>
      <c r="AD93" s="49">
        <f t="shared" si="5"/>
        <v>3.2413002299930271</v>
      </c>
      <c r="AE93" s="49">
        <f t="shared" si="5"/>
        <v>13.545474770311227</v>
      </c>
      <c r="AG93" s="50" t="e">
        <f t="shared" si="2"/>
        <v>#N/A</v>
      </c>
      <c r="AH93" s="43" t="e">
        <f t="shared" si="3"/>
        <v>#N/A</v>
      </c>
    </row>
    <row r="94" spans="1:34" x14ac:dyDescent="0.25">
      <c r="A94" s="43" t="str">
        <f>'[2]OUT-FOREIGNDEMAND'!A49</f>
        <v>1991Q4</v>
      </c>
      <c r="B94" s="49">
        <f>'[2]OUT-FOREIGNDEMAND'!B49</f>
        <v>61.905199374945354</v>
      </c>
      <c r="C94" s="49">
        <f>'[2]OUT-FOREIGNDEMAND'!C49</f>
        <v>69.693755737729219</v>
      </c>
      <c r="D94" s="49">
        <f>'[2]OUT-FOREIGNDEMAND'!D49</f>
        <v>75.595262847588771</v>
      </c>
      <c r="E94" s="49">
        <f>'[2]OUT-FOREIGNDEMAND'!E49</f>
        <v>60.535743838458437</v>
      </c>
      <c r="F94" s="49" t="e">
        <v>#N/A</v>
      </c>
      <c r="G94" s="49">
        <f>'[2]OUT-FOREIGNDEMAND'!G49</f>
        <v>49.677317325581015</v>
      </c>
      <c r="H94" s="49">
        <f>'[2]OUT-FOREIGNDEMAND'!H49</f>
        <v>31.807229309232525</v>
      </c>
      <c r="I94" s="49">
        <f>'[2]OUT-FOREIGNDEMAND'!I49</f>
        <v>17.164714651439667</v>
      </c>
      <c r="J94" s="49">
        <f>'[2]OUT-FOREIGNDEMAND'!J49</f>
        <v>90.560219378308162</v>
      </c>
      <c r="K94" s="49">
        <f>'[2]OUT-FOREIGNDEMAND'!K49</f>
        <v>38.747186188087177</v>
      </c>
      <c r="L94" s="49">
        <f>'[2]OUT-FOREIGNDEMAND'!L49</f>
        <v>28.191758732224862</v>
      </c>
      <c r="M94" s="49">
        <f>'[2]OUT-FOREIGNDEMAND'!M49</f>
        <v>71.361890696979032</v>
      </c>
      <c r="N94" s="49">
        <f>'[2]OUT-FOREIGNDEMAND'!N49</f>
        <v>84.018914065271787</v>
      </c>
      <c r="O94" s="49">
        <f>'[2]OUT-FOREIGNDEMAND'!O49</f>
        <v>53.63103756596783</v>
      </c>
      <c r="P94" s="49">
        <f>'[2]OUT-FOREIGNDEMAND'!P49</f>
        <v>66.196195725636429</v>
      </c>
      <c r="Q94" s="49">
        <f>'[2]OUT-FOREIGNDEMAND'!Q49</f>
        <v>69.136524739138324</v>
      </c>
      <c r="R94" s="49">
        <f>'[2]OUT-FOREIGNDEMAND'!R49</f>
        <v>137.93362500000001</v>
      </c>
      <c r="S94" s="49">
        <f>'[2]OUT-FOREIGNDEMAND'!S49</f>
        <v>37.03431250000002</v>
      </c>
      <c r="T94" s="49">
        <f>'[2]OUT-FOREIGNDEMAND'!T49</f>
        <v>61.272312500000034</v>
      </c>
      <c r="U94" s="49">
        <f>'[2]OUT-FOREIGNDEMAND'!U49</f>
        <v>93.360843750000043</v>
      </c>
      <c r="V94" s="49">
        <f>'[2]OUT-FOREIGNDEMAND'!V49</f>
        <v>24.208281250000013</v>
      </c>
      <c r="W94" s="49"/>
      <c r="X94" s="43">
        <f t="shared" si="4"/>
        <v>0.37811854235334508</v>
      </c>
      <c r="Y94" s="49"/>
      <c r="Z94" s="49" t="e">
        <f t="shared" si="6"/>
        <v>#DIV/0!</v>
      </c>
      <c r="AA94" s="49">
        <f t="shared" si="7"/>
        <v>3.7777917280616302</v>
      </c>
      <c r="AB94" s="49">
        <f t="shared" si="8"/>
        <v>4.1150600303271334</v>
      </c>
      <c r="AC94" s="49">
        <f t="shared" si="5"/>
        <v>6.8398367471488752</v>
      </c>
      <c r="AD94" s="49">
        <f t="shared" si="5"/>
        <v>2.9577619626421914</v>
      </c>
      <c r="AE94" s="49">
        <f t="shared" si="5"/>
        <v>12.930194994518708</v>
      </c>
      <c r="AG94" s="50" t="e">
        <f t="shared" si="2"/>
        <v>#N/A</v>
      </c>
      <c r="AH94" s="43" t="e">
        <f t="shared" si="3"/>
        <v>#N/A</v>
      </c>
    </row>
    <row r="95" spans="1:34" x14ac:dyDescent="0.25">
      <c r="A95" s="43" t="str">
        <f>'[2]OUT-FOREIGNDEMAND'!A50</f>
        <v>1992Q1</v>
      </c>
      <c r="B95" s="49">
        <f>'[2]OUT-FOREIGNDEMAND'!B50</f>
        <v>62.859319185717759</v>
      </c>
      <c r="C95" s="49">
        <f>'[2]OUT-FOREIGNDEMAND'!C50</f>
        <v>69.662888046558436</v>
      </c>
      <c r="D95" s="49">
        <f>'[2]OUT-FOREIGNDEMAND'!D50</f>
        <v>75.661467945017662</v>
      </c>
      <c r="E95" s="49">
        <f>'[2]OUT-FOREIGNDEMAND'!E50</f>
        <v>59.538198478701283</v>
      </c>
      <c r="F95" s="49" t="e">
        <v>#N/A</v>
      </c>
      <c r="G95" s="49">
        <f>'[2]OUT-FOREIGNDEMAND'!G50</f>
        <v>50.306693488978119</v>
      </c>
      <c r="H95" s="49">
        <f>'[2]OUT-FOREIGNDEMAND'!H50</f>
        <v>32.477913360247356</v>
      </c>
      <c r="I95" s="49">
        <f>'[2]OUT-FOREIGNDEMAND'!I50</f>
        <v>17.865521398512943</v>
      </c>
      <c r="J95" s="49">
        <f>'[2]OUT-FOREIGNDEMAND'!J50</f>
        <v>90.598311909662399</v>
      </c>
      <c r="K95" s="49">
        <f>'[2]OUT-FOREIGNDEMAND'!K50</f>
        <v>39.058132485209711</v>
      </c>
      <c r="L95" s="49">
        <f>'[2]OUT-FOREIGNDEMAND'!L50</f>
        <v>26.504919234373247</v>
      </c>
      <c r="M95" s="49">
        <f>'[2]OUT-FOREIGNDEMAND'!M50</f>
        <v>71.881451177700953</v>
      </c>
      <c r="N95" s="49">
        <f>'[2]OUT-FOREIGNDEMAND'!N50</f>
        <v>84.425847402853378</v>
      </c>
      <c r="O95" s="49">
        <f>'[2]OUT-FOREIGNDEMAND'!O50</f>
        <v>56.08175479044597</v>
      </c>
      <c r="P95" s="49">
        <f>'[2]OUT-FOREIGNDEMAND'!P50</f>
        <v>66.406090663571064</v>
      </c>
      <c r="Q95" s="49">
        <f>'[2]OUT-FOREIGNDEMAND'!Q50</f>
        <v>69.755586412951487</v>
      </c>
      <c r="R95" s="49">
        <f>'[2]OUT-FOREIGNDEMAND'!R50</f>
        <v>138.75106250000005</v>
      </c>
      <c r="S95" s="49">
        <f>'[2]OUT-FOREIGNDEMAND'!S50</f>
        <v>37.26353125</v>
      </c>
      <c r="T95" s="49">
        <f>'[2]OUT-FOREIGNDEMAND'!T50</f>
        <v>61.798124999999985</v>
      </c>
      <c r="U95" s="49">
        <f>'[2]OUT-FOREIGNDEMAND'!U50</f>
        <v>93.616906249999985</v>
      </c>
      <c r="V95" s="49">
        <f>'[2]OUT-FOREIGNDEMAND'!V50</f>
        <v>24.776968750000009</v>
      </c>
      <c r="W95" s="49"/>
      <c r="X95" s="43">
        <f t="shared" si="4"/>
        <v>2.8480796092326344</v>
      </c>
      <c r="Y95" s="49"/>
      <c r="Z95" s="49">
        <f t="shared" si="6"/>
        <v>3.7891504397785658</v>
      </c>
      <c r="AA95" s="49">
        <f t="shared" si="7"/>
        <v>3.3028266601149436</v>
      </c>
      <c r="AB95" s="49">
        <f t="shared" si="8"/>
        <v>4.3378092466430429</v>
      </c>
      <c r="AC95" s="49">
        <f t="shared" si="5"/>
        <v>5.1989296790632356</v>
      </c>
      <c r="AD95" s="49">
        <f t="shared" si="5"/>
        <v>2.1330469542389485</v>
      </c>
      <c r="AE95" s="49">
        <f t="shared" si="5"/>
        <v>11.055659284554697</v>
      </c>
      <c r="AG95" s="50" t="e">
        <f t="shared" si="2"/>
        <v>#N/A</v>
      </c>
      <c r="AH95" s="43" t="e">
        <f t="shared" si="3"/>
        <v>#N/A</v>
      </c>
    </row>
    <row r="96" spans="1:34" x14ac:dyDescent="0.25">
      <c r="A96" s="43" t="str">
        <f>'[2]OUT-FOREIGNDEMAND'!A51</f>
        <v>1992Q2</v>
      </c>
      <c r="B96" s="49">
        <f>'[2]OUT-FOREIGNDEMAND'!B51</f>
        <v>63.374470811462906</v>
      </c>
      <c r="C96" s="49">
        <f>'[2]OUT-FOREIGNDEMAND'!C51</f>
        <v>69.758777322556938</v>
      </c>
      <c r="D96" s="49">
        <f>'[2]OUT-FOREIGNDEMAND'!D51</f>
        <v>75.634072946667061</v>
      </c>
      <c r="E96" s="49">
        <f>'[2]OUT-FOREIGNDEMAND'!E51</f>
        <v>59.665523485723988</v>
      </c>
      <c r="F96" s="49" t="e">
        <v>#N/A</v>
      </c>
      <c r="G96" s="49">
        <f>'[2]OUT-FOREIGNDEMAND'!G51</f>
        <v>50.494740092710416</v>
      </c>
      <c r="H96" s="49">
        <f>'[2]OUT-FOREIGNDEMAND'!H51</f>
        <v>32.898722148521472</v>
      </c>
      <c r="I96" s="49">
        <f>'[2]OUT-FOREIGNDEMAND'!I51</f>
        <v>18.468550820327916</v>
      </c>
      <c r="J96" s="49">
        <f>'[2]OUT-FOREIGNDEMAND'!J51</f>
        <v>90.711937776338786</v>
      </c>
      <c r="K96" s="49">
        <f>'[2]OUT-FOREIGNDEMAND'!K51</f>
        <v>39.667823738574739</v>
      </c>
      <c r="L96" s="49">
        <f>'[2]OUT-FOREIGNDEMAND'!L51</f>
        <v>26.355903843265789</v>
      </c>
      <c r="M96" s="49">
        <f>'[2]OUT-FOREIGNDEMAND'!M51</f>
        <v>72.041753458388158</v>
      </c>
      <c r="N96" s="49">
        <f>'[2]OUT-FOREIGNDEMAND'!N51</f>
        <v>84.673143902480803</v>
      </c>
      <c r="O96" s="49">
        <f>'[2]OUT-FOREIGNDEMAND'!O51</f>
        <v>56.930652521799431</v>
      </c>
      <c r="P96" s="49">
        <f>'[2]OUT-FOREIGNDEMAND'!P51</f>
        <v>66.654646830873602</v>
      </c>
      <c r="Q96" s="49">
        <f>'[2]OUT-FOREIGNDEMAND'!Q51</f>
        <v>70.362914570427137</v>
      </c>
      <c r="R96" s="49">
        <f>'[2]OUT-FOREIGNDEMAND'!R51</f>
        <v>139.78793750000006</v>
      </c>
      <c r="S96" s="49">
        <f>'[2]OUT-FOREIGNDEMAND'!S51</f>
        <v>38.056218749999999</v>
      </c>
      <c r="T96" s="49">
        <f>'[2]OUT-FOREIGNDEMAND'!T51</f>
        <v>62.373874999999984</v>
      </c>
      <c r="U96" s="49">
        <f>'[2]OUT-FOREIGNDEMAND'!U51</f>
        <v>93.99034374999998</v>
      </c>
      <c r="V96" s="49">
        <f>'[2]OUT-FOREIGNDEMAND'!V51</f>
        <v>25.323781250000007</v>
      </c>
      <c r="W96" s="49"/>
      <c r="X96" s="43">
        <f t="shared" si="4"/>
        <v>3.4830424821769679</v>
      </c>
      <c r="Y96" s="49"/>
      <c r="Z96" s="49">
        <f t="shared" si="6"/>
        <v>3.6834598086954884</v>
      </c>
      <c r="AA96" s="49">
        <f t="shared" si="7"/>
        <v>3.0834131444537061</v>
      </c>
      <c r="AB96" s="49">
        <f t="shared" si="8"/>
        <v>5.4665456516881372</v>
      </c>
      <c r="AC96" s="49">
        <f t="shared" si="5"/>
        <v>4.4955902693793348</v>
      </c>
      <c r="AD96" s="49">
        <f t="shared" si="5"/>
        <v>1.8186379071682302</v>
      </c>
      <c r="AE96" s="49">
        <f t="shared" si="5"/>
        <v>10.23594947729265</v>
      </c>
      <c r="AG96" s="50" t="e">
        <f t="shared" si="2"/>
        <v>#N/A</v>
      </c>
      <c r="AH96" s="43" t="e">
        <f t="shared" si="3"/>
        <v>#N/A</v>
      </c>
    </row>
    <row r="97" spans="1:34" x14ac:dyDescent="0.25">
      <c r="A97" s="43" t="str">
        <f>'[2]OUT-FOREIGNDEMAND'!A52</f>
        <v>1992Q3</v>
      </c>
      <c r="B97" s="49">
        <f>'[2]OUT-FOREIGNDEMAND'!B52</f>
        <v>63.863775446452678</v>
      </c>
      <c r="C97" s="49">
        <f>'[2]OUT-FOREIGNDEMAND'!C52</f>
        <v>69.945315143985198</v>
      </c>
      <c r="D97" s="49">
        <f>'[2]OUT-FOREIGNDEMAND'!D52</f>
        <v>75.606735162513942</v>
      </c>
      <c r="E97" s="49">
        <f>'[2]OUT-FOREIGNDEMAND'!E52</f>
        <v>59.951380022446415</v>
      </c>
      <c r="F97" s="49" t="e">
        <v>#N/A</v>
      </c>
      <c r="G97" s="49">
        <f>'[2]OUT-FOREIGNDEMAND'!G52</f>
        <v>50.616862613009488</v>
      </c>
      <c r="H97" s="49">
        <f>'[2]OUT-FOREIGNDEMAND'!H52</f>
        <v>33.310281688327045</v>
      </c>
      <c r="I97" s="49">
        <f>'[2]OUT-FOREIGNDEMAND'!I52</f>
        <v>19.087850058444953</v>
      </c>
      <c r="J97" s="49">
        <f>'[2]OUT-FOREIGNDEMAND'!J52</f>
        <v>90.748539758710081</v>
      </c>
      <c r="K97" s="49">
        <f>'[2]OUT-FOREIGNDEMAND'!K52</f>
        <v>40.303510254690444</v>
      </c>
      <c r="L97" s="49">
        <f>'[2]OUT-FOREIGNDEMAND'!L52</f>
        <v>26.491201879011506</v>
      </c>
      <c r="M97" s="49">
        <f>'[2]OUT-FOREIGNDEMAND'!M52</f>
        <v>72.090893034094805</v>
      </c>
      <c r="N97" s="49">
        <f>'[2]OUT-FOREIGNDEMAND'!N52</f>
        <v>84.769092736179772</v>
      </c>
      <c r="O97" s="49">
        <f>'[2]OUT-FOREIGNDEMAND'!O52</f>
        <v>57.419640833545117</v>
      </c>
      <c r="P97" s="49">
        <f>'[2]OUT-FOREIGNDEMAND'!P52</f>
        <v>66.890678217215978</v>
      </c>
      <c r="Q97" s="49">
        <f>'[2]OUT-FOREIGNDEMAND'!Q52</f>
        <v>70.958509211565257</v>
      </c>
      <c r="R97" s="49">
        <f>'[2]OUT-FOREIGNDEMAND'!R52</f>
        <v>140.82643750000008</v>
      </c>
      <c r="S97" s="49">
        <f>'[2]OUT-FOREIGNDEMAND'!S52</f>
        <v>39.060343750000001</v>
      </c>
      <c r="T97" s="49">
        <f>'[2]OUT-FOREIGNDEMAND'!T52</f>
        <v>62.889874999999975</v>
      </c>
      <c r="U97" s="49">
        <f>'[2]OUT-FOREIGNDEMAND'!U52</f>
        <v>94.337718749999979</v>
      </c>
      <c r="V97" s="49">
        <f>'[2]OUT-FOREIGNDEMAND'!V52</f>
        <v>25.843406250000005</v>
      </c>
      <c r="W97" s="49"/>
      <c r="X97" s="43">
        <f t="shared" si="4"/>
        <v>3.8374552300813436</v>
      </c>
      <c r="Y97" s="49"/>
      <c r="Z97" s="49">
        <f t="shared" si="6"/>
        <v>3.580400761696434</v>
      </c>
      <c r="AA97" s="49">
        <f t="shared" si="7"/>
        <v>2.9336146177763256</v>
      </c>
      <c r="AB97" s="49">
        <f t="shared" si="8"/>
        <v>6.9452358828773431</v>
      </c>
      <c r="AC97" s="49">
        <f t="shared" si="5"/>
        <v>3.8932156017720709</v>
      </c>
      <c r="AD97" s="49">
        <f t="shared" si="5"/>
        <v>1.5717543158978664</v>
      </c>
      <c r="AE97" s="49">
        <f t="shared" si="5"/>
        <v>9.4829081271289084</v>
      </c>
      <c r="AG97" s="50" t="e">
        <f t="shared" si="2"/>
        <v>#N/A</v>
      </c>
      <c r="AH97" s="43" t="e">
        <f t="shared" si="3"/>
        <v>#N/A</v>
      </c>
    </row>
    <row r="98" spans="1:34" x14ac:dyDescent="0.25">
      <c r="A98" s="43" t="str">
        <f>'[2]OUT-FOREIGNDEMAND'!A53</f>
        <v>1992Q4</v>
      </c>
      <c r="B98" s="49">
        <f>'[2]OUT-FOREIGNDEMAND'!B53</f>
        <v>64.327233090687074</v>
      </c>
      <c r="C98" s="49">
        <f>'[2]OUT-FOREIGNDEMAND'!C53</f>
        <v>70.222501510843202</v>
      </c>
      <c r="D98" s="49">
        <f>'[2]OUT-FOREIGNDEMAND'!D53</f>
        <v>75.579454592558264</v>
      </c>
      <c r="E98" s="49">
        <f>'[2]OUT-FOREIGNDEMAND'!E53</f>
        <v>60.395768088868579</v>
      </c>
      <c r="F98" s="49" t="e">
        <v>#N/A</v>
      </c>
      <c r="G98" s="49">
        <f>'[2]OUT-FOREIGNDEMAND'!G53</f>
        <v>50.673061049875329</v>
      </c>
      <c r="H98" s="49">
        <f>'[2]OUT-FOREIGNDEMAND'!H53</f>
        <v>33.71259197966409</v>
      </c>
      <c r="I98" s="49">
        <f>'[2]OUT-FOREIGNDEMAND'!I53</f>
        <v>19.723419112864065</v>
      </c>
      <c r="J98" s="49">
        <f>'[2]OUT-FOREIGNDEMAND'!J53</f>
        <v>90.708117856776312</v>
      </c>
      <c r="K98" s="49">
        <f>'[2]OUT-FOREIGNDEMAND'!K53</f>
        <v>40.965192033556804</v>
      </c>
      <c r="L98" s="49">
        <f>'[2]OUT-FOREIGNDEMAND'!L53</f>
        <v>26.910813341610378</v>
      </c>
      <c r="M98" s="49">
        <f>'[2]OUT-FOREIGNDEMAND'!M53</f>
        <v>72.028869904820894</v>
      </c>
      <c r="N98" s="49">
        <f>'[2]OUT-FOREIGNDEMAND'!N53</f>
        <v>84.713693903950286</v>
      </c>
      <c r="O98" s="49">
        <f>'[2]OUT-FOREIGNDEMAND'!O53</f>
        <v>57.548719725683036</v>
      </c>
      <c r="P98" s="49">
        <f>'[2]OUT-FOREIGNDEMAND'!P53</f>
        <v>67.11418482259819</v>
      </c>
      <c r="Q98" s="49">
        <f>'[2]OUT-FOREIGNDEMAND'!Q53</f>
        <v>71.542370336365863</v>
      </c>
      <c r="R98" s="49">
        <f>'[2]OUT-FOREIGNDEMAND'!R53</f>
        <v>141.86656250000007</v>
      </c>
      <c r="S98" s="49">
        <f>'[2]OUT-FOREIGNDEMAND'!S53</f>
        <v>40.275906249999991</v>
      </c>
      <c r="T98" s="49">
        <f>'[2]OUT-FOREIGNDEMAND'!T53</f>
        <v>63.346124999999979</v>
      </c>
      <c r="U98" s="49">
        <f>'[2]OUT-FOREIGNDEMAND'!U53</f>
        <v>94.65903124999997</v>
      </c>
      <c r="V98" s="49">
        <f>'[2]OUT-FOREIGNDEMAND'!V53</f>
        <v>26.335843750000006</v>
      </c>
      <c r="W98" s="49"/>
      <c r="X98" s="43">
        <f t="shared" si="4"/>
        <v>3.9124883534774391</v>
      </c>
      <c r="Y98" s="49"/>
      <c r="Z98" s="49">
        <f t="shared" si="6"/>
        <v>3.479847455892715</v>
      </c>
      <c r="AA98" s="49">
        <f t="shared" si="7"/>
        <v>2.8513261360310516</v>
      </c>
      <c r="AB98" s="49">
        <f t="shared" si="8"/>
        <v>8.7529470136646026</v>
      </c>
      <c r="AC98" s="49">
        <f t="shared" si="5"/>
        <v>3.3845833711595885</v>
      </c>
      <c r="AD98" s="49">
        <f t="shared" si="5"/>
        <v>1.3905053209203988</v>
      </c>
      <c r="AE98" s="49">
        <f t="shared" si="5"/>
        <v>8.7885731251572849</v>
      </c>
      <c r="AG98" s="50" t="e">
        <f t="shared" si="2"/>
        <v>#N/A</v>
      </c>
      <c r="AH98" s="43" t="e">
        <f t="shared" si="3"/>
        <v>#N/A</v>
      </c>
    </row>
    <row r="99" spans="1:34" x14ac:dyDescent="0.25">
      <c r="A99" s="43" t="str">
        <f>'[2]OUT-FOREIGNDEMAND'!A54</f>
        <v>1993Q1</v>
      </c>
      <c r="B99" s="49">
        <f>'[2]OUT-FOREIGNDEMAND'!B54</f>
        <v>64.562292438803411</v>
      </c>
      <c r="C99" s="49">
        <f>'[2]OUT-FOREIGNDEMAND'!C54</f>
        <v>70.658898759026243</v>
      </c>
      <c r="D99" s="49">
        <f>'[2]OUT-FOREIGNDEMAND'!D54</f>
        <v>75.381858874086234</v>
      </c>
      <c r="E99" s="49">
        <f>'[2]OUT-FOREIGNDEMAND'!E54</f>
        <v>61.848352702409841</v>
      </c>
      <c r="F99" s="49" t="e">
        <v>#N/A</v>
      </c>
      <c r="G99" s="49">
        <f>'[2]OUT-FOREIGNDEMAND'!G54</f>
        <v>51.542275906044182</v>
      </c>
      <c r="H99" s="49">
        <f>'[2]OUT-FOREIGNDEMAND'!H54</f>
        <v>33.967440464341792</v>
      </c>
      <c r="I99" s="49">
        <f>'[2]OUT-FOREIGNDEMAND'!I54</f>
        <v>20.387803071932471</v>
      </c>
      <c r="J99" s="49">
        <f>'[2]OUT-FOREIGNDEMAND'!J54</f>
        <v>90.201217457962912</v>
      </c>
      <c r="K99" s="49">
        <f>'[2]OUT-FOREIGNDEMAND'!K54</f>
        <v>41.528524232386147</v>
      </c>
      <c r="L99" s="49">
        <f>'[2]OUT-FOREIGNDEMAND'!L54</f>
        <v>28.465554938693806</v>
      </c>
      <c r="M99" s="49">
        <f>'[2]OUT-FOREIGNDEMAND'!M54</f>
        <v>71.109937440858175</v>
      </c>
      <c r="N99" s="49">
        <f>'[2]OUT-FOREIGNDEMAND'!N54</f>
        <v>83.685173426612337</v>
      </c>
      <c r="O99" s="49">
        <f>'[2]OUT-FOREIGNDEMAND'!O54</f>
        <v>56.01057161808248</v>
      </c>
      <c r="P99" s="49">
        <f>'[2]OUT-FOREIGNDEMAND'!P54</f>
        <v>67.107844154820171</v>
      </c>
      <c r="Q99" s="49">
        <f>'[2]OUT-FOREIGNDEMAND'!Q54</f>
        <v>72.132734648116156</v>
      </c>
      <c r="R99" s="49">
        <f>'[2]OUT-FOREIGNDEMAND'!R54</f>
        <v>142.97753125000008</v>
      </c>
      <c r="S99" s="49">
        <f>'[2]OUT-FOREIGNDEMAND'!S54</f>
        <v>41.441031250000009</v>
      </c>
      <c r="T99" s="49">
        <f>'[2]OUT-FOREIGNDEMAND'!T54</f>
        <v>63.64121875</v>
      </c>
      <c r="U99" s="49">
        <f>'[2]OUT-FOREIGNDEMAND'!U54</f>
        <v>94.97084375</v>
      </c>
      <c r="V99" s="49">
        <f>'[2]OUT-FOREIGNDEMAND'!V54</f>
        <v>26.583593750000009</v>
      </c>
      <c r="W99" s="49"/>
      <c r="X99" s="43">
        <f t="shared" si="4"/>
        <v>2.7091818287980907</v>
      </c>
      <c r="Y99" s="49"/>
      <c r="Z99" s="49">
        <f t="shared" si="6"/>
        <v>3.4078248888798734</v>
      </c>
      <c r="AA99" s="49">
        <f t="shared" si="7"/>
        <v>3.0460802777636742</v>
      </c>
      <c r="AB99" s="49">
        <f t="shared" si="8"/>
        <v>11.210692760096407</v>
      </c>
      <c r="AC99" s="49">
        <f t="shared" si="5"/>
        <v>2.9824428330147867</v>
      </c>
      <c r="AD99" s="49">
        <f t="shared" si="5"/>
        <v>1.4462531974560155</v>
      </c>
      <c r="AE99" s="49">
        <f t="shared" si="5"/>
        <v>7.2915497381010219</v>
      </c>
      <c r="AG99" s="50" t="e">
        <f t="shared" si="2"/>
        <v>#N/A</v>
      </c>
      <c r="AH99" s="43" t="e">
        <f t="shared" si="3"/>
        <v>#N/A</v>
      </c>
    </row>
    <row r="100" spans="1:34" x14ac:dyDescent="0.25">
      <c r="A100" s="43" t="str">
        <f>'[2]OUT-FOREIGNDEMAND'!A55</f>
        <v>1993Q2</v>
      </c>
      <c r="B100" s="49">
        <f>'[2]OUT-FOREIGNDEMAND'!B55</f>
        <v>65.055076623672164</v>
      </c>
      <c r="C100" s="49">
        <f>'[2]OUT-FOREIGNDEMAND'!C55</f>
        <v>71.08995728238564</v>
      </c>
      <c r="D100" s="49">
        <f>'[2]OUT-FOREIGNDEMAND'!D55</f>
        <v>75.422841677611004</v>
      </c>
      <c r="E100" s="49">
        <f>'[2]OUT-FOREIGNDEMAND'!E55</f>
        <v>62.269937821263689</v>
      </c>
      <c r="F100" s="49" t="e">
        <v>#N/A</v>
      </c>
      <c r="G100" s="49">
        <f>'[2]OUT-FOREIGNDEMAND'!G55</f>
        <v>51.115049974949052</v>
      </c>
      <c r="H100" s="49">
        <f>'[2]OUT-FOREIGNDEMAND'!H55</f>
        <v>34.406537282018085</v>
      </c>
      <c r="I100" s="49">
        <f>'[2]OUT-FOREIGNDEMAND'!I55</f>
        <v>21.050893723616841</v>
      </c>
      <c r="J100" s="49">
        <f>'[2]OUT-FOREIGNDEMAND'!J55</f>
        <v>90.162529632448781</v>
      </c>
      <c r="K100" s="49">
        <f>'[2]OUT-FOREIGNDEMAND'!K55</f>
        <v>42.291934473868913</v>
      </c>
      <c r="L100" s="49">
        <f>'[2]OUT-FOREIGNDEMAND'!L55</f>
        <v>29.113466571946461</v>
      </c>
      <c r="M100" s="49">
        <f>'[2]OUT-FOREIGNDEMAND'!M55</f>
        <v>71.123887553506435</v>
      </c>
      <c r="N100" s="49">
        <f>'[2]OUT-FOREIGNDEMAND'!N55</f>
        <v>83.655788854197908</v>
      </c>
      <c r="O100" s="49">
        <f>'[2]OUT-FOREIGNDEMAND'!O55</f>
        <v>55.942758703057116</v>
      </c>
      <c r="P100" s="49">
        <f>'[2]OUT-FOREIGNDEMAND'!P55</f>
        <v>67.393230195162118</v>
      </c>
      <c r="Q100" s="49">
        <f>'[2]OUT-FOREIGNDEMAND'!Q55</f>
        <v>72.685834058926815</v>
      </c>
      <c r="R100" s="49">
        <f>'[2]OUT-FOREIGNDEMAND'!R55</f>
        <v>143.99321875000007</v>
      </c>
      <c r="S100" s="49">
        <f>'[2]OUT-FOREIGNDEMAND'!S55</f>
        <v>43.184218750000014</v>
      </c>
      <c r="T100" s="49">
        <f>'[2]OUT-FOREIGNDEMAND'!T55</f>
        <v>64.018531249999995</v>
      </c>
      <c r="U100" s="49">
        <f>'[2]OUT-FOREIGNDEMAND'!U55</f>
        <v>95.233406250000002</v>
      </c>
      <c r="V100" s="49">
        <f>'[2]OUT-FOREIGNDEMAND'!V55</f>
        <v>27.10865625000001</v>
      </c>
      <c r="W100" s="49"/>
      <c r="X100" s="43">
        <f t="shared" si="4"/>
        <v>2.651865634048467</v>
      </c>
      <c r="Y100" s="49"/>
      <c r="Z100" s="49">
        <f t="shared" si="6"/>
        <v>3.3013406318958438</v>
      </c>
      <c r="AA100" s="49">
        <f t="shared" si="7"/>
        <v>3.0083291342645424</v>
      </c>
      <c r="AB100" s="49">
        <f t="shared" si="8"/>
        <v>13.47480167088333</v>
      </c>
      <c r="AC100" s="49">
        <f t="shared" si="5"/>
        <v>2.6367710038858627</v>
      </c>
      <c r="AD100" s="49">
        <f t="shared" si="5"/>
        <v>1.3225427745071183</v>
      </c>
      <c r="AE100" s="49">
        <f t="shared" si="5"/>
        <v>7.0482167823969988</v>
      </c>
      <c r="AG100" s="50" t="e">
        <f t="shared" si="2"/>
        <v>#N/A</v>
      </c>
      <c r="AH100" s="43" t="e">
        <f t="shared" si="3"/>
        <v>#N/A</v>
      </c>
    </row>
    <row r="101" spans="1:34" x14ac:dyDescent="0.25">
      <c r="A101" s="43" t="str">
        <f>'[2]OUT-FOREIGNDEMAND'!A56</f>
        <v>1993Q3</v>
      </c>
      <c r="B101" s="49">
        <f>'[2]OUT-FOREIGNDEMAND'!B56</f>
        <v>65.603034339930645</v>
      </c>
      <c r="C101" s="49">
        <f>'[2]OUT-FOREIGNDEMAND'!C56</f>
        <v>71.584239416816672</v>
      </c>
      <c r="D101" s="49">
        <f>'[2]OUT-FOREIGNDEMAND'!D56</f>
        <v>75.532030640418768</v>
      </c>
      <c r="E101" s="49">
        <f>'[2]OUT-FOREIGNDEMAND'!E56</f>
        <v>62.510188462849527</v>
      </c>
      <c r="F101" s="49" t="e">
        <v>#N/A</v>
      </c>
      <c r="G101" s="49">
        <f>'[2]OUT-FOREIGNDEMAND'!G56</f>
        <v>50.270323759326168</v>
      </c>
      <c r="H101" s="49">
        <f>'[2]OUT-FOREIGNDEMAND'!H56</f>
        <v>34.891669874502163</v>
      </c>
      <c r="I101" s="49">
        <f>'[2]OUT-FOREIGNDEMAND'!I56</f>
        <v>21.725236156264398</v>
      </c>
      <c r="J101" s="49">
        <f>'[2]OUT-FOREIGNDEMAND'!J56</f>
        <v>90.202599767659422</v>
      </c>
      <c r="K101" s="49">
        <f>'[2]OUT-FOREIGNDEMAND'!K56</f>
        <v>43.131077915217425</v>
      </c>
      <c r="L101" s="49">
        <f>'[2]OUT-FOREIGNDEMAND'!L56</f>
        <v>29.705364948999726</v>
      </c>
      <c r="M101" s="49">
        <f>'[2]OUT-FOREIGNDEMAND'!M56</f>
        <v>71.324973613057423</v>
      </c>
      <c r="N101" s="49">
        <f>'[2]OUT-FOREIGNDEMAND'!N56</f>
        <v>83.803766207527019</v>
      </c>
      <c r="O101" s="49">
        <f>'[2]OUT-FOREIGNDEMAND'!O56</f>
        <v>56.037963400476258</v>
      </c>
      <c r="P101" s="49">
        <f>'[2]OUT-FOREIGNDEMAND'!P56</f>
        <v>67.753020451423964</v>
      </c>
      <c r="Q101" s="49">
        <f>'[2]OUT-FOREIGNDEMAND'!Q56</f>
        <v>73.219905272085072</v>
      </c>
      <c r="R101" s="49">
        <f>'[2]OUT-FOREIGNDEMAND'!R56</f>
        <v>144.98284375000011</v>
      </c>
      <c r="S101" s="49">
        <f>'[2]OUT-FOREIGNDEMAND'!S56</f>
        <v>45.243593750000016</v>
      </c>
      <c r="T101" s="49">
        <f>'[2]OUT-FOREIGNDEMAND'!T56</f>
        <v>64.376656249999996</v>
      </c>
      <c r="U101" s="49">
        <f>'[2]OUT-FOREIGNDEMAND'!U56</f>
        <v>95.46328124999998</v>
      </c>
      <c r="V101" s="49">
        <f>'[2]OUT-FOREIGNDEMAND'!V56</f>
        <v>27.69353125000001</v>
      </c>
      <c r="W101" s="49"/>
      <c r="X101" s="43">
        <f t="shared" si="4"/>
        <v>2.7233887776275667</v>
      </c>
      <c r="Y101" s="49"/>
      <c r="Z101" s="49">
        <f t="shared" si="6"/>
        <v>3.1869272419145389</v>
      </c>
      <c r="AA101" s="49">
        <f t="shared" si="7"/>
        <v>2.9514388944192671</v>
      </c>
      <c r="AB101" s="49">
        <f t="shared" si="8"/>
        <v>15.829993815658661</v>
      </c>
      <c r="AC101" s="49">
        <f t="shared" si="5"/>
        <v>2.3641027271878334</v>
      </c>
      <c r="AD101" s="49">
        <f t="shared" si="5"/>
        <v>1.1931203286596359</v>
      </c>
      <c r="AE101" s="49">
        <f t="shared" si="5"/>
        <v>7.1589827676063589</v>
      </c>
      <c r="AG101" s="50" t="e">
        <f t="shared" si="2"/>
        <v>#N/A</v>
      </c>
      <c r="AH101" s="43" t="e">
        <f t="shared" si="3"/>
        <v>#N/A</v>
      </c>
    </row>
    <row r="102" spans="1:34" x14ac:dyDescent="0.25">
      <c r="A102" s="43" t="str">
        <f>'[2]OUT-FOREIGNDEMAND'!A57</f>
        <v>1993Q4</v>
      </c>
      <c r="B102" s="49">
        <f>'[2]OUT-FOREIGNDEMAND'!B57</f>
        <v>66.206165587578823</v>
      </c>
      <c r="C102" s="49">
        <f>'[2]OUT-FOREIGNDEMAND'!C57</f>
        <v>72.141745162319324</v>
      </c>
      <c r="D102" s="49">
        <f>'[2]OUT-FOREIGNDEMAND'!D57</f>
        <v>75.709425762509511</v>
      </c>
      <c r="E102" s="49">
        <f>'[2]OUT-FOREIGNDEMAND'!E57</f>
        <v>62.569104627167334</v>
      </c>
      <c r="F102" s="49" t="e">
        <v>#N/A</v>
      </c>
      <c r="G102" s="49">
        <f>'[2]OUT-FOREIGNDEMAND'!G57</f>
        <v>49.00809725917555</v>
      </c>
      <c r="H102" s="49">
        <f>'[2]OUT-FOREIGNDEMAND'!H57</f>
        <v>35.422838241794025</v>
      </c>
      <c r="I102" s="49">
        <f>'[2]OUT-FOREIGNDEMAND'!I57</f>
        <v>22.410830369875139</v>
      </c>
      <c r="J102" s="49">
        <f>'[2]OUT-FOREIGNDEMAND'!J57</f>
        <v>90.321427863594792</v>
      </c>
      <c r="K102" s="49">
        <f>'[2]OUT-FOREIGNDEMAND'!K57</f>
        <v>44.045954556431688</v>
      </c>
      <c r="L102" s="49">
        <f>'[2]OUT-FOREIGNDEMAND'!L57</f>
        <v>30.241250069853599</v>
      </c>
      <c r="M102" s="49">
        <f>'[2]OUT-FOREIGNDEMAND'!M57</f>
        <v>71.71319561951114</v>
      </c>
      <c r="N102" s="49">
        <f>'[2]OUT-FOREIGNDEMAND'!N57</f>
        <v>84.129105486599656</v>
      </c>
      <c r="O102" s="49">
        <f>'[2]OUT-FOREIGNDEMAND'!O57</f>
        <v>56.296185710339891</v>
      </c>
      <c r="P102" s="49">
        <f>'[2]OUT-FOREIGNDEMAND'!P57</f>
        <v>68.18721492360568</v>
      </c>
      <c r="Q102" s="49">
        <f>'[2]OUT-FOREIGNDEMAND'!Q57</f>
        <v>73.734948287590896</v>
      </c>
      <c r="R102" s="49">
        <f>'[2]OUT-FOREIGNDEMAND'!R57</f>
        <v>145.94640625000011</v>
      </c>
      <c r="S102" s="49">
        <f>'[2]OUT-FOREIGNDEMAND'!S57</f>
        <v>47.619156250000017</v>
      </c>
      <c r="T102" s="49">
        <f>'[2]OUT-FOREIGNDEMAND'!T57</f>
        <v>64.715593749999996</v>
      </c>
      <c r="U102" s="49">
        <f>'[2]OUT-FOREIGNDEMAND'!U57</f>
        <v>95.660468749999978</v>
      </c>
      <c r="V102" s="49">
        <f>'[2]OUT-FOREIGNDEMAND'!V57</f>
        <v>28.33821875000001</v>
      </c>
      <c r="W102" s="49"/>
      <c r="X102" s="43">
        <f t="shared" si="4"/>
        <v>2.9208974280657607</v>
      </c>
      <c r="Y102" s="49"/>
      <c r="Z102" s="49">
        <f t="shared" si="6"/>
        <v>3.0647264563870902</v>
      </c>
      <c r="AA102" s="49">
        <f t="shared" si="7"/>
        <v>2.8758318225974078</v>
      </c>
      <c r="AB102" s="49">
        <f t="shared" si="8"/>
        <v>18.23236441762257</v>
      </c>
      <c r="AC102" s="49">
        <f t="shared" si="5"/>
        <v>2.1618824355870592</v>
      </c>
      <c r="AD102" s="49">
        <f t="shared" si="5"/>
        <v>1.0579418432406618</v>
      </c>
      <c r="AE102" s="49">
        <f t="shared" si="5"/>
        <v>7.6032308628805723</v>
      </c>
      <c r="AG102" s="50" t="e">
        <f t="shared" si="2"/>
        <v>#N/A</v>
      </c>
      <c r="AH102" s="43" t="e">
        <f t="shared" si="3"/>
        <v>#N/A</v>
      </c>
    </row>
    <row r="103" spans="1:34" x14ac:dyDescent="0.25">
      <c r="A103" s="43" t="str">
        <f>'[2]OUT-FOREIGNDEMAND'!A58</f>
        <v>1994Q1</v>
      </c>
      <c r="B103" s="49">
        <f>'[2]OUT-FOREIGNDEMAND'!B58</f>
        <v>67.128712200895933</v>
      </c>
      <c r="C103" s="49">
        <f>'[2]OUT-FOREIGNDEMAND'!C58</f>
        <v>73.064432843908662</v>
      </c>
      <c r="D103" s="49">
        <f>'[2]OUT-FOREIGNDEMAND'!D58</f>
        <v>76.212708650570988</v>
      </c>
      <c r="E103" s="49">
        <f>'[2]OUT-FOREIGNDEMAND'!E58</f>
        <v>61.100467447993537</v>
      </c>
      <c r="F103" s="49" t="e">
        <v>#N/A</v>
      </c>
      <c r="G103" s="49">
        <f>'[2]OUT-FOREIGNDEMAND'!G58</f>
        <v>45.036616998159026</v>
      </c>
      <c r="H103" s="49">
        <f>'[2]OUT-FOREIGNDEMAND'!H58</f>
        <v>36.038180338462837</v>
      </c>
      <c r="I103" s="49">
        <f>'[2]OUT-FOREIGNDEMAND'!I58</f>
        <v>23.156893611001934</v>
      </c>
      <c r="J103" s="49">
        <f>'[2]OUT-FOREIGNDEMAND'!J58</f>
        <v>90.465254280161389</v>
      </c>
      <c r="K103" s="49">
        <f>'[2]OUT-FOREIGNDEMAND'!K58</f>
        <v>45.143256557371629</v>
      </c>
      <c r="L103" s="49">
        <f>'[2]OUT-FOREIGNDEMAND'!L58</f>
        <v>30.770477418331748</v>
      </c>
      <c r="M103" s="49">
        <f>'[2]OUT-FOREIGNDEMAND'!M58</f>
        <v>72.841644752483404</v>
      </c>
      <c r="N103" s="49">
        <f>'[2]OUT-FOREIGNDEMAND'!N58</f>
        <v>85.182738985713968</v>
      </c>
      <c r="O103" s="49">
        <f>'[2]OUT-FOREIGNDEMAND'!O58</f>
        <v>57.016886250222456</v>
      </c>
      <c r="P103" s="49">
        <f>'[2]OUT-FOREIGNDEMAND'!P58</f>
        <v>68.897940808734091</v>
      </c>
      <c r="Q103" s="49">
        <f>'[2]OUT-FOREIGNDEMAND'!Q58</f>
        <v>74.207038658887342</v>
      </c>
      <c r="R103" s="49">
        <f>'[2]OUT-FOREIGNDEMAND'!R58</f>
        <v>146.75500000000002</v>
      </c>
      <c r="S103" s="49">
        <f>'[2]OUT-FOREIGNDEMAND'!S58</f>
        <v>51.339968750000018</v>
      </c>
      <c r="T103" s="49">
        <f>'[2]OUT-FOREIGNDEMAND'!T58</f>
        <v>64.91815625000001</v>
      </c>
      <c r="U103" s="49">
        <f>'[2]OUT-FOREIGNDEMAND'!U58</f>
        <v>95.859343750000022</v>
      </c>
      <c r="V103" s="49">
        <f>'[2]OUT-FOREIGNDEMAND'!V58</f>
        <v>29.161625000000001</v>
      </c>
      <c r="W103" s="49"/>
      <c r="X103" s="43">
        <f t="shared" si="4"/>
        <v>3.9751063122877017</v>
      </c>
      <c r="Y103" s="49"/>
      <c r="Z103" s="49">
        <f t="shared" si="6"/>
        <v>2.8756763775700911</v>
      </c>
      <c r="AA103" s="49">
        <f t="shared" si="7"/>
        <v>2.6420016606629737</v>
      </c>
      <c r="AB103" s="49">
        <f t="shared" si="8"/>
        <v>23.886803009999923</v>
      </c>
      <c r="AC103" s="49">
        <f t="shared" si="5"/>
        <v>2.0064629890514274</v>
      </c>
      <c r="AD103" s="49">
        <f t="shared" si="5"/>
        <v>0.93555028566334464</v>
      </c>
      <c r="AE103" s="49">
        <f t="shared" si="5"/>
        <v>9.6978281952566636</v>
      </c>
      <c r="AG103" s="50" t="e">
        <f t="shared" si="2"/>
        <v>#N/A</v>
      </c>
      <c r="AH103" s="43" t="e">
        <f t="shared" si="3"/>
        <v>#N/A</v>
      </c>
    </row>
    <row r="104" spans="1:34" x14ac:dyDescent="0.25">
      <c r="A104" s="43" t="str">
        <f>'[2]OUT-FOREIGNDEMAND'!A59</f>
        <v>1994Q2</v>
      </c>
      <c r="B104" s="49">
        <f>'[2]OUT-FOREIGNDEMAND'!B59</f>
        <v>67.736493777611884</v>
      </c>
      <c r="C104" s="49">
        <f>'[2]OUT-FOREIGNDEMAND'!C59</f>
        <v>73.627602481548607</v>
      </c>
      <c r="D104" s="49">
        <f>'[2]OUT-FOREIGNDEMAND'!D59</f>
        <v>76.423443448552604</v>
      </c>
      <c r="E104" s="49">
        <f>'[2]OUT-FOREIGNDEMAND'!E59</f>
        <v>61.335202204264718</v>
      </c>
      <c r="F104" s="49" t="e">
        <v>#N/A</v>
      </c>
      <c r="G104" s="49">
        <f>'[2]OUT-FOREIGNDEMAND'!G59</f>
        <v>43.856091319488186</v>
      </c>
      <c r="H104" s="49">
        <f>'[2]OUT-FOREIGNDEMAND'!H59</f>
        <v>36.646165073542591</v>
      </c>
      <c r="I104" s="49">
        <f>'[2]OUT-FOREIGNDEMAND'!I59</f>
        <v>23.845304487917893</v>
      </c>
      <c r="J104" s="49">
        <f>'[2]OUT-FOREIGNDEMAND'!J59</f>
        <v>90.763102153583631</v>
      </c>
      <c r="K104" s="49">
        <f>'[2]OUT-FOREIGNDEMAND'!K59</f>
        <v>46.166922734373394</v>
      </c>
      <c r="L104" s="49">
        <f>'[2]OUT-FOREIGNDEMAND'!L59</f>
        <v>31.174593833257394</v>
      </c>
      <c r="M104" s="49">
        <f>'[2]OUT-FOREIGNDEMAND'!M59</f>
        <v>73.382902180896252</v>
      </c>
      <c r="N104" s="49">
        <f>'[2]OUT-FOREIGNDEMAND'!N59</f>
        <v>85.64242919855441</v>
      </c>
      <c r="O104" s="49">
        <f>'[2]OUT-FOREIGNDEMAND'!O59</f>
        <v>57.481359537945323</v>
      </c>
      <c r="P104" s="49">
        <f>'[2]OUT-FOREIGNDEMAND'!P59</f>
        <v>69.400092833944839</v>
      </c>
      <c r="Q104" s="49">
        <f>'[2]OUT-FOREIGNDEMAND'!Q59</f>
        <v>74.693595057711136</v>
      </c>
      <c r="R104" s="49">
        <f>'[2]OUT-FOREIGNDEMAND'!R59</f>
        <v>147.71800000000005</v>
      </c>
      <c r="S104" s="49">
        <f>'[2]OUT-FOREIGNDEMAND'!S59</f>
        <v>53.936281250000022</v>
      </c>
      <c r="T104" s="49">
        <f>'[2]OUT-FOREIGNDEMAND'!T59</f>
        <v>65.265593749999994</v>
      </c>
      <c r="U104" s="49">
        <f>'[2]OUT-FOREIGNDEMAND'!U59</f>
        <v>95.97740625000003</v>
      </c>
      <c r="V104" s="49">
        <f>'[2]OUT-FOREIGNDEMAND'!V59</f>
        <v>29.878374999999998</v>
      </c>
      <c r="W104" s="49"/>
      <c r="X104" s="43">
        <f t="shared" si="4"/>
        <v>4.1217646540500752</v>
      </c>
      <c r="Y104" s="49"/>
      <c r="Z104" s="49">
        <f t="shared" si="6"/>
        <v>2.7622452500945638</v>
      </c>
      <c r="AA104" s="49">
        <f t="shared" si="7"/>
        <v>2.5867754622993067</v>
      </c>
      <c r="AB104" s="49">
        <f t="shared" si="8"/>
        <v>24.898129018485491</v>
      </c>
      <c r="AC104" s="49">
        <f t="shared" si="5"/>
        <v>1.9479711196904281</v>
      </c>
      <c r="AD104" s="49">
        <f t="shared" si="5"/>
        <v>0.78123846378752582</v>
      </c>
      <c r="AE104" s="49">
        <f t="shared" si="5"/>
        <v>10.217100856852635</v>
      </c>
      <c r="AG104" s="50" t="e">
        <f t="shared" si="2"/>
        <v>#N/A</v>
      </c>
      <c r="AH104" s="43" t="e">
        <f t="shared" si="3"/>
        <v>#N/A</v>
      </c>
    </row>
    <row r="105" spans="1:34" x14ac:dyDescent="0.25">
      <c r="A105" s="43" t="str">
        <f>'[2]OUT-FOREIGNDEMAND'!A60</f>
        <v>1994Q3</v>
      </c>
      <c r="B105" s="49">
        <f>'[2]OUT-FOREIGNDEMAND'!B60</f>
        <v>68.293752152005865</v>
      </c>
      <c r="C105" s="49">
        <f>'[2]OUT-FOREIGNDEMAND'!C60</f>
        <v>74.133212400254166</v>
      </c>
      <c r="D105" s="49">
        <f>'[2]OUT-FOREIGNDEMAND'!D60</f>
        <v>76.599311763142111</v>
      </c>
      <c r="E105" s="49">
        <f>'[2]OUT-FOREIGNDEMAND'!E60</f>
        <v>61.927090029757302</v>
      </c>
      <c r="F105" s="49" t="e">
        <v>#N/A</v>
      </c>
      <c r="G105" s="49">
        <f>'[2]OUT-FOREIGNDEMAND'!G60</f>
        <v>43.174766746824872</v>
      </c>
      <c r="H105" s="49">
        <f>'[2]OUT-FOREIGNDEMAND'!H60</f>
        <v>37.284930401602438</v>
      </c>
      <c r="I105" s="49">
        <f>'[2]OUT-FOREIGNDEMAND'!I60</f>
        <v>24.525280247175886</v>
      </c>
      <c r="J105" s="49">
        <f>'[2]OUT-FOREIGNDEMAND'!J60</f>
        <v>91.161211843768029</v>
      </c>
      <c r="K105" s="49">
        <f>'[2]OUT-FOREIGNDEMAND'!K60</f>
        <v>47.223645247296929</v>
      </c>
      <c r="L105" s="49">
        <f>'[2]OUT-FOREIGNDEMAND'!L60</f>
        <v>31.502954798454187</v>
      </c>
      <c r="M105" s="49">
        <f>'[2]OUT-FOREIGNDEMAND'!M60</f>
        <v>73.890059084365504</v>
      </c>
      <c r="N105" s="49">
        <f>'[2]OUT-FOREIGNDEMAND'!N60</f>
        <v>86.059108419419161</v>
      </c>
      <c r="O105" s="49">
        <f>'[2]OUT-FOREIGNDEMAND'!O60</f>
        <v>57.989066191082912</v>
      </c>
      <c r="P105" s="49">
        <f>'[2]OUT-FOREIGNDEMAND'!P60</f>
        <v>69.895798196264749</v>
      </c>
      <c r="Q105" s="49">
        <f>'[2]OUT-FOREIGNDEMAND'!Q60</f>
        <v>75.170693037505316</v>
      </c>
      <c r="R105" s="49">
        <f>'[2]OUT-FOREIGNDEMAND'!R60</f>
        <v>148.70650000000001</v>
      </c>
      <c r="S105" s="49">
        <f>'[2]OUT-FOREIGNDEMAND'!S60</f>
        <v>56.437156250000022</v>
      </c>
      <c r="T105" s="49">
        <f>'[2]OUT-FOREIGNDEMAND'!T60</f>
        <v>65.640718749999991</v>
      </c>
      <c r="U105" s="49">
        <f>'[2]OUT-FOREIGNDEMAND'!U60</f>
        <v>96.049031250000041</v>
      </c>
      <c r="V105" s="49">
        <f>'[2]OUT-FOREIGNDEMAND'!V60</f>
        <v>30.607375000000001</v>
      </c>
      <c r="W105" s="49"/>
      <c r="X105" s="43">
        <f t="shared" si="4"/>
        <v>4.10151426553369</v>
      </c>
      <c r="Y105" s="49"/>
      <c r="Z105" s="49">
        <f t="shared" si="6"/>
        <v>2.6642861093183923</v>
      </c>
      <c r="AA105" s="49">
        <f t="shared" si="7"/>
        <v>2.568342676751989</v>
      </c>
      <c r="AB105" s="49">
        <f t="shared" si="8"/>
        <v>24.740657344444482</v>
      </c>
      <c r="AC105" s="49">
        <f t="shared" si="5"/>
        <v>1.963541714703454</v>
      </c>
      <c r="AD105" s="49">
        <f t="shared" si="5"/>
        <v>0.61358670300268869</v>
      </c>
      <c r="AE105" s="49">
        <f t="shared" si="5"/>
        <v>10.521748648432073</v>
      </c>
      <c r="AG105" s="50" t="e">
        <f t="shared" si="2"/>
        <v>#N/A</v>
      </c>
      <c r="AH105" s="43" t="e">
        <f t="shared" si="3"/>
        <v>#N/A</v>
      </c>
    </row>
    <row r="106" spans="1:34" x14ac:dyDescent="0.25">
      <c r="A106" s="43" t="str">
        <f>'[2]OUT-FOREIGNDEMAND'!A61</f>
        <v>1994Q4</v>
      </c>
      <c r="B106" s="49">
        <f>'[2]OUT-FOREIGNDEMAND'!B61</f>
        <v>68.800487324077892</v>
      </c>
      <c r="C106" s="49">
        <f>'[2]OUT-FOREIGNDEMAND'!C61</f>
        <v>74.581262600025383</v>
      </c>
      <c r="D106" s="49">
        <f>'[2]OUT-FOREIGNDEMAND'!D61</f>
        <v>76.740313594339469</v>
      </c>
      <c r="E106" s="49">
        <f>'[2]OUT-FOREIGNDEMAND'!E61</f>
        <v>62.876130924471298</v>
      </c>
      <c r="F106" s="49" t="e">
        <v>#N/A</v>
      </c>
      <c r="G106" s="49">
        <f>'[2]OUT-FOREIGNDEMAND'!G61</f>
        <v>42.992643280169084</v>
      </c>
      <c r="H106" s="49">
        <f>'[2]OUT-FOREIGNDEMAND'!H61</f>
        <v>37.954476322642385</v>
      </c>
      <c r="I106" s="49">
        <f>'[2]OUT-FOREIGNDEMAND'!I61</f>
        <v>25.196820888775921</v>
      </c>
      <c r="J106" s="49">
        <f>'[2]OUT-FOREIGNDEMAND'!J61</f>
        <v>91.659583350714541</v>
      </c>
      <c r="K106" s="49">
        <f>'[2]OUT-FOREIGNDEMAND'!K61</f>
        <v>48.313424096142221</v>
      </c>
      <c r="L106" s="49">
        <f>'[2]OUT-FOREIGNDEMAND'!L61</f>
        <v>31.755560313922135</v>
      </c>
      <c r="M106" s="49">
        <f>'[2]OUT-FOREIGNDEMAND'!M61</f>
        <v>74.363115462891187</v>
      </c>
      <c r="N106" s="49">
        <f>'[2]OUT-FOREIGNDEMAND'!N61</f>
        <v>86.432776648308206</v>
      </c>
      <c r="O106" s="49">
        <f>'[2]OUT-FOREIGNDEMAND'!O61</f>
        <v>58.540006209635223</v>
      </c>
      <c r="P106" s="49">
        <f>'[2]OUT-FOREIGNDEMAND'!P61</f>
        <v>70.385056895693808</v>
      </c>
      <c r="Q106" s="49">
        <f>'[2]OUT-FOREIGNDEMAND'!Q61</f>
        <v>75.638332598269884</v>
      </c>
      <c r="R106" s="49">
        <f>'[2]OUT-FOREIGNDEMAND'!R61</f>
        <v>149.72050000000004</v>
      </c>
      <c r="S106" s="49">
        <f>'[2]OUT-FOREIGNDEMAND'!S61</f>
        <v>58.84259375000002</v>
      </c>
      <c r="T106" s="49">
        <f>'[2]OUT-FOREIGNDEMAND'!T61</f>
        <v>66.043531249999987</v>
      </c>
      <c r="U106" s="49">
        <f>'[2]OUT-FOREIGNDEMAND'!U61</f>
        <v>96.074218750000028</v>
      </c>
      <c r="V106" s="49">
        <f>'[2]OUT-FOREIGNDEMAND'!V61</f>
        <v>31.348625000000002</v>
      </c>
      <c r="W106" s="49"/>
      <c r="X106" s="43">
        <f t="shared" si="4"/>
        <v>3.9185500526642825</v>
      </c>
      <c r="Y106" s="49"/>
      <c r="Z106" s="49">
        <f t="shared" si="6"/>
        <v>2.5813869201550821</v>
      </c>
      <c r="AA106" s="49">
        <f t="shared" si="7"/>
        <v>2.5859449690971203</v>
      </c>
      <c r="AB106" s="49">
        <f t="shared" si="8"/>
        <v>23.569164982842384</v>
      </c>
      <c r="AC106" s="49">
        <f t="shared" si="5"/>
        <v>2.0519590767101414</v>
      </c>
      <c r="AD106" s="49">
        <f t="shared" si="5"/>
        <v>0.43251931064789417</v>
      </c>
      <c r="AE106" s="49">
        <f t="shared" si="5"/>
        <v>10.623131526218433</v>
      </c>
      <c r="AG106" s="50" t="e">
        <f t="shared" si="2"/>
        <v>#N/A</v>
      </c>
      <c r="AH106" s="43" t="e">
        <f t="shared" si="3"/>
        <v>#N/A</v>
      </c>
    </row>
    <row r="107" spans="1:34" x14ac:dyDescent="0.25">
      <c r="A107" s="43" t="str">
        <f>'[2]OUT-FOREIGNDEMAND'!A62</f>
        <v>1995Q1</v>
      </c>
      <c r="B107" s="49">
        <f>'[2]OUT-FOREIGNDEMAND'!B62</f>
        <v>69.00405332651799</v>
      </c>
      <c r="C107" s="49">
        <f>'[2]OUT-FOREIGNDEMAND'!C62</f>
        <v>74.847083570338157</v>
      </c>
      <c r="D107" s="49">
        <f>'[2]OUT-FOREIGNDEMAND'!D62</f>
        <v>76.769130313066157</v>
      </c>
      <c r="E107" s="49">
        <f>'[2]OUT-FOREIGNDEMAND'!E62</f>
        <v>65.633286486858637</v>
      </c>
      <c r="F107" s="49" t="e">
        <v>#N/A</v>
      </c>
      <c r="G107" s="49">
        <f>'[2]OUT-FOREIGNDEMAND'!G62</f>
        <v>44.318299799208141</v>
      </c>
      <c r="H107" s="49">
        <f>'[2]OUT-FOREIGNDEMAND'!H62</f>
        <v>38.700152229624337</v>
      </c>
      <c r="I107" s="49">
        <f>'[2]OUT-FOREIGNDEMAND'!I62</f>
        <v>25.837318441678427</v>
      </c>
      <c r="J107" s="49">
        <f>'[2]OUT-FOREIGNDEMAND'!J62</f>
        <v>92.425615516073577</v>
      </c>
      <c r="K107" s="49">
        <f>'[2]OUT-FOREIGNDEMAND'!K62</f>
        <v>49.589353236947701</v>
      </c>
      <c r="L107" s="49">
        <f>'[2]OUT-FOREIGNDEMAND'!L62</f>
        <v>31.293307825554272</v>
      </c>
      <c r="M107" s="49">
        <f>'[2]OUT-FOREIGNDEMAND'!M62</f>
        <v>74.835588177838531</v>
      </c>
      <c r="N107" s="49">
        <f>'[2]OUT-FOREIGNDEMAND'!N62</f>
        <v>86.751448515720782</v>
      </c>
      <c r="O107" s="49">
        <f>'[2]OUT-FOREIGNDEMAND'!O62</f>
        <v>59.313329591222292</v>
      </c>
      <c r="P107" s="49">
        <f>'[2]OUT-FOREIGNDEMAND'!P62</f>
        <v>70.762749734821995</v>
      </c>
      <c r="Q107" s="49">
        <f>'[2]OUT-FOREIGNDEMAND'!Q62</f>
        <v>76.121994100166432</v>
      </c>
      <c r="R107" s="49">
        <f>'[2]OUT-FOREIGNDEMAND'!R62</f>
        <v>150.77421875000005</v>
      </c>
      <c r="S107" s="49">
        <f>'[2]OUT-FOREIGNDEMAND'!S62</f>
        <v>61.522906250000034</v>
      </c>
      <c r="T107" s="49">
        <f>'[2]OUT-FOREIGNDEMAND'!T62</f>
        <v>66.557625000000002</v>
      </c>
      <c r="U107" s="49">
        <f>'[2]OUT-FOREIGNDEMAND'!U62</f>
        <v>95.90281250000001</v>
      </c>
      <c r="V107" s="49">
        <f>'[2]OUT-FOREIGNDEMAND'!V62</f>
        <v>32.113531249999994</v>
      </c>
      <c r="W107" s="49"/>
      <c r="X107" s="43">
        <f t="shared" si="4"/>
        <v>2.7936497873066957</v>
      </c>
      <c r="Y107" s="49"/>
      <c r="Z107" s="49">
        <f t="shared" si="6"/>
        <v>2.5805576881752446</v>
      </c>
      <c r="AA107" s="49">
        <f t="shared" si="7"/>
        <v>2.7387269598991626</v>
      </c>
      <c r="AB107" s="49">
        <f t="shared" si="8"/>
        <v>19.834327421556928</v>
      </c>
      <c r="AC107" s="49">
        <f t="shared" si="5"/>
        <v>2.5254394836575322</v>
      </c>
      <c r="AD107" s="49">
        <f t="shared" si="5"/>
        <v>4.5346388050959696E-2</v>
      </c>
      <c r="AE107" s="49">
        <f t="shared" si="5"/>
        <v>10.122571187305219</v>
      </c>
      <c r="AG107" s="50" t="e">
        <f t="shared" si="2"/>
        <v>#N/A</v>
      </c>
      <c r="AH107" s="43" t="e">
        <f t="shared" si="3"/>
        <v>#N/A</v>
      </c>
    </row>
    <row r="108" spans="1:34" x14ac:dyDescent="0.25">
      <c r="A108" s="43" t="str">
        <f>'[2]OUT-FOREIGNDEMAND'!A63</f>
        <v>1995Q2</v>
      </c>
      <c r="B108" s="49">
        <f>'[2]OUT-FOREIGNDEMAND'!B63</f>
        <v>69.510800480870074</v>
      </c>
      <c r="C108" s="49">
        <f>'[2]OUT-FOREIGNDEMAND'!C63</f>
        <v>75.229882136450243</v>
      </c>
      <c r="D108" s="49">
        <f>'[2]OUT-FOREIGNDEMAND'!D63</f>
        <v>76.87132662911074</v>
      </c>
      <c r="E108" s="49">
        <f>'[2]OUT-FOREIGNDEMAND'!E63</f>
        <v>66.716248880634652</v>
      </c>
      <c r="F108" s="49" t="e">
        <v>#N/A</v>
      </c>
      <c r="G108" s="49">
        <f>'[2]OUT-FOREIGNDEMAND'!G63</f>
        <v>44.731146992692473</v>
      </c>
      <c r="H108" s="49">
        <f>'[2]OUT-FOREIGNDEMAND'!H63</f>
        <v>39.413119579439737</v>
      </c>
      <c r="I108" s="49">
        <f>'[2]OUT-FOREIGNDEMAND'!I63</f>
        <v>26.501032036378355</v>
      </c>
      <c r="J108" s="49">
        <f>'[2]OUT-FOREIGNDEMAND'!J63</f>
        <v>93.05755111988428</v>
      </c>
      <c r="K108" s="49">
        <f>'[2]OUT-FOREIGNDEMAND'!K63</f>
        <v>50.684007175221147</v>
      </c>
      <c r="L108" s="49">
        <f>'[2]OUT-FOREIGNDEMAND'!L63</f>
        <v>31.650043463207297</v>
      </c>
      <c r="M108" s="49">
        <f>'[2]OUT-FOREIGNDEMAND'!M63</f>
        <v>75.227036761930904</v>
      </c>
      <c r="N108" s="49">
        <f>'[2]OUT-FOREIGNDEMAND'!N63</f>
        <v>87.043888908458712</v>
      </c>
      <c r="O108" s="49">
        <f>'[2]OUT-FOREIGNDEMAND'!O63</f>
        <v>59.879076341556036</v>
      </c>
      <c r="P108" s="49">
        <f>'[2]OUT-FOREIGNDEMAND'!P63</f>
        <v>71.281162787433374</v>
      </c>
      <c r="Q108" s="49">
        <f>'[2]OUT-FOREIGNDEMAND'!Q63</f>
        <v>76.560524678807113</v>
      </c>
      <c r="R108" s="49">
        <f>'[2]OUT-FOREIGNDEMAND'!R63</f>
        <v>151.83353125000002</v>
      </c>
      <c r="S108" s="49">
        <f>'[2]OUT-FOREIGNDEMAND'!S63</f>
        <v>63.58934375000004</v>
      </c>
      <c r="T108" s="49">
        <f>'[2]OUT-FOREIGNDEMAND'!T63</f>
        <v>66.982375000000005</v>
      </c>
      <c r="U108" s="49">
        <f>'[2]OUT-FOREIGNDEMAND'!U63</f>
        <v>95.895187500000006</v>
      </c>
      <c r="V108" s="49">
        <f>'[2]OUT-FOREIGNDEMAND'!V63</f>
        <v>32.87471875</v>
      </c>
      <c r="W108" s="49"/>
      <c r="X108" s="43">
        <f t="shared" si="4"/>
        <v>2.6194250754747905</v>
      </c>
      <c r="Y108" s="49"/>
      <c r="Z108" s="49">
        <f t="shared" si="6"/>
        <v>2.4994507489611628</v>
      </c>
      <c r="AA108" s="49">
        <f t="shared" si="7"/>
        <v>2.7860729565794218</v>
      </c>
      <c r="AB108" s="49">
        <f t="shared" si="8"/>
        <v>17.897159901063841</v>
      </c>
      <c r="AC108" s="49">
        <f t="shared" si="5"/>
        <v>2.630453737349181</v>
      </c>
      <c r="AD108" s="49">
        <f t="shared" si="5"/>
        <v>-8.5664692569276113E-2</v>
      </c>
      <c r="AE108" s="49">
        <f t="shared" si="5"/>
        <v>10.028469587117783</v>
      </c>
      <c r="AG108" s="50" t="e">
        <f t="shared" si="2"/>
        <v>#N/A</v>
      </c>
      <c r="AH108" s="43" t="e">
        <f t="shared" si="3"/>
        <v>#N/A</v>
      </c>
    </row>
    <row r="109" spans="1:34" x14ac:dyDescent="0.25">
      <c r="A109" s="43" t="str">
        <f>'[2]OUT-FOREIGNDEMAND'!A64</f>
        <v>1995Q3</v>
      </c>
      <c r="B109" s="49">
        <f>'[2]OUT-FOREIGNDEMAND'!B64</f>
        <v>70.068082819824198</v>
      </c>
      <c r="C109" s="49">
        <f>'[2]OUT-FOREIGNDEMAND'!C64</f>
        <v>75.604988787837556</v>
      </c>
      <c r="D109" s="49">
        <f>'[2]OUT-FOREIGNDEMAND'!D64</f>
        <v>76.969583913394658</v>
      </c>
      <c r="E109" s="49">
        <f>'[2]OUT-FOREIGNDEMAND'!E64</f>
        <v>67.575979704251296</v>
      </c>
      <c r="F109" s="49" t="e">
        <v>#N/A</v>
      </c>
      <c r="G109" s="49">
        <f>'[2]OUT-FOREIGNDEMAND'!G64</f>
        <v>45.239763740309385</v>
      </c>
      <c r="H109" s="49">
        <f>'[2]OUT-FOREIGNDEMAND'!H64</f>
        <v>40.13872776505049</v>
      </c>
      <c r="I109" s="49">
        <f>'[2]OUT-FOREIGNDEMAND'!I64</f>
        <v>27.16535370183615</v>
      </c>
      <c r="J109" s="49">
        <f>'[2]OUT-FOREIGNDEMAND'!J64</f>
        <v>93.722789003797033</v>
      </c>
      <c r="K109" s="49">
        <f>'[2]OUT-FOREIGNDEMAND'!K64</f>
        <v>51.75047986700099</v>
      </c>
      <c r="L109" s="49">
        <f>'[2]OUT-FOREIGNDEMAND'!L64</f>
        <v>32.186664672774249</v>
      </c>
      <c r="M109" s="49">
        <f>'[2]OUT-FOREIGNDEMAND'!M64</f>
        <v>75.570978076533578</v>
      </c>
      <c r="N109" s="49">
        <f>'[2]OUT-FOREIGNDEMAND'!N64</f>
        <v>87.298112457021247</v>
      </c>
      <c r="O109" s="49">
        <f>'[2]OUT-FOREIGNDEMAND'!O64</f>
        <v>60.416396458256507</v>
      </c>
      <c r="P109" s="49">
        <f>'[2]OUT-FOREIGNDEMAND'!P64</f>
        <v>71.83517685611794</v>
      </c>
      <c r="Q109" s="49">
        <f>'[2]OUT-FOREIGNDEMAND'!Q64</f>
        <v>76.979404694353548</v>
      </c>
      <c r="R109" s="49">
        <f>'[2]OUT-FOREIGNDEMAND'!R64</f>
        <v>152.91265625000003</v>
      </c>
      <c r="S109" s="49">
        <f>'[2]OUT-FOREIGNDEMAND'!S64</f>
        <v>65.412218750000036</v>
      </c>
      <c r="T109" s="49">
        <f>'[2]OUT-FOREIGNDEMAND'!T64</f>
        <v>67.401375000000016</v>
      </c>
      <c r="U109" s="49">
        <f>'[2]OUT-FOREIGNDEMAND'!U64</f>
        <v>95.901187500000006</v>
      </c>
      <c r="V109" s="49">
        <f>'[2]OUT-FOREIGNDEMAND'!V64</f>
        <v>33.643593749999994</v>
      </c>
      <c r="W109" s="49"/>
      <c r="X109" s="43">
        <f t="shared" si="4"/>
        <v>2.5980863723362058</v>
      </c>
      <c r="Y109" s="49"/>
      <c r="Z109" s="49">
        <f t="shared" si="6"/>
        <v>2.4061393925765673</v>
      </c>
      <c r="AA109" s="49">
        <f t="shared" si="7"/>
        <v>2.8284952238133654</v>
      </c>
      <c r="AB109" s="49">
        <f t="shared" si="8"/>
        <v>15.902754667940954</v>
      </c>
      <c r="AC109" s="49">
        <f t="shared" si="5"/>
        <v>2.6822622962214604</v>
      </c>
      <c r="AD109" s="49">
        <f t="shared" si="5"/>
        <v>-0.15392529011065692</v>
      </c>
      <c r="AE109" s="49">
        <f t="shared" si="5"/>
        <v>9.9198926729260339</v>
      </c>
      <c r="AG109" s="50" t="e">
        <f t="shared" si="2"/>
        <v>#N/A</v>
      </c>
      <c r="AH109" s="43" t="e">
        <f t="shared" si="3"/>
        <v>#N/A</v>
      </c>
    </row>
    <row r="110" spans="1:34" x14ac:dyDescent="0.25">
      <c r="A110" s="43" t="str">
        <f>'[2]OUT-FOREIGNDEMAND'!A65</f>
        <v>1995Q4</v>
      </c>
      <c r="B110" s="49">
        <f>'[2]OUT-FOREIGNDEMAND'!B65</f>
        <v>70.675900343380334</v>
      </c>
      <c r="C110" s="49">
        <f>'[2]OUT-FOREIGNDEMAND'!C65</f>
        <v>75.972403524500123</v>
      </c>
      <c r="D110" s="49">
        <f>'[2]OUT-FOREIGNDEMAND'!D65</f>
        <v>77.063902165917895</v>
      </c>
      <c r="E110" s="49">
        <f>'[2]OUT-FOREIGNDEMAND'!E65</f>
        <v>68.212478957708555</v>
      </c>
      <c r="F110" s="49" t="e">
        <v>#N/A</v>
      </c>
      <c r="G110" s="49">
        <f>'[2]OUT-FOREIGNDEMAND'!G65</f>
        <v>45.844150042058899</v>
      </c>
      <c r="H110" s="49">
        <f>'[2]OUT-FOREIGNDEMAND'!H65</f>
        <v>40.876976786456588</v>
      </c>
      <c r="I110" s="49">
        <f>'[2]OUT-FOREIGNDEMAND'!I65</f>
        <v>27.830283438051801</v>
      </c>
      <c r="J110" s="49">
        <f>'[2]OUT-FOREIGNDEMAND'!J65</f>
        <v>94.421329167811834</v>
      </c>
      <c r="K110" s="49">
        <f>'[2]OUT-FOREIGNDEMAND'!K65</f>
        <v>52.78877131228721</v>
      </c>
      <c r="L110" s="49">
        <f>'[2]OUT-FOREIGNDEMAND'!L65</f>
        <v>32.90317145425513</v>
      </c>
      <c r="M110" s="49">
        <f>'[2]OUT-FOREIGNDEMAND'!M65</f>
        <v>75.867412121646552</v>
      </c>
      <c r="N110" s="49">
        <f>'[2]OUT-FOREIGNDEMAND'!N65</f>
        <v>87.514119161408388</v>
      </c>
      <c r="O110" s="49">
        <f>'[2]OUT-FOREIGNDEMAND'!O65</f>
        <v>60.925289941323683</v>
      </c>
      <c r="P110" s="49">
        <f>'[2]OUT-FOREIGNDEMAND'!P65</f>
        <v>72.424791940875664</v>
      </c>
      <c r="Q110" s="49">
        <f>'[2]OUT-FOREIGNDEMAND'!Q65</f>
        <v>77.37863414680568</v>
      </c>
      <c r="R110" s="49">
        <f>'[2]OUT-FOREIGNDEMAND'!R65</f>
        <v>154.01159375000003</v>
      </c>
      <c r="S110" s="49">
        <f>'[2]OUT-FOREIGNDEMAND'!S65</f>
        <v>66.991531250000037</v>
      </c>
      <c r="T110" s="49">
        <f>'[2]OUT-FOREIGNDEMAND'!T65</f>
        <v>67.814625000000007</v>
      </c>
      <c r="U110" s="49">
        <f>'[2]OUT-FOREIGNDEMAND'!U65</f>
        <v>95.920812499999997</v>
      </c>
      <c r="V110" s="49">
        <f>'[2]OUT-FOREIGNDEMAND'!V65</f>
        <v>34.420156249999991</v>
      </c>
      <c r="W110" s="49"/>
      <c r="X110" s="43">
        <f t="shared" si="4"/>
        <v>2.7258717085367312</v>
      </c>
      <c r="Y110" s="49"/>
      <c r="Z110" s="49">
        <f t="shared" si="6"/>
        <v>2.3008195563734679</v>
      </c>
      <c r="AA110" s="49">
        <f t="shared" si="7"/>
        <v>2.8660696097060789</v>
      </c>
      <c r="AB110" s="49">
        <f t="shared" si="8"/>
        <v>13.848705471111256</v>
      </c>
      <c r="AC110" s="49">
        <f t="shared" si="5"/>
        <v>2.6817066205859774</v>
      </c>
      <c r="AD110" s="49">
        <f t="shared" si="5"/>
        <v>-0.15967473063633886</v>
      </c>
      <c r="AE110" s="49">
        <f t="shared" si="5"/>
        <v>9.7979775827488069</v>
      </c>
      <c r="AG110" s="50" t="e">
        <f t="shared" si="2"/>
        <v>#N/A</v>
      </c>
      <c r="AH110" s="43" t="e">
        <f t="shared" si="3"/>
        <v>#N/A</v>
      </c>
    </row>
    <row r="111" spans="1:34" x14ac:dyDescent="0.25">
      <c r="A111" s="43" t="str">
        <f>'[2]OUT-FOREIGNDEMAND'!A66</f>
        <v>1996Q1</v>
      </c>
      <c r="B111" s="49">
        <f>'[2]OUT-FOREIGNDEMAND'!B66</f>
        <v>71.368660221306882</v>
      </c>
      <c r="C111" s="49">
        <f>'[2]OUT-FOREIGNDEMAND'!C66</f>
        <v>75.994472349734934</v>
      </c>
      <c r="D111" s="49">
        <f>'[2]OUT-FOREIGNDEMAND'!D66</f>
        <v>76.93140681105389</v>
      </c>
      <c r="E111" s="49">
        <f>'[2]OUT-FOREIGNDEMAND'!E66</f>
        <v>67.563313350445171</v>
      </c>
      <c r="F111" s="49" t="e">
        <v>#N/A</v>
      </c>
      <c r="G111" s="49">
        <f>'[2]OUT-FOREIGNDEMAND'!G66</f>
        <v>46.936266666566169</v>
      </c>
      <c r="H111" s="49">
        <f>'[2]OUT-FOREIGNDEMAND'!H66</f>
        <v>41.858020981003968</v>
      </c>
      <c r="I111" s="49">
        <f>'[2]OUT-FOREIGNDEMAND'!I66</f>
        <v>28.48713652271574</v>
      </c>
      <c r="J111" s="49">
        <f>'[2]OUT-FOREIGNDEMAND'!J66</f>
        <v>95.54616658764769</v>
      </c>
      <c r="K111" s="49">
        <f>'[2]OUT-FOREIGNDEMAND'!K66</f>
        <v>53.827078180529135</v>
      </c>
      <c r="L111" s="49">
        <f>'[2]OUT-FOREIGNDEMAND'!L66</f>
        <v>34.18101314160446</v>
      </c>
      <c r="M111" s="49">
        <f>'[2]OUT-FOREIGNDEMAND'!M66</f>
        <v>75.700413355801942</v>
      </c>
      <c r="N111" s="49">
        <f>'[2]OUT-FOREIGNDEMAND'!N66</f>
        <v>87.462430031177689</v>
      </c>
      <c r="O111" s="49">
        <f>'[2]OUT-FOREIGNDEMAND'!O66</f>
        <v>61.226192102778086</v>
      </c>
      <c r="P111" s="49">
        <f>'[2]OUT-FOREIGNDEMAND'!P66</f>
        <v>73.028826050025998</v>
      </c>
      <c r="Q111" s="49">
        <f>'[2]OUT-FOREIGNDEMAND'!Q66</f>
        <v>77.754418909532646</v>
      </c>
      <c r="R111" s="49">
        <f>'[2]OUT-FOREIGNDEMAND'!R66</f>
        <v>155.30612500000001</v>
      </c>
      <c r="S111" s="49">
        <f>'[2]OUT-FOREIGNDEMAND'!S66</f>
        <v>68.249468750000005</v>
      </c>
      <c r="T111" s="49">
        <f>'[2]OUT-FOREIGNDEMAND'!T66</f>
        <v>68.266343750000004</v>
      </c>
      <c r="U111" s="49">
        <f>'[2]OUT-FOREIGNDEMAND'!U66</f>
        <v>95.75390625</v>
      </c>
      <c r="V111" s="49">
        <f>'[2]OUT-FOREIGNDEMAND'!V66</f>
        <v>35.324562500000006</v>
      </c>
      <c r="W111" s="49"/>
      <c r="X111" s="43">
        <f t="shared" si="4"/>
        <v>3.4267652127620396</v>
      </c>
      <c r="Y111" s="49"/>
      <c r="Z111" s="49">
        <f t="shared" si="6"/>
        <v>2.1444850843215679</v>
      </c>
      <c r="AA111" s="49">
        <f t="shared" si="7"/>
        <v>3.0057567451331701</v>
      </c>
      <c r="AB111" s="49">
        <f t="shared" si="8"/>
        <v>10.9334277426141</v>
      </c>
      <c r="AC111" s="49">
        <f t="shared" si="5"/>
        <v>2.5672772278157563</v>
      </c>
      <c r="AD111" s="49">
        <f t="shared" si="5"/>
        <v>-0.15526786558007766</v>
      </c>
      <c r="AE111" s="49">
        <f t="shared" si="5"/>
        <v>9.9989976966485585</v>
      </c>
      <c r="AG111" s="50" t="e">
        <f t="shared" ref="AG111:AG174" si="9">B111*$B$1+C111*$C$1+D111*$D$1+E111*$E$1+F111*$F$1+G111*$G$1+H111*$H$1+I111*$I$1+J111*$J$1+K111*$K$1+L111*$L$1+M111*$M$1+N111*$N$1+O111*$O$1+P111*$P$1</f>
        <v>#N/A</v>
      </c>
      <c r="AH111" s="43" t="e">
        <f t="shared" ref="AH111:AH174" si="10">((AG111/AG110)^4-1)*100</f>
        <v>#N/A</v>
      </c>
    </row>
    <row r="112" spans="1:34" x14ac:dyDescent="0.25">
      <c r="A112" s="43" t="str">
        <f>'[2]OUT-FOREIGNDEMAND'!A67</f>
        <v>1996Q2</v>
      </c>
      <c r="B112" s="49">
        <f>'[2]OUT-FOREIGNDEMAND'!B67</f>
        <v>72.063785246159739</v>
      </c>
      <c r="C112" s="49">
        <f>'[2]OUT-FOREIGNDEMAND'!C67</f>
        <v>76.481564855629159</v>
      </c>
      <c r="D112" s="49">
        <f>'[2]OUT-FOREIGNDEMAND'!D67</f>
        <v>77.106996830306414</v>
      </c>
      <c r="E112" s="49">
        <f>'[2]OUT-FOREIGNDEMAND'!E67</f>
        <v>68.178322779808212</v>
      </c>
      <c r="F112" s="49" t="e">
        <v>#N/A</v>
      </c>
      <c r="G112" s="49">
        <f>'[2]OUT-FOREIGNDEMAND'!G67</f>
        <v>47.57540776913082</v>
      </c>
      <c r="H112" s="49">
        <f>'[2]OUT-FOREIGNDEMAND'!H67</f>
        <v>42.529489939062394</v>
      </c>
      <c r="I112" s="49">
        <f>'[2]OUT-FOREIGNDEMAND'!I67</f>
        <v>29.156756289370954</v>
      </c>
      <c r="J112" s="49">
        <f>'[2]OUT-FOREIGNDEMAND'!J67</f>
        <v>96.154113321578905</v>
      </c>
      <c r="K112" s="49">
        <f>'[2]OUT-FOREIGNDEMAND'!K67</f>
        <v>54.797728465048415</v>
      </c>
      <c r="L112" s="49">
        <f>'[2]OUT-FOREIGNDEMAND'!L67</f>
        <v>35.104711333331387</v>
      </c>
      <c r="M112" s="49">
        <f>'[2]OUT-FOREIGNDEMAND'!M67</f>
        <v>76.068203078522643</v>
      </c>
      <c r="N112" s="49">
        <f>'[2]OUT-FOREIGNDEMAND'!N67</f>
        <v>87.693794643390959</v>
      </c>
      <c r="O112" s="49">
        <f>'[2]OUT-FOREIGNDEMAND'!O67</f>
        <v>61.750058193770478</v>
      </c>
      <c r="P112" s="49">
        <f>'[2]OUT-FOREIGNDEMAND'!P67</f>
        <v>73.698115963602305</v>
      </c>
      <c r="Q112" s="49">
        <f>'[2]OUT-FOREIGNDEMAND'!Q67</f>
        <v>78.11586488644862</v>
      </c>
      <c r="R112" s="49">
        <f>'[2]OUT-FOREIGNDEMAND'!R67</f>
        <v>156.37437499999999</v>
      </c>
      <c r="S112" s="49">
        <f>'[2]OUT-FOREIGNDEMAND'!S67</f>
        <v>69.372781250000003</v>
      </c>
      <c r="T112" s="49">
        <f>'[2]OUT-FOREIGNDEMAND'!T67</f>
        <v>68.650406250000003</v>
      </c>
      <c r="U112" s="49">
        <f>'[2]OUT-FOREIGNDEMAND'!U67</f>
        <v>95.880843749999997</v>
      </c>
      <c r="V112" s="49">
        <f>'[2]OUT-FOREIGNDEMAND'!V67</f>
        <v>36.068437500000002</v>
      </c>
      <c r="W112" s="49"/>
      <c r="X112" s="43">
        <f t="shared" si="4"/>
        <v>3.6727886136087129</v>
      </c>
      <c r="Y112" s="49"/>
      <c r="Z112" s="49">
        <f t="shared" si="6"/>
        <v>2.0315171743749083</v>
      </c>
      <c r="AA112" s="49">
        <f t="shared" si="7"/>
        <v>2.9906725560662206</v>
      </c>
      <c r="AB112" s="49">
        <f t="shared" si="8"/>
        <v>9.0949790624312854</v>
      </c>
      <c r="AC112" s="49">
        <f t="shared" si="5"/>
        <v>2.4902539660619727</v>
      </c>
      <c r="AD112" s="49">
        <f t="shared" si="5"/>
        <v>-1.4957737060594667E-2</v>
      </c>
      <c r="AE112" s="49">
        <f t="shared" si="5"/>
        <v>9.7148169518560543</v>
      </c>
      <c r="AG112" s="50" t="e">
        <f t="shared" si="9"/>
        <v>#N/A</v>
      </c>
      <c r="AH112" s="43" t="e">
        <f t="shared" si="10"/>
        <v>#N/A</v>
      </c>
    </row>
    <row r="113" spans="1:34" x14ac:dyDescent="0.25">
      <c r="A113" s="43" t="str">
        <f>'[2]OUT-FOREIGNDEMAND'!A68</f>
        <v>1996Q3</v>
      </c>
      <c r="B113" s="49">
        <f>'[2]OUT-FOREIGNDEMAND'!B68</f>
        <v>72.795682587707319</v>
      </c>
      <c r="C113" s="49">
        <f>'[2]OUT-FOREIGNDEMAND'!C68</f>
        <v>77.096027045479829</v>
      </c>
      <c r="D113" s="49">
        <f>'[2]OUT-FOREIGNDEMAND'!D68</f>
        <v>77.367797648048892</v>
      </c>
      <c r="E113" s="49">
        <f>'[2]OUT-FOREIGNDEMAND'!E68</f>
        <v>68.995073955236393</v>
      </c>
      <c r="F113" s="49" t="e">
        <v>#N/A</v>
      </c>
      <c r="G113" s="49">
        <f>'[2]OUT-FOREIGNDEMAND'!G68</f>
        <v>48.153534118378005</v>
      </c>
      <c r="H113" s="49">
        <f>'[2]OUT-FOREIGNDEMAND'!H68</f>
        <v>43.121537997977782</v>
      </c>
      <c r="I113" s="49">
        <f>'[2]OUT-FOREIGNDEMAND'!I68</f>
        <v>29.830458015707862</v>
      </c>
      <c r="J113" s="49">
        <f>'[2]OUT-FOREIGNDEMAND'!J68</f>
        <v>96.63816434532454</v>
      </c>
      <c r="K113" s="49">
        <f>'[2]OUT-FOREIGNDEMAND'!K68</f>
        <v>55.72891883529438</v>
      </c>
      <c r="L113" s="49">
        <f>'[2]OUT-FOREIGNDEMAND'!L68</f>
        <v>36.055715363390448</v>
      </c>
      <c r="M113" s="49">
        <f>'[2]OUT-FOREIGNDEMAND'!M68</f>
        <v>76.554855748340771</v>
      </c>
      <c r="N113" s="49">
        <f>'[2]OUT-FOREIGNDEMAND'!N68</f>
        <v>87.97873400760578</v>
      </c>
      <c r="O113" s="49">
        <f>'[2]OUT-FOREIGNDEMAND'!O68</f>
        <v>62.317323526321367</v>
      </c>
      <c r="P113" s="49">
        <f>'[2]OUT-FOREIGNDEMAND'!P68</f>
        <v>74.411479689924022</v>
      </c>
      <c r="Q113" s="49">
        <f>'[2]OUT-FOREIGNDEMAND'!Q68</f>
        <v>78.459177950922694</v>
      </c>
      <c r="R113" s="49">
        <f>'[2]OUT-FOREIGNDEMAND'!R68</f>
        <v>157.39212499999996</v>
      </c>
      <c r="S113" s="49">
        <f>'[2]OUT-FOREIGNDEMAND'!S68</f>
        <v>70.283656250000007</v>
      </c>
      <c r="T113" s="49">
        <f>'[2]OUT-FOREIGNDEMAND'!T68</f>
        <v>69.011031250000002</v>
      </c>
      <c r="U113" s="49">
        <f>'[2]OUT-FOREIGNDEMAND'!U68</f>
        <v>96.101468749999995</v>
      </c>
      <c r="V113" s="49">
        <f>'[2]OUT-FOREIGNDEMAND'!V68</f>
        <v>36.7719375</v>
      </c>
      <c r="W113" s="49"/>
      <c r="X113" s="43">
        <f t="shared" si="4"/>
        <v>3.8927849287627492</v>
      </c>
      <c r="Y113" s="49"/>
      <c r="Z113" s="49">
        <f t="shared" si="6"/>
        <v>1.9222976099186218</v>
      </c>
      <c r="AA113" s="49">
        <f t="shared" si="7"/>
        <v>2.9294296887213633</v>
      </c>
      <c r="AB113" s="49">
        <f t="shared" si="8"/>
        <v>7.4472898077623473</v>
      </c>
      <c r="AC113" s="49">
        <f t="shared" si="5"/>
        <v>2.3881653007820525</v>
      </c>
      <c r="AD113" s="49">
        <f t="shared" si="5"/>
        <v>0.20884126174141038</v>
      </c>
      <c r="AE113" s="49">
        <f t="shared" si="5"/>
        <v>9.298482716341816</v>
      </c>
      <c r="AG113" s="50" t="e">
        <f t="shared" si="9"/>
        <v>#N/A</v>
      </c>
      <c r="AH113" s="43" t="e">
        <f t="shared" si="10"/>
        <v>#N/A</v>
      </c>
    </row>
    <row r="114" spans="1:34" x14ac:dyDescent="0.25">
      <c r="A114" s="43" t="str">
        <f>'[2]OUT-FOREIGNDEMAND'!A69</f>
        <v>1996Q4</v>
      </c>
      <c r="B114" s="49">
        <f>'[2]OUT-FOREIGNDEMAND'!B69</f>
        <v>73.56435224594955</v>
      </c>
      <c r="C114" s="49">
        <f>'[2]OUT-FOREIGNDEMAND'!C69</f>
        <v>77.83785891928693</v>
      </c>
      <c r="D114" s="49">
        <f>'[2]OUT-FOREIGNDEMAND'!D69</f>
        <v>77.713809264281338</v>
      </c>
      <c r="E114" s="49">
        <f>'[2]OUT-FOREIGNDEMAND'!E69</f>
        <v>70.013566876729712</v>
      </c>
      <c r="F114" s="49" t="e">
        <v>#N/A</v>
      </c>
      <c r="G114" s="49">
        <f>'[2]OUT-FOREIGNDEMAND'!G69</f>
        <v>48.670645714307724</v>
      </c>
      <c r="H114" s="49">
        <f>'[2]OUT-FOREIGNDEMAND'!H69</f>
        <v>43.634165157750168</v>
      </c>
      <c r="I114" s="49">
        <f>'[2]OUT-FOREIGNDEMAND'!I69</f>
        <v>30.508241701726469</v>
      </c>
      <c r="J114" s="49">
        <f>'[2]OUT-FOREIGNDEMAND'!J69</f>
        <v>96.998319658884583</v>
      </c>
      <c r="K114" s="49">
        <f>'[2]OUT-FOREIGNDEMAND'!K69</f>
        <v>56.620649291266993</v>
      </c>
      <c r="L114" s="49">
        <f>'[2]OUT-FOREIGNDEMAND'!L69</f>
        <v>37.034025231781627</v>
      </c>
      <c r="M114" s="49">
        <f>'[2]OUT-FOREIGNDEMAND'!M69</f>
        <v>77.160371365256353</v>
      </c>
      <c r="N114" s="49">
        <f>'[2]OUT-FOREIGNDEMAND'!N69</f>
        <v>88.317248123822168</v>
      </c>
      <c r="O114" s="49">
        <f>'[2]OUT-FOREIGNDEMAND'!O69</f>
        <v>62.927988100430746</v>
      </c>
      <c r="P114" s="49">
        <f>'[2]OUT-FOREIGNDEMAND'!P69</f>
        <v>75.168917228991134</v>
      </c>
      <c r="Q114" s="49">
        <f>'[2]OUT-FOREIGNDEMAND'!Q69</f>
        <v>78.784358102954883</v>
      </c>
      <c r="R114" s="49">
        <f>'[2]OUT-FOREIGNDEMAND'!R69</f>
        <v>158.35937499999991</v>
      </c>
      <c r="S114" s="49">
        <f>'[2]OUT-FOREIGNDEMAND'!S69</f>
        <v>70.98209374999999</v>
      </c>
      <c r="T114" s="49">
        <f>'[2]OUT-FOREIGNDEMAND'!T69</f>
        <v>69.348218750000001</v>
      </c>
      <c r="U114" s="49">
        <f>'[2]OUT-FOREIGNDEMAND'!U69</f>
        <v>96.415781249999981</v>
      </c>
      <c r="V114" s="49">
        <f>'[2]OUT-FOREIGNDEMAND'!V69</f>
        <v>37.435062500000008</v>
      </c>
      <c r="W114" s="49"/>
      <c r="X114" s="43">
        <f t="shared" si="4"/>
        <v>4.0868979221143409</v>
      </c>
      <c r="Y114" s="49"/>
      <c r="Z114" s="49">
        <f t="shared" si="6"/>
        <v>1.8166823072661265</v>
      </c>
      <c r="AA114" s="49">
        <f t="shared" si="7"/>
        <v>2.8230220492734048</v>
      </c>
      <c r="AB114" s="49">
        <f t="shared" si="8"/>
        <v>5.956816369979534</v>
      </c>
      <c r="AC114" s="49">
        <f t="shared" si="5"/>
        <v>2.2614498716169162</v>
      </c>
      <c r="AD114" s="49">
        <f t="shared" si="5"/>
        <v>0.51601809565571255</v>
      </c>
      <c r="AE114" s="49">
        <f t="shared" si="5"/>
        <v>8.7591300518864443</v>
      </c>
      <c r="AG114" s="50" t="e">
        <f t="shared" si="9"/>
        <v>#N/A</v>
      </c>
      <c r="AH114" s="43" t="e">
        <f t="shared" si="10"/>
        <v>#N/A</v>
      </c>
    </row>
    <row r="115" spans="1:34" x14ac:dyDescent="0.25">
      <c r="A115" s="43" t="str">
        <f>'[2]OUT-FOREIGNDEMAND'!A70</f>
        <v>1997Q1</v>
      </c>
      <c r="B115" s="49">
        <f>'[2]OUT-FOREIGNDEMAND'!B70</f>
        <v>74.435318796933629</v>
      </c>
      <c r="C115" s="49">
        <f>'[2]OUT-FOREIGNDEMAND'!C70</f>
        <v>79.172486349397815</v>
      </c>
      <c r="D115" s="49">
        <f>'[2]OUT-FOREIGNDEMAND'!D70</f>
        <v>78.265014295871964</v>
      </c>
      <c r="E115" s="49">
        <f>'[2]OUT-FOREIGNDEMAND'!E70</f>
        <v>72.687252763911417</v>
      </c>
      <c r="F115" s="49">
        <f>'[2]OUT-FOREIGNDEMAND'!F70</f>
        <v>0</v>
      </c>
      <c r="G115" s="49">
        <f>'[2]OUT-FOREIGNDEMAND'!G70</f>
        <v>49.289216393168175</v>
      </c>
      <c r="H115" s="49">
        <f>'[2]OUT-FOREIGNDEMAND'!H70</f>
        <v>43.709411834940155</v>
      </c>
      <c r="I115" s="49">
        <f>'[2]OUT-FOREIGNDEMAND'!I70</f>
        <v>31.230939591164859</v>
      </c>
      <c r="J115" s="49">
        <f>'[2]OUT-FOREIGNDEMAND'!J70</f>
        <v>97.265540709728427</v>
      </c>
      <c r="K115" s="49">
        <f>'[2]OUT-FOREIGNDEMAND'!K70</f>
        <v>58.37698534597795</v>
      </c>
      <c r="L115" s="49">
        <f>'[2]OUT-FOREIGNDEMAND'!L70</f>
        <v>38.121619443903271</v>
      </c>
      <c r="M115" s="49">
        <f>'[2]OUT-FOREIGNDEMAND'!M70</f>
        <v>78.391636480410725</v>
      </c>
      <c r="N115" s="49">
        <f>'[2]OUT-FOREIGNDEMAND'!N70</f>
        <v>88.806061535786142</v>
      </c>
      <c r="O115" s="49">
        <f>'[2]OUT-FOREIGNDEMAND'!O70</f>
        <v>63.766786176440732</v>
      </c>
      <c r="P115" s="49">
        <f>'[2]OUT-FOREIGNDEMAND'!P70</f>
        <v>76.017875700526105</v>
      </c>
      <c r="Q115" s="49">
        <f>'[2]OUT-FOREIGNDEMAND'!Q70</f>
        <v>79.101077083683123</v>
      </c>
      <c r="R115" s="49">
        <f>'[2]OUT-FOREIGNDEMAND'!R70</f>
        <v>159.33487500000001</v>
      </c>
      <c r="S115" s="49">
        <f>'[2]OUT-FOREIGNDEMAND'!S70</f>
        <v>71.327468750000023</v>
      </c>
      <c r="T115" s="49">
        <f>'[2]OUT-FOREIGNDEMAND'!T70</f>
        <v>69.628843750000016</v>
      </c>
      <c r="U115" s="49">
        <f>'[2]OUT-FOREIGNDEMAND'!U70</f>
        <v>97.21346874999999</v>
      </c>
      <c r="V115" s="49">
        <f>'[2]OUT-FOREIGNDEMAND'!V70</f>
        <v>37.548437499999991</v>
      </c>
      <c r="W115" s="49"/>
      <c r="X115" s="43">
        <f t="shared" si="4"/>
        <v>4.2969260822850686</v>
      </c>
      <c r="Y115" s="49"/>
      <c r="Z115" s="49">
        <f t="shared" si="6"/>
        <v>1.7319378024255094</v>
      </c>
      <c r="AA115" s="49">
        <f t="shared" si="7"/>
        <v>2.5940702596243481</v>
      </c>
      <c r="AB115" s="49">
        <f t="shared" si="8"/>
        <v>4.5099252146193702</v>
      </c>
      <c r="AC115" s="49">
        <f t="shared" si="5"/>
        <v>1.9958590502366036</v>
      </c>
      <c r="AD115" s="49">
        <f t="shared" si="5"/>
        <v>1.524285073226439</v>
      </c>
      <c r="AE115" s="49">
        <f t="shared" si="5"/>
        <v>6.2955486002126193</v>
      </c>
      <c r="AG115" s="50">
        <f t="shared" si="9"/>
        <v>62.73920827491105</v>
      </c>
      <c r="AH115" s="43" t="e">
        <f t="shared" si="10"/>
        <v>#N/A</v>
      </c>
    </row>
    <row r="116" spans="1:34" x14ac:dyDescent="0.25">
      <c r="A116" s="43" t="str">
        <f>'[2]OUT-FOREIGNDEMAND'!A71</f>
        <v>1997Q2</v>
      </c>
      <c r="B116" s="49">
        <f>'[2]OUT-FOREIGNDEMAND'!B71</f>
        <v>75.2513232581464</v>
      </c>
      <c r="C116" s="49">
        <f>'[2]OUT-FOREIGNDEMAND'!C71</f>
        <v>79.982887242178904</v>
      </c>
      <c r="D116" s="49">
        <f>'[2]OUT-FOREIGNDEMAND'!D71</f>
        <v>78.733454462337008</v>
      </c>
      <c r="E116" s="49">
        <f>'[2]OUT-FOREIGNDEMAND'!E71</f>
        <v>73.527848689685683</v>
      </c>
      <c r="F116" s="49">
        <f>'[2]OUT-FOREIGNDEMAND'!F71</f>
        <v>0</v>
      </c>
      <c r="G116" s="49">
        <f>'[2]OUT-FOREIGNDEMAND'!G71</f>
        <v>49.619308947963681</v>
      </c>
      <c r="H116" s="49">
        <f>'[2]OUT-FOREIGNDEMAND'!H71</f>
        <v>44.206381029802237</v>
      </c>
      <c r="I116" s="49">
        <f>'[2]OUT-FOREIGNDEMAND'!I71</f>
        <v>31.900554299051631</v>
      </c>
      <c r="J116" s="49">
        <f>'[2]OUT-FOREIGNDEMAND'!J71</f>
        <v>97.365520023929463</v>
      </c>
      <c r="K116" s="49">
        <f>'[2]OUT-FOREIGNDEMAND'!K71</f>
        <v>58.828169768199245</v>
      </c>
      <c r="L116" s="49">
        <f>'[2]OUT-FOREIGNDEMAND'!L71</f>
        <v>39.121749586799361</v>
      </c>
      <c r="M116" s="49">
        <f>'[2]OUT-FOREIGNDEMAND'!M71</f>
        <v>79.032123371064628</v>
      </c>
      <c r="N116" s="49">
        <f>'[2]OUT-FOREIGNDEMAND'!N71</f>
        <v>89.21303533850724</v>
      </c>
      <c r="O116" s="49">
        <f>'[2]OUT-FOREIGNDEMAND'!O71</f>
        <v>64.390355529530325</v>
      </c>
      <c r="P116" s="49">
        <f>'[2]OUT-FOREIGNDEMAND'!P71</f>
        <v>76.844482017195077</v>
      </c>
      <c r="Q116" s="49">
        <f>'[2]OUT-FOREIGNDEMAND'!Q71</f>
        <v>79.386122714376285</v>
      </c>
      <c r="R116" s="49">
        <f>'[2]OUT-FOREIGNDEMAND'!R71</f>
        <v>160.17762500000001</v>
      </c>
      <c r="S116" s="49">
        <f>'[2]OUT-FOREIGNDEMAND'!S71</f>
        <v>71.657281250000011</v>
      </c>
      <c r="T116" s="49">
        <f>'[2]OUT-FOREIGNDEMAND'!T71</f>
        <v>69.932406250000028</v>
      </c>
      <c r="U116" s="49">
        <f>'[2]OUT-FOREIGNDEMAND'!U71</f>
        <v>97.559281249999984</v>
      </c>
      <c r="V116" s="49">
        <f>'[2]OUT-FOREIGNDEMAND'!V71</f>
        <v>38.33456249999999</v>
      </c>
      <c r="W116" s="49"/>
      <c r="X116" s="43">
        <f t="shared" si="4"/>
        <v>4.4232175719031153</v>
      </c>
      <c r="Y116" s="49"/>
      <c r="Z116" s="49">
        <f t="shared" si="6"/>
        <v>1.6261201610890952</v>
      </c>
      <c r="AA116" s="49">
        <f t="shared" si="7"/>
        <v>2.4321440133653782</v>
      </c>
      <c r="AB116" s="49">
        <f t="shared" si="8"/>
        <v>3.2930782921435808</v>
      </c>
      <c r="AC116" s="49">
        <f t="shared" si="5"/>
        <v>1.8674325033583017</v>
      </c>
      <c r="AD116" s="49">
        <f t="shared" si="5"/>
        <v>1.7505451916718151</v>
      </c>
      <c r="AE116" s="49">
        <f t="shared" si="5"/>
        <v>6.282847711381967</v>
      </c>
      <c r="AG116" s="50">
        <f t="shared" si="9"/>
        <v>63.330161567619989</v>
      </c>
      <c r="AH116" s="43">
        <f t="shared" si="10"/>
        <v>3.8212487898917624</v>
      </c>
    </row>
    <row r="117" spans="1:34" x14ac:dyDescent="0.25">
      <c r="A117" s="43" t="str">
        <f>'[2]OUT-FOREIGNDEMAND'!A72</f>
        <v>1997Q3</v>
      </c>
      <c r="B117" s="49">
        <f>'[2]OUT-FOREIGNDEMAND'!B72</f>
        <v>76.077890205634986</v>
      </c>
      <c r="C117" s="49">
        <f>'[2]OUT-FOREIGNDEMAND'!C72</f>
        <v>80.734487469977509</v>
      </c>
      <c r="D117" s="49">
        <f>'[2]OUT-FOREIGNDEMAND'!D72</f>
        <v>79.239112380544697</v>
      </c>
      <c r="E117" s="49">
        <f>'[2]OUT-FOREIGNDEMAND'!E72</f>
        <v>73.988805873675787</v>
      </c>
      <c r="F117" s="49">
        <f>'[2]OUT-FOREIGNDEMAND'!F72</f>
        <v>0</v>
      </c>
      <c r="G117" s="49">
        <f>'[2]OUT-FOREIGNDEMAND'!G72</f>
        <v>49.823397214942439</v>
      </c>
      <c r="H117" s="49">
        <f>'[2]OUT-FOREIGNDEMAND'!H72</f>
        <v>44.767113158897047</v>
      </c>
      <c r="I117" s="49">
        <f>'[2]OUT-FOREIGNDEMAND'!I72</f>
        <v>32.557918069124867</v>
      </c>
      <c r="J117" s="49">
        <f>'[2]OUT-FOREIGNDEMAND'!J72</f>
        <v>97.3292190489571</v>
      </c>
      <c r="K117" s="49">
        <f>'[2]OUT-FOREIGNDEMAND'!K72</f>
        <v>58.878268070942553</v>
      </c>
      <c r="L117" s="49">
        <f>'[2]OUT-FOREIGNDEMAND'!L72</f>
        <v>40.116394165868229</v>
      </c>
      <c r="M117" s="49">
        <f>'[2]OUT-FOREIGNDEMAND'!M72</f>
        <v>79.588718588359413</v>
      </c>
      <c r="N117" s="49">
        <f>'[2]OUT-FOREIGNDEMAND'!N72</f>
        <v>89.634894075731481</v>
      </c>
      <c r="O117" s="49">
        <f>'[2]OUT-FOREIGNDEMAND'!O72</f>
        <v>64.983430420041572</v>
      </c>
      <c r="P117" s="49">
        <f>'[2]OUT-FOREIGNDEMAND'!P72</f>
        <v>77.696183298720499</v>
      </c>
      <c r="Q117" s="49">
        <f>'[2]OUT-FOREIGNDEMAND'!Q72</f>
        <v>79.649166736172361</v>
      </c>
      <c r="R117" s="49">
        <f>'[2]OUT-FOREIGNDEMAND'!R72</f>
        <v>160.94637500000002</v>
      </c>
      <c r="S117" s="49">
        <f>'[2]OUT-FOREIGNDEMAND'!S72</f>
        <v>71.830906250000012</v>
      </c>
      <c r="T117" s="49">
        <f>'[2]OUT-FOREIGNDEMAND'!T72</f>
        <v>70.225781250000026</v>
      </c>
      <c r="U117" s="49">
        <f>'[2]OUT-FOREIGNDEMAND'!U72</f>
        <v>97.842906249999984</v>
      </c>
      <c r="V117" s="49">
        <f>'[2]OUT-FOREIGNDEMAND'!V72</f>
        <v>39.28406249999999</v>
      </c>
      <c r="W117" s="49"/>
      <c r="X117" s="43">
        <f t="shared" si="4"/>
        <v>4.5087943422648991</v>
      </c>
      <c r="Y117" s="49"/>
      <c r="Z117" s="49">
        <f t="shared" si="6"/>
        <v>1.5166980031246613</v>
      </c>
      <c r="AA117" s="49">
        <f t="shared" si="7"/>
        <v>2.2582133635974833</v>
      </c>
      <c r="AB117" s="49">
        <f t="shared" si="8"/>
        <v>2.2014364114701257</v>
      </c>
      <c r="AC117" s="49">
        <f t="shared" si="5"/>
        <v>1.7602258334605381</v>
      </c>
      <c r="AD117" s="49">
        <f t="shared" si="5"/>
        <v>1.8120820864145015</v>
      </c>
      <c r="AE117" s="49">
        <f t="shared" si="5"/>
        <v>6.8316362171560563</v>
      </c>
      <c r="AG117" s="50">
        <f t="shared" si="9"/>
        <v>63.863339488789279</v>
      </c>
      <c r="AH117" s="43">
        <f t="shared" si="10"/>
        <v>3.4103752943366095</v>
      </c>
    </row>
    <row r="118" spans="1:34" x14ac:dyDescent="0.25">
      <c r="A118" s="43" t="str">
        <f>'[2]OUT-FOREIGNDEMAND'!A73</f>
        <v>1997Q4</v>
      </c>
      <c r="B118" s="49">
        <f>'[2]OUT-FOREIGNDEMAND'!B73</f>
        <v>76.915019639399418</v>
      </c>
      <c r="C118" s="49">
        <f>'[2]OUT-FOREIGNDEMAND'!C73</f>
        <v>81.427287032793672</v>
      </c>
      <c r="D118" s="49">
        <f>'[2]OUT-FOREIGNDEMAND'!D73</f>
        <v>79.781988050495059</v>
      </c>
      <c r="E118" s="49">
        <f>'[2]OUT-FOREIGNDEMAND'!E73</f>
        <v>74.070124315881714</v>
      </c>
      <c r="F118" s="49">
        <f>'[2]OUT-FOREIGNDEMAND'!F73</f>
        <v>0</v>
      </c>
      <c r="G118" s="49">
        <f>'[2]OUT-FOREIGNDEMAND'!G73</f>
        <v>49.901481194104463</v>
      </c>
      <c r="H118" s="49">
        <f>'[2]OUT-FOREIGNDEMAND'!H73</f>
        <v>45.39160822222459</v>
      </c>
      <c r="I118" s="49">
        <f>'[2]OUT-FOREIGNDEMAND'!I73</f>
        <v>33.203030901384565</v>
      </c>
      <c r="J118" s="49">
        <f>'[2]OUT-FOREIGNDEMAND'!J73</f>
        <v>97.156637784811338</v>
      </c>
      <c r="K118" s="49">
        <f>'[2]OUT-FOREIGNDEMAND'!K73</f>
        <v>58.527280254207867</v>
      </c>
      <c r="L118" s="49">
        <f>'[2]OUT-FOREIGNDEMAND'!L73</f>
        <v>41.105553181109897</v>
      </c>
      <c r="M118" s="49">
        <f>'[2]OUT-FOREIGNDEMAND'!M73</f>
        <v>80.061422132295078</v>
      </c>
      <c r="N118" s="49">
        <f>'[2]OUT-FOREIGNDEMAND'!N73</f>
        <v>90.071637747458908</v>
      </c>
      <c r="O118" s="49">
        <f>'[2]OUT-FOREIGNDEMAND'!O73</f>
        <v>65.546010847974514</v>
      </c>
      <c r="P118" s="49">
        <f>'[2]OUT-FOREIGNDEMAND'!P73</f>
        <v>78.572979545102356</v>
      </c>
      <c r="Q118" s="49">
        <f>'[2]OUT-FOREIGNDEMAND'!Q73</f>
        <v>79.890209149071325</v>
      </c>
      <c r="R118" s="49">
        <f>'[2]OUT-FOREIGNDEMAND'!R73</f>
        <v>161.64112500000002</v>
      </c>
      <c r="S118" s="49">
        <f>'[2]OUT-FOREIGNDEMAND'!S73</f>
        <v>71.848343750000026</v>
      </c>
      <c r="T118" s="49">
        <f>'[2]OUT-FOREIGNDEMAND'!T73</f>
        <v>70.508968750000037</v>
      </c>
      <c r="U118" s="49">
        <f>'[2]OUT-FOREIGNDEMAND'!U73</f>
        <v>98.064343749999978</v>
      </c>
      <c r="V118" s="49">
        <f>'[2]OUT-FOREIGNDEMAND'!V73</f>
        <v>40.396937499999986</v>
      </c>
      <c r="W118" s="49"/>
      <c r="X118" s="43">
        <f t="shared" si="4"/>
        <v>4.5547432841486879</v>
      </c>
      <c r="Y118" s="49"/>
      <c r="Z118" s="49">
        <f t="shared" si="6"/>
        <v>1.4036428965649828</v>
      </c>
      <c r="AA118" s="49">
        <f t="shared" si="7"/>
        <v>2.0723433645782663</v>
      </c>
      <c r="AB118" s="49">
        <f t="shared" si="8"/>
        <v>1.2203782027774279</v>
      </c>
      <c r="AC118" s="49">
        <f t="shared" si="5"/>
        <v>1.6737993000000895</v>
      </c>
      <c r="AD118" s="49">
        <f t="shared" si="5"/>
        <v>1.7098471625981881</v>
      </c>
      <c r="AE118" s="49">
        <f t="shared" si="5"/>
        <v>7.9120343394644355</v>
      </c>
      <c r="AG118" s="50">
        <f t="shared" si="9"/>
        <v>64.338742038418914</v>
      </c>
      <c r="AH118" s="43">
        <f t="shared" si="10"/>
        <v>3.0110378463835019</v>
      </c>
    </row>
    <row r="119" spans="1:34" x14ac:dyDescent="0.25">
      <c r="A119" s="43" t="str">
        <f>'[2]OUT-FOREIGNDEMAND'!A74</f>
        <v>1998Q1</v>
      </c>
      <c r="B119" s="49">
        <f>'[2]OUT-FOREIGNDEMAND'!B74</f>
        <v>77.726587969112785</v>
      </c>
      <c r="C119" s="49">
        <f>'[2]OUT-FOREIGNDEMAND'!C74</f>
        <v>81.920289889002476</v>
      </c>
      <c r="D119" s="49">
        <f>'[2]OUT-FOREIGNDEMAND'!D74</f>
        <v>80.608398750921907</v>
      </c>
      <c r="E119" s="49">
        <f>'[2]OUT-FOREIGNDEMAND'!E74</f>
        <v>71.72760862048986</v>
      </c>
      <c r="F119" s="49">
        <f>'[2]OUT-FOREIGNDEMAND'!F74</f>
        <v>188.32961644590404</v>
      </c>
      <c r="G119" s="49">
        <f>'[2]OUT-FOREIGNDEMAND'!G74</f>
        <v>49.149193700938334</v>
      </c>
      <c r="H119" s="49">
        <f>'[2]OUT-FOREIGNDEMAND'!H74</f>
        <v>46.044340955015116</v>
      </c>
      <c r="I119" s="49">
        <f>'[2]OUT-FOREIGNDEMAND'!I74</f>
        <v>33.783749435810137</v>
      </c>
      <c r="J119" s="49">
        <f>'[2]OUT-FOREIGNDEMAND'!J74</f>
        <v>96.364159887080575</v>
      </c>
      <c r="K119" s="49">
        <f>'[2]OUT-FOREIGNDEMAND'!K74</f>
        <v>55.30545401732585</v>
      </c>
      <c r="L119" s="49">
        <f>'[2]OUT-FOREIGNDEMAND'!L74</f>
        <v>41.894277589644879</v>
      </c>
      <c r="M119" s="49">
        <f>'[2]OUT-FOREIGNDEMAND'!M74</f>
        <v>80.036077161613093</v>
      </c>
      <c r="N119" s="49">
        <f>'[2]OUT-FOREIGNDEMAND'!N74</f>
        <v>90.57373725937606</v>
      </c>
      <c r="O119" s="49">
        <f>'[2]OUT-FOREIGNDEMAND'!O74</f>
        <v>65.983088189901594</v>
      </c>
      <c r="P119" s="49">
        <f>'[2]OUT-FOREIGNDEMAND'!P74</f>
        <v>79.465289051808469</v>
      </c>
      <c r="Q119" s="49">
        <f>'[2]OUT-FOREIGNDEMAND'!Q74</f>
        <v>80.052862885429093</v>
      </c>
      <c r="R119" s="49">
        <f>'[2]OUT-FOREIGNDEMAND'!R74</f>
        <v>161.90625000000009</v>
      </c>
      <c r="S119" s="49">
        <f>'[2]OUT-FOREIGNDEMAND'!S74</f>
        <v>71.387875000000037</v>
      </c>
      <c r="T119" s="49">
        <f>'[2]OUT-FOREIGNDEMAND'!T74</f>
        <v>70.779468750000007</v>
      </c>
      <c r="U119" s="49">
        <f>'[2]OUT-FOREIGNDEMAND'!U74</f>
        <v>98.220937500000019</v>
      </c>
      <c r="V119" s="49">
        <f>'[2]OUT-FOREIGNDEMAND'!V74</f>
        <v>42.48756250000001</v>
      </c>
      <c r="W119" s="49"/>
      <c r="X119" s="43">
        <f t="shared" si="4"/>
        <v>4.4216498637670076</v>
      </c>
      <c r="Y119" s="49"/>
      <c r="Z119" s="49">
        <f t="shared" si="6"/>
        <v>1.2032526443844116</v>
      </c>
      <c r="AA119" s="49">
        <f t="shared" si="7"/>
        <v>1.6138180671369406</v>
      </c>
      <c r="AB119" s="49">
        <f t="shared" si="8"/>
        <v>8.4688621450634827E-2</v>
      </c>
      <c r="AC119" s="49">
        <f t="shared" si="5"/>
        <v>1.6525120022548023</v>
      </c>
      <c r="AD119" s="49">
        <f t="shared" si="5"/>
        <v>1.036346879660166</v>
      </c>
      <c r="AE119" s="49">
        <f t="shared" si="5"/>
        <v>13.154009404519208</v>
      </c>
      <c r="AG119" s="50">
        <f t="shared" si="9"/>
        <v>71.680093719387443</v>
      </c>
      <c r="AH119" s="43">
        <f t="shared" si="10"/>
        <v>54.065003063818963</v>
      </c>
    </row>
    <row r="120" spans="1:34" x14ac:dyDescent="0.25">
      <c r="A120" s="43" t="str">
        <f>'[2]OUT-FOREIGNDEMAND'!A75</f>
        <v>1998Q2</v>
      </c>
      <c r="B120" s="49">
        <f>'[2]OUT-FOREIGNDEMAND'!B75</f>
        <v>78.59929181155961</v>
      </c>
      <c r="C120" s="49">
        <f>'[2]OUT-FOREIGNDEMAND'!C75</f>
        <v>82.551886538503567</v>
      </c>
      <c r="D120" s="49">
        <f>'[2]OUT-FOREIGNDEMAND'!D75</f>
        <v>81.127183012864037</v>
      </c>
      <c r="E120" s="49">
        <f>'[2]OUT-FOREIGNDEMAND'!E75</f>
        <v>71.867327737452868</v>
      </c>
      <c r="F120" s="49">
        <f>'[2]OUT-FOREIGNDEMAND'!F75</f>
        <v>188.89310060388712</v>
      </c>
      <c r="G120" s="49">
        <f>'[2]OUT-FOREIGNDEMAND'!G75</f>
        <v>49.257015978271411</v>
      </c>
      <c r="H120" s="49">
        <f>'[2]OUT-FOREIGNDEMAND'!H75</f>
        <v>46.810571992715992</v>
      </c>
      <c r="I120" s="49">
        <f>'[2]OUT-FOREIGNDEMAND'!I75</f>
        <v>34.425217736450989</v>
      </c>
      <c r="J120" s="49">
        <f>'[2]OUT-FOREIGNDEMAND'!J75</f>
        <v>96.112464582352686</v>
      </c>
      <c r="K120" s="49">
        <f>'[2]OUT-FOREIGNDEMAND'!K75</f>
        <v>55.140194881902886</v>
      </c>
      <c r="L120" s="49">
        <f>'[2]OUT-FOREIGNDEMAND'!L75</f>
        <v>42.950445094383923</v>
      </c>
      <c r="M120" s="49">
        <f>'[2]OUT-FOREIGNDEMAND'!M75</f>
        <v>80.506660095334013</v>
      </c>
      <c r="N120" s="49">
        <f>'[2]OUT-FOREIGNDEMAND'!N75</f>
        <v>91.020062437835151</v>
      </c>
      <c r="O120" s="49">
        <f>'[2]OUT-FOREIGNDEMAND'!O75</f>
        <v>66.522683142048905</v>
      </c>
      <c r="P120" s="49">
        <f>'[2]OUT-FOREIGNDEMAND'!P75</f>
        <v>80.396107909716108</v>
      </c>
      <c r="Q120" s="49">
        <f>'[2]OUT-FOREIGNDEMAND'!Q75</f>
        <v>80.272456907591547</v>
      </c>
      <c r="R120" s="49">
        <f>'[2]OUT-FOREIGNDEMAND'!R75</f>
        <v>162.59525000000008</v>
      </c>
      <c r="S120" s="49">
        <f>'[2]OUT-FOREIGNDEMAND'!S75</f>
        <v>71.221625000000017</v>
      </c>
      <c r="T120" s="49">
        <f>'[2]OUT-FOREIGNDEMAND'!T75</f>
        <v>71.043281249999993</v>
      </c>
      <c r="U120" s="49">
        <f>'[2]OUT-FOREIGNDEMAND'!U75</f>
        <v>98.319062500000015</v>
      </c>
      <c r="V120" s="49">
        <f>'[2]OUT-FOREIGNDEMAND'!V75</f>
        <v>43.60143750000001</v>
      </c>
      <c r="W120" s="49"/>
      <c r="X120" s="43">
        <f t="shared" si="4"/>
        <v>4.4490494099727051</v>
      </c>
      <c r="Y120" s="49"/>
      <c r="Z120" s="49">
        <f t="shared" ref="Z120:AE183" si="11">(Q120/Q116-1)*100</f>
        <v>1.1164850516811375</v>
      </c>
      <c r="AA120" s="49">
        <f t="shared" ref="AA120:AA153" si="12">(R120/R116-1)*100</f>
        <v>1.5093400217415232</v>
      </c>
      <c r="AB120" s="49">
        <f t="shared" ref="AB120:AB153" si="13">(S120/S116-1)*100</f>
        <v>-0.60797206145746241</v>
      </c>
      <c r="AC120" s="49">
        <f t="shared" si="5"/>
        <v>1.5884981792685826</v>
      </c>
      <c r="AD120" s="49">
        <f t="shared" si="5"/>
        <v>0.77878930662993451</v>
      </c>
      <c r="AE120" s="49">
        <f t="shared" si="5"/>
        <v>13.739233361539016</v>
      </c>
      <c r="AG120" s="50">
        <f t="shared" si="9"/>
        <v>72.193784569657453</v>
      </c>
      <c r="AH120" s="43">
        <f t="shared" si="10"/>
        <v>2.8975368308405525</v>
      </c>
    </row>
    <row r="121" spans="1:34" x14ac:dyDescent="0.25">
      <c r="A121" s="43" t="str">
        <f>'[2]OUT-FOREIGNDEMAND'!A76</f>
        <v>1998Q3</v>
      </c>
      <c r="B121" s="49">
        <f>'[2]OUT-FOREIGNDEMAND'!B76</f>
        <v>79.49700757641304</v>
      </c>
      <c r="C121" s="49">
        <f>'[2]OUT-FOREIGNDEMAND'!C76</f>
        <v>83.181080939672128</v>
      </c>
      <c r="D121" s="49">
        <f>'[2]OUT-FOREIGNDEMAND'!D76</f>
        <v>81.584658115055277</v>
      </c>
      <c r="E121" s="49">
        <f>'[2]OUT-FOREIGNDEMAND'!E76</f>
        <v>72.445086270957177</v>
      </c>
      <c r="F121" s="49">
        <f>'[2]OUT-FOREIGNDEMAND'!F76</f>
        <v>189.09394807515773</v>
      </c>
      <c r="G121" s="49">
        <f>'[2]OUT-FOREIGNDEMAND'!G76</f>
        <v>49.520580841592292</v>
      </c>
      <c r="H121" s="49">
        <f>'[2]OUT-FOREIGNDEMAND'!H76</f>
        <v>47.654776070557496</v>
      </c>
      <c r="I121" s="49">
        <f>'[2]OUT-FOREIGNDEMAND'!I76</f>
        <v>35.075292443286557</v>
      </c>
      <c r="J121" s="49">
        <f>'[2]OUT-FOREIGNDEMAND'!J76</f>
        <v>95.917935526216056</v>
      </c>
      <c r="K121" s="49">
        <f>'[2]OUT-FOREIGNDEMAND'!K76</f>
        <v>55.561750547269646</v>
      </c>
      <c r="L121" s="49">
        <f>'[2]OUT-FOREIGNDEMAND'!L76</f>
        <v>44.079106652447535</v>
      </c>
      <c r="M121" s="49">
        <f>'[2]OUT-FOREIGNDEMAND'!M76</f>
        <v>81.059014092199277</v>
      </c>
      <c r="N121" s="49">
        <f>'[2]OUT-FOREIGNDEMAND'!N76</f>
        <v>91.461084188522761</v>
      </c>
      <c r="O121" s="49">
        <f>'[2]OUT-FOREIGNDEMAND'!O76</f>
        <v>67.069787080988888</v>
      </c>
      <c r="P121" s="49">
        <f>'[2]OUT-FOREIGNDEMAND'!P76</f>
        <v>81.355854414293034</v>
      </c>
      <c r="Q121" s="49">
        <f>'[2]OUT-FOREIGNDEMAND'!Q76</f>
        <v>80.492604147914534</v>
      </c>
      <c r="R121" s="49">
        <f>'[2]OUT-FOREIGNDEMAND'!R76</f>
        <v>163.35250000000013</v>
      </c>
      <c r="S121" s="49">
        <f>'[2]OUT-FOREIGNDEMAND'!S76</f>
        <v>71.027875000000023</v>
      </c>
      <c r="T121" s="49">
        <f>'[2]OUT-FOREIGNDEMAND'!T76</f>
        <v>71.297906249999983</v>
      </c>
      <c r="U121" s="49">
        <f>'[2]OUT-FOREIGNDEMAND'!U76</f>
        <v>98.356062500000007</v>
      </c>
      <c r="V121" s="49">
        <f>'[2]OUT-FOREIGNDEMAND'!V76</f>
        <v>44.552937500000013</v>
      </c>
      <c r="W121" s="49"/>
      <c r="X121" s="43">
        <f t="shared" si="4"/>
        <v>4.494232636494444</v>
      </c>
      <c r="Y121" s="49"/>
      <c r="Z121" s="49">
        <f t="shared" si="11"/>
        <v>1.0589406597760753</v>
      </c>
      <c r="AA121" s="49">
        <f t="shared" si="12"/>
        <v>1.4949855192452288</v>
      </c>
      <c r="AB121" s="49">
        <f t="shared" si="13"/>
        <v>-1.1179467055658754</v>
      </c>
      <c r="AC121" s="49">
        <f t="shared" si="5"/>
        <v>1.526682908920951</v>
      </c>
      <c r="AD121" s="49">
        <f t="shared" si="5"/>
        <v>0.52446954988116801</v>
      </c>
      <c r="AE121" s="49">
        <f t="shared" si="5"/>
        <v>13.412245742150585</v>
      </c>
      <c r="AG121" s="50">
        <f t="shared" si="9"/>
        <v>72.767866860985194</v>
      </c>
      <c r="AH121" s="43">
        <f t="shared" si="10"/>
        <v>3.2189268916920311</v>
      </c>
    </row>
    <row r="122" spans="1:34" x14ac:dyDescent="0.25">
      <c r="A122" s="43" t="str">
        <f>'[2]OUT-FOREIGNDEMAND'!A77</f>
        <v>1998Q4</v>
      </c>
      <c r="B122" s="49">
        <f>'[2]OUT-FOREIGNDEMAND'!B77</f>
        <v>80.419735263673033</v>
      </c>
      <c r="C122" s="49">
        <f>'[2]OUT-FOREIGNDEMAND'!C77</f>
        <v>83.807873092508117</v>
      </c>
      <c r="D122" s="49">
        <f>'[2]OUT-FOREIGNDEMAND'!D77</f>
        <v>81.980824057495639</v>
      </c>
      <c r="E122" s="49">
        <f>'[2]OUT-FOREIGNDEMAND'!E77</f>
        <v>73.460884221002757</v>
      </c>
      <c r="F122" s="49">
        <f>'[2]OUT-FOREIGNDEMAND'!F77</f>
        <v>188.93215885971588</v>
      </c>
      <c r="G122" s="49">
        <f>'[2]OUT-FOREIGNDEMAND'!G77</f>
        <v>49.939888290900996</v>
      </c>
      <c r="H122" s="49">
        <f>'[2]OUT-FOREIGNDEMAND'!H77</f>
        <v>48.576953188539619</v>
      </c>
      <c r="I122" s="49">
        <f>'[2]OUT-FOREIGNDEMAND'!I77</f>
        <v>35.733973556316805</v>
      </c>
      <c r="J122" s="49">
        <f>'[2]OUT-FOREIGNDEMAND'!J77</f>
        <v>95.780572718670697</v>
      </c>
      <c r="K122" s="49">
        <f>'[2]OUT-FOREIGNDEMAND'!K77</f>
        <v>56.570121013426139</v>
      </c>
      <c r="L122" s="49">
        <f>'[2]OUT-FOREIGNDEMAND'!L77</f>
        <v>45.280262263835738</v>
      </c>
      <c r="M122" s="49">
        <f>'[2]OUT-FOREIGNDEMAND'!M77</f>
        <v>81.693139152208872</v>
      </c>
      <c r="N122" s="49">
        <f>'[2]OUT-FOREIGNDEMAND'!N77</f>
        <v>91.896802511438906</v>
      </c>
      <c r="O122" s="49">
        <f>'[2]OUT-FOREIGNDEMAND'!O77</f>
        <v>67.624400006721572</v>
      </c>
      <c r="P122" s="49">
        <f>'[2]OUT-FOREIGNDEMAND'!P77</f>
        <v>82.344528565539292</v>
      </c>
      <c r="Q122" s="49">
        <f>'[2]OUT-FOREIGNDEMAND'!Q77</f>
        <v>80.713304606398125</v>
      </c>
      <c r="R122" s="49">
        <f>'[2]OUT-FOREIGNDEMAND'!R77</f>
        <v>164.17800000000011</v>
      </c>
      <c r="S122" s="49">
        <f>'[2]OUT-FOREIGNDEMAND'!S77</f>
        <v>70.806625000000025</v>
      </c>
      <c r="T122" s="49">
        <f>'[2]OUT-FOREIGNDEMAND'!T77</f>
        <v>71.543343749999991</v>
      </c>
      <c r="U122" s="49">
        <f>'[2]OUT-FOREIGNDEMAND'!U77</f>
        <v>98.331937500000009</v>
      </c>
      <c r="V122" s="49">
        <f>'[2]OUT-FOREIGNDEMAND'!V77</f>
        <v>45.342062500000019</v>
      </c>
      <c r="W122" s="49"/>
      <c r="X122" s="43">
        <f t="shared" si="4"/>
        <v>4.5566075919953875</v>
      </c>
      <c r="Y122" s="49"/>
      <c r="Z122" s="49">
        <f t="shared" si="11"/>
        <v>1.0302832676166052</v>
      </c>
      <c r="AA122" s="49">
        <f t="shared" si="12"/>
        <v>1.5694489876880713</v>
      </c>
      <c r="AB122" s="49">
        <f t="shared" si="13"/>
        <v>-1.4498855445084669</v>
      </c>
      <c r="AC122" s="49">
        <f t="shared" si="5"/>
        <v>1.4670119537097293</v>
      </c>
      <c r="AD122" s="49">
        <f t="shared" si="5"/>
        <v>0.27287568525642403</v>
      </c>
      <c r="AE122" s="49">
        <f t="shared" si="5"/>
        <v>12.241336363678634</v>
      </c>
      <c r="AG122" s="50">
        <f t="shared" si="9"/>
        <v>73.402340593370582</v>
      </c>
      <c r="AH122" s="43">
        <f t="shared" si="10"/>
        <v>3.5335386612475705</v>
      </c>
    </row>
    <row r="123" spans="1:34" x14ac:dyDescent="0.25">
      <c r="A123" s="43" t="str">
        <f>'[2]OUT-FOREIGNDEMAND'!A78</f>
        <v>1999Q1</v>
      </c>
      <c r="B123" s="49">
        <f>'[2]OUT-FOREIGNDEMAND'!B78</f>
        <v>81.494551262490461</v>
      </c>
      <c r="C123" s="49">
        <f>'[2]OUT-FOREIGNDEMAND'!C78</f>
        <v>84.270579014527016</v>
      </c>
      <c r="D123" s="49">
        <f>'[2]OUT-FOREIGNDEMAND'!D78</f>
        <v>81.845610156462627</v>
      </c>
      <c r="E123" s="49">
        <f>'[2]OUT-FOREIGNDEMAND'!E78</f>
        <v>76.396668559841231</v>
      </c>
      <c r="F123" s="49">
        <f>'[2]OUT-FOREIGNDEMAND'!F78</f>
        <v>188.40773295756151</v>
      </c>
      <c r="G123" s="49">
        <f>'[2]OUT-FOREIGNDEMAND'!G78</f>
        <v>50.948489357317214</v>
      </c>
      <c r="H123" s="49">
        <f>'[2]OUT-FOREIGNDEMAND'!H78</f>
        <v>50.078680986141883</v>
      </c>
      <c r="I123" s="49">
        <f>'[2]OUT-FOREIGNDEMAND'!I78</f>
        <v>36.344435450997977</v>
      </c>
      <c r="J123" s="49">
        <f>'[2]OUT-FOREIGNDEMAND'!J78</f>
        <v>95.379615671619121</v>
      </c>
      <c r="K123" s="49">
        <f>'[2]OUT-FOREIGNDEMAND'!K78</f>
        <v>59.751194038192686</v>
      </c>
      <c r="L123" s="49">
        <f>'[2]OUT-FOREIGNDEMAND'!L78</f>
        <v>47.441411728772522</v>
      </c>
      <c r="M123" s="49">
        <f>'[2]OUT-FOREIGNDEMAND'!M78</f>
        <v>82.574857821823869</v>
      </c>
      <c r="N123" s="49">
        <f>'[2]OUT-FOREIGNDEMAND'!N78</f>
        <v>92.161164047016655</v>
      </c>
      <c r="O123" s="49">
        <f>'[2]OUT-FOREIGNDEMAND'!O78</f>
        <v>68.17933538630578</v>
      </c>
      <c r="P123" s="49">
        <f>'[2]OUT-FOREIGNDEMAND'!P78</f>
        <v>83.51302776274531</v>
      </c>
      <c r="Q123" s="49">
        <f>'[2]OUT-FOREIGNDEMAND'!Q78</f>
        <v>80.807310873979262</v>
      </c>
      <c r="R123" s="49">
        <f>'[2]OUT-FOREIGNDEMAND'!R78</f>
        <v>164.92456250000004</v>
      </c>
      <c r="S123" s="49">
        <f>'[2]OUT-FOREIGNDEMAND'!S78</f>
        <v>70.29459374999999</v>
      </c>
      <c r="T123" s="49">
        <f>'[2]OUT-FOREIGNDEMAND'!T78</f>
        <v>71.814593750000014</v>
      </c>
      <c r="U123" s="49">
        <f>'[2]OUT-FOREIGNDEMAND'!U78</f>
        <v>98.145750000000049</v>
      </c>
      <c r="V123" s="49">
        <f>'[2]OUT-FOREIGNDEMAND'!V78</f>
        <v>45.676312500000009</v>
      </c>
      <c r="W123" s="49"/>
      <c r="X123" s="43">
        <f t="shared" si="4"/>
        <v>4.8477147805265908</v>
      </c>
      <c r="Y123" s="49"/>
      <c r="Z123" s="49">
        <f t="shared" si="11"/>
        <v>0.94243723629212628</v>
      </c>
      <c r="AA123" s="49">
        <f t="shared" si="12"/>
        <v>1.8642347037251206</v>
      </c>
      <c r="AB123" s="49">
        <f t="shared" si="13"/>
        <v>-1.5314663029261544</v>
      </c>
      <c r="AC123" s="49">
        <f t="shared" si="5"/>
        <v>1.4624650598271227</v>
      </c>
      <c r="AD123" s="49">
        <f t="shared" si="5"/>
        <v>-7.6549360975064484E-2</v>
      </c>
      <c r="AE123" s="49">
        <f t="shared" si="5"/>
        <v>7.505137532895656</v>
      </c>
      <c r="AG123" s="50">
        <f t="shared" si="9"/>
        <v>74.290469125355372</v>
      </c>
      <c r="AH123" s="43">
        <f t="shared" si="10"/>
        <v>4.9283319737580156</v>
      </c>
    </row>
    <row r="124" spans="1:34" x14ac:dyDescent="0.25">
      <c r="A124" s="43" t="str">
        <f>'[2]OUT-FOREIGNDEMAND'!A79</f>
        <v>1999Q2</v>
      </c>
      <c r="B124" s="49">
        <f>'[2]OUT-FOREIGNDEMAND'!B79</f>
        <v>82.41647223890331</v>
      </c>
      <c r="C124" s="49">
        <f>'[2]OUT-FOREIGNDEMAND'!C79</f>
        <v>84.957240263691702</v>
      </c>
      <c r="D124" s="49">
        <f>'[2]OUT-FOREIGNDEMAND'!D79</f>
        <v>82.307186052890202</v>
      </c>
      <c r="E124" s="49">
        <f>'[2]OUT-FOREIGNDEMAND'!E79</f>
        <v>77.695766554068697</v>
      </c>
      <c r="F124" s="49">
        <f>'[2]OUT-FOREIGNDEMAND'!F79</f>
        <v>187.52067036869468</v>
      </c>
      <c r="G124" s="49">
        <f>'[2]OUT-FOREIGNDEMAND'!G79</f>
        <v>51.505861566153662</v>
      </c>
      <c r="H124" s="49">
        <f>'[2]OUT-FOREIGNDEMAND'!H79</f>
        <v>50.956173128613429</v>
      </c>
      <c r="I124" s="49">
        <f>'[2]OUT-FOREIGNDEMAND'!I79</f>
        <v>37.04305962623512</v>
      </c>
      <c r="J124" s="49">
        <f>'[2]OUT-FOREIGNDEMAND'!J79</f>
        <v>95.484889556495261</v>
      </c>
      <c r="K124" s="49">
        <f>'[2]OUT-FOREIGNDEMAND'!K79</f>
        <v>61.298839002800506</v>
      </c>
      <c r="L124" s="49">
        <f>'[2]OUT-FOREIGNDEMAND'!L79</f>
        <v>48.432555526720286</v>
      </c>
      <c r="M124" s="49">
        <f>'[2]OUT-FOREIGNDEMAND'!M79</f>
        <v>83.306195989537727</v>
      </c>
      <c r="N124" s="49">
        <f>'[2]OUT-FOREIGNDEMAND'!N79</f>
        <v>92.652696858216615</v>
      </c>
      <c r="O124" s="49">
        <f>'[2]OUT-FOREIGNDEMAND'!O79</f>
        <v>68.751840898800296</v>
      </c>
      <c r="P124" s="49">
        <f>'[2]OUT-FOREIGNDEMAND'!P79</f>
        <v>84.499198247614004</v>
      </c>
      <c r="Q124" s="49">
        <f>'[2]OUT-FOREIGNDEMAND'!Q79</f>
        <v>81.080016732409135</v>
      </c>
      <c r="R124" s="49">
        <f>'[2]OUT-FOREIGNDEMAND'!R79</f>
        <v>165.94543750000003</v>
      </c>
      <c r="S124" s="49">
        <f>'[2]OUT-FOREIGNDEMAND'!S79</f>
        <v>70.123656249999996</v>
      </c>
      <c r="T124" s="49">
        <f>'[2]OUT-FOREIGNDEMAND'!T79</f>
        <v>72.027656250000021</v>
      </c>
      <c r="U124" s="49">
        <f>'[2]OUT-FOREIGNDEMAND'!U79</f>
        <v>98.039750000000055</v>
      </c>
      <c r="V124" s="49">
        <f>'[2]OUT-FOREIGNDEMAND'!V79</f>
        <v>46.257687500000003</v>
      </c>
      <c r="W124" s="49"/>
      <c r="X124" s="43">
        <f t="shared" si="4"/>
        <v>4.8565074053024793</v>
      </c>
      <c r="Y124" s="49"/>
      <c r="Z124" s="49">
        <f t="shared" si="11"/>
        <v>1.0060235551868635</v>
      </c>
      <c r="AA124" s="49">
        <f t="shared" si="12"/>
        <v>2.0604461077429637</v>
      </c>
      <c r="AB124" s="49">
        <f t="shared" si="13"/>
        <v>-1.5416227164151586</v>
      </c>
      <c r="AC124" s="49">
        <f t="shared" si="5"/>
        <v>1.3855990076472313</v>
      </c>
      <c r="AD124" s="49">
        <f t="shared" si="5"/>
        <v>-0.28408783901896495</v>
      </c>
      <c r="AE124" s="49">
        <f t="shared" si="5"/>
        <v>6.0921156555904687</v>
      </c>
      <c r="AG124" s="50">
        <f t="shared" si="9"/>
        <v>74.968420396439456</v>
      </c>
      <c r="AH124" s="43">
        <f t="shared" si="10"/>
        <v>3.7005447350187515</v>
      </c>
    </row>
    <row r="125" spans="1:34" x14ac:dyDescent="0.25">
      <c r="A125" s="43" t="str">
        <f>'[2]OUT-FOREIGNDEMAND'!A80</f>
        <v>1999Q3</v>
      </c>
      <c r="B125" s="49">
        <f>'[2]OUT-FOREIGNDEMAND'!B80</f>
        <v>83.31257458206241</v>
      </c>
      <c r="C125" s="49">
        <f>'[2]OUT-FOREIGNDEMAND'!C80</f>
        <v>85.706172857517686</v>
      </c>
      <c r="D125" s="49">
        <f>'[2]OUT-FOREIGNDEMAND'!D80</f>
        <v>82.895481063055882</v>
      </c>
      <c r="E125" s="49">
        <f>'[2]OUT-FOREIGNDEMAND'!E80</f>
        <v>78.840125175936834</v>
      </c>
      <c r="F125" s="49">
        <f>'[2]OUT-FOREIGNDEMAND'!F80</f>
        <v>186.27097109311535</v>
      </c>
      <c r="G125" s="49">
        <f>'[2]OUT-FOREIGNDEMAND'!G80</f>
        <v>52.045555948530051</v>
      </c>
      <c r="H125" s="49">
        <f>'[2]OUT-FOREIGNDEMAND'!H80</f>
        <v>51.711007255433778</v>
      </c>
      <c r="I125" s="49">
        <f>'[2]OUT-FOREIGNDEMAND'!I80</f>
        <v>37.773020457484471</v>
      </c>
      <c r="J125" s="49">
        <f>'[2]OUT-FOREIGNDEMAND'!J80</f>
        <v>95.775633885201628</v>
      </c>
      <c r="K125" s="49">
        <f>'[2]OUT-FOREIGNDEMAND'!K80</f>
        <v>62.798943665069928</v>
      </c>
      <c r="L125" s="49">
        <f>'[2]OUT-FOREIGNDEMAND'!L80</f>
        <v>49.14119345790305</v>
      </c>
      <c r="M125" s="49">
        <f>'[2]OUT-FOREIGNDEMAND'!M80</f>
        <v>84.052976201811489</v>
      </c>
      <c r="N125" s="49">
        <f>'[2]OUT-FOREIGNDEMAND'!N80</f>
        <v>93.205347585471884</v>
      </c>
      <c r="O125" s="49">
        <f>'[2]OUT-FOREIGNDEMAND'!O80</f>
        <v>69.334730011263957</v>
      </c>
      <c r="P125" s="49">
        <f>'[2]OUT-FOREIGNDEMAND'!P80</f>
        <v>85.453937419435832</v>
      </c>
      <c r="Q125" s="49">
        <f>'[2]OUT-FOREIGNDEMAND'!Q80</f>
        <v>81.404174772624771</v>
      </c>
      <c r="R125" s="49">
        <f>'[2]OUT-FOREIGNDEMAND'!R80</f>
        <v>167.09343750000002</v>
      </c>
      <c r="S125" s="49">
        <f>'[2]OUT-FOREIGNDEMAND'!S80</f>
        <v>70.030531249999996</v>
      </c>
      <c r="T125" s="49">
        <f>'[2]OUT-FOREIGNDEMAND'!T80</f>
        <v>72.217531250000022</v>
      </c>
      <c r="U125" s="49">
        <f>'[2]OUT-FOREIGNDEMAND'!U80</f>
        <v>97.913000000000054</v>
      </c>
      <c r="V125" s="49">
        <f>'[2]OUT-FOREIGNDEMAND'!V80</f>
        <v>46.793687500000004</v>
      </c>
      <c r="W125" s="49"/>
      <c r="X125" s="43">
        <f t="shared" si="4"/>
        <v>4.7996360139491046</v>
      </c>
      <c r="Y125" s="49"/>
      <c r="Z125" s="49">
        <f t="shared" si="11"/>
        <v>1.1324899155146229</v>
      </c>
      <c r="AA125" s="49">
        <f t="shared" si="12"/>
        <v>2.2901011615983125</v>
      </c>
      <c r="AB125" s="49">
        <f t="shared" si="13"/>
        <v>-1.4041582266117736</v>
      </c>
      <c r="AC125" s="49">
        <f t="shared" si="5"/>
        <v>1.2898345103928399</v>
      </c>
      <c r="AD125" s="49">
        <f t="shared" si="5"/>
        <v>-0.45046791091292171</v>
      </c>
      <c r="AE125" s="49">
        <f t="shared" si="5"/>
        <v>5.0294102381015726</v>
      </c>
      <c r="AG125" s="50">
        <f t="shared" si="9"/>
        <v>75.629457765164545</v>
      </c>
      <c r="AH125" s="43">
        <f t="shared" si="10"/>
        <v>3.5739420036552172</v>
      </c>
    </row>
    <row r="126" spans="1:34" x14ac:dyDescent="0.25">
      <c r="A126" s="43" t="str">
        <f>'[2]OUT-FOREIGNDEMAND'!A81</f>
        <v>1999Q4</v>
      </c>
      <c r="B126" s="49">
        <f>'[2]OUT-FOREIGNDEMAND'!B81</f>
        <v>84.182858291967776</v>
      </c>
      <c r="C126" s="49">
        <f>'[2]OUT-FOREIGNDEMAND'!C81</f>
        <v>86.517376796004925</v>
      </c>
      <c r="D126" s="49">
        <f>'[2]OUT-FOREIGNDEMAND'!D81</f>
        <v>83.610495186959639</v>
      </c>
      <c r="E126" s="49">
        <f>'[2]OUT-FOREIGNDEMAND'!E81</f>
        <v>79.829744425445568</v>
      </c>
      <c r="F126" s="49">
        <f>'[2]OUT-FOREIGNDEMAND'!F81</f>
        <v>184.65863513082354</v>
      </c>
      <c r="G126" s="49">
        <f>'[2]OUT-FOREIGNDEMAND'!G81</f>
        <v>52.567572504446375</v>
      </c>
      <c r="H126" s="49">
        <f>'[2]OUT-FOREIGNDEMAND'!H81</f>
        <v>52.343183366602936</v>
      </c>
      <c r="I126" s="49">
        <f>'[2]OUT-FOREIGNDEMAND'!I81</f>
        <v>38.534317944746029</v>
      </c>
      <c r="J126" s="49">
        <f>'[2]OUT-FOREIGNDEMAND'!J81</f>
        <v>96.251848657738236</v>
      </c>
      <c r="K126" s="49">
        <f>'[2]OUT-FOREIGNDEMAND'!K81</f>
        <v>64.251508025000945</v>
      </c>
      <c r="L126" s="49">
        <f>'[2]OUT-FOREIGNDEMAND'!L81</f>
        <v>49.5673255223208</v>
      </c>
      <c r="M126" s="49">
        <f>'[2]OUT-FOREIGNDEMAND'!M81</f>
        <v>84.81519845864517</v>
      </c>
      <c r="N126" s="49">
        <f>'[2]OUT-FOREIGNDEMAND'!N81</f>
        <v>93.819116228782448</v>
      </c>
      <c r="O126" s="49">
        <f>'[2]OUT-FOREIGNDEMAND'!O81</f>
        <v>69.928002723696792</v>
      </c>
      <c r="P126" s="49">
        <f>'[2]OUT-FOREIGNDEMAND'!P81</f>
        <v>86.377245278210765</v>
      </c>
      <c r="Q126" s="49">
        <f>'[2]OUT-FOREIGNDEMAND'!Q81</f>
        <v>81.779784994626141</v>
      </c>
      <c r="R126" s="49">
        <f>'[2]OUT-FOREIGNDEMAND'!R81</f>
        <v>168.3685625</v>
      </c>
      <c r="S126" s="49">
        <f>'[2]OUT-FOREIGNDEMAND'!S81</f>
        <v>70.015218749999988</v>
      </c>
      <c r="T126" s="49">
        <f>'[2]OUT-FOREIGNDEMAND'!T81</f>
        <v>72.384218750000016</v>
      </c>
      <c r="U126" s="49">
        <f>'[2]OUT-FOREIGNDEMAND'!U81</f>
        <v>97.76550000000006</v>
      </c>
      <c r="V126" s="49">
        <f>'[2]OUT-FOREIGNDEMAND'!V81</f>
        <v>47.284312499999999</v>
      </c>
      <c r="W126" s="49"/>
      <c r="X126" s="43">
        <f t="shared" si="4"/>
        <v>4.6793526687902487</v>
      </c>
      <c r="Y126" s="49"/>
      <c r="Z126" s="49">
        <f t="shared" si="11"/>
        <v>1.3213191969140059</v>
      </c>
      <c r="AA126" s="49">
        <f t="shared" si="12"/>
        <v>2.552450693759134</v>
      </c>
      <c r="AB126" s="49">
        <f t="shared" si="13"/>
        <v>-1.1177008507325947</v>
      </c>
      <c r="AC126" s="49">
        <f t="shared" si="5"/>
        <v>1.1753364546929213</v>
      </c>
      <c r="AD126" s="49">
        <f t="shared" si="5"/>
        <v>-0.57604631252176075</v>
      </c>
      <c r="AE126" s="49">
        <f t="shared" si="5"/>
        <v>4.2835501803650367</v>
      </c>
      <c r="AG126" s="50">
        <f t="shared" si="9"/>
        <v>76.273581231530642</v>
      </c>
      <c r="AH126" s="43">
        <f t="shared" si="10"/>
        <v>3.450502730573346</v>
      </c>
    </row>
    <row r="127" spans="1:34" x14ac:dyDescent="0.25">
      <c r="A127" s="43" t="str">
        <f>'[2]OUT-FOREIGNDEMAND'!A82</f>
        <v>2000Q1</v>
      </c>
      <c r="B127" s="49">
        <f>'[2]OUT-FOREIGNDEMAND'!B82</f>
        <v>85.36203164811414</v>
      </c>
      <c r="C127" s="49">
        <f>'[2]OUT-FOREIGNDEMAND'!C82</f>
        <v>87.79297749990026</v>
      </c>
      <c r="D127" s="49">
        <f>'[2]OUT-FOREIGNDEMAND'!D82</f>
        <v>85.075056713927523</v>
      </c>
      <c r="E127" s="49">
        <f>'[2]OUT-FOREIGNDEMAND'!E82</f>
        <v>80.500462256361686</v>
      </c>
      <c r="F127" s="49">
        <f>'[2]OUT-FOREIGNDEMAND'!F82</f>
        <v>180.66955947464999</v>
      </c>
      <c r="G127" s="49">
        <f>'[2]OUT-FOREIGNDEMAND'!G82</f>
        <v>52.896099118882589</v>
      </c>
      <c r="H127" s="49">
        <f>'[2]OUT-FOREIGNDEMAND'!H82</f>
        <v>52.452682905892239</v>
      </c>
      <c r="I127" s="49">
        <f>'[2]OUT-FOREIGNDEMAND'!I82</f>
        <v>39.373028311845637</v>
      </c>
      <c r="J127" s="49">
        <f>'[2]OUT-FOREIGNDEMAND'!J82</f>
        <v>97.731433995794362</v>
      </c>
      <c r="K127" s="49">
        <f>'[2]OUT-FOREIGNDEMAND'!K82</f>
        <v>65.902986058229573</v>
      </c>
      <c r="L127" s="49">
        <f>'[2]OUT-FOREIGNDEMAND'!L82</f>
        <v>48.164885196614449</v>
      </c>
      <c r="M127" s="49">
        <f>'[2]OUT-FOREIGNDEMAND'!M82</f>
        <v>85.96832405862844</v>
      </c>
      <c r="N127" s="49">
        <f>'[2]OUT-FOREIGNDEMAND'!N82</f>
        <v>94.816450196713589</v>
      </c>
      <c r="O127" s="49">
        <f>'[2]OUT-FOREIGNDEMAND'!O82</f>
        <v>70.667698224564219</v>
      </c>
      <c r="P127" s="49">
        <f>'[2]OUT-FOREIGNDEMAND'!P82</f>
        <v>87.425944478867478</v>
      </c>
      <c r="Q127" s="49">
        <f>'[2]OUT-FOREIGNDEMAND'!Q82</f>
        <v>82.298621643639265</v>
      </c>
      <c r="R127" s="49">
        <f>'[2]OUT-FOREIGNDEMAND'!R82</f>
        <v>170.20721875000007</v>
      </c>
      <c r="S127" s="49">
        <f>'[2]OUT-FOREIGNDEMAND'!S82</f>
        <v>70.233187500000014</v>
      </c>
      <c r="T127" s="49">
        <f>'[2]OUT-FOREIGNDEMAND'!T82</f>
        <v>72.419281249999983</v>
      </c>
      <c r="U127" s="49">
        <f>'[2]OUT-FOREIGNDEMAND'!U82</f>
        <v>97.545687500000014</v>
      </c>
      <c r="V127" s="49">
        <f>'[2]OUT-FOREIGNDEMAND'!V82</f>
        <v>47.569249999999997</v>
      </c>
      <c r="W127" s="49"/>
      <c r="X127" s="43">
        <f t="shared" si="4"/>
        <v>4.7456919827274069</v>
      </c>
      <c r="Y127" s="49"/>
      <c r="Z127" s="49">
        <f t="shared" si="11"/>
        <v>1.8455146613970852</v>
      </c>
      <c r="AA127" s="49">
        <f t="shared" si="12"/>
        <v>3.2030742843413895</v>
      </c>
      <c r="AB127" s="49">
        <f t="shared" si="13"/>
        <v>-8.7355579887649082E-2</v>
      </c>
      <c r="AC127" s="49">
        <f t="shared" si="5"/>
        <v>0.84201200400157994</v>
      </c>
      <c r="AD127" s="49">
        <f t="shared" si="5"/>
        <v>-0.6113993728715017</v>
      </c>
      <c r="AE127" s="49">
        <f t="shared" si="5"/>
        <v>4.1442432551883179</v>
      </c>
      <c r="AG127" s="50">
        <f t="shared" si="9"/>
        <v>76.936829796362971</v>
      </c>
      <c r="AH127" s="43">
        <f t="shared" si="10"/>
        <v>3.5238932421503</v>
      </c>
    </row>
    <row r="128" spans="1:34" x14ac:dyDescent="0.25">
      <c r="A128" s="43" t="str">
        <f>'[2]OUT-FOREIGNDEMAND'!A83</f>
        <v>2000Q2</v>
      </c>
      <c r="B128" s="49">
        <f>'[2]OUT-FOREIGNDEMAND'!B83</f>
        <v>86.046794779714119</v>
      </c>
      <c r="C128" s="49">
        <f>'[2]OUT-FOREIGNDEMAND'!C83</f>
        <v>88.567873959411287</v>
      </c>
      <c r="D128" s="49">
        <f>'[2]OUT-FOREIGNDEMAND'!D83</f>
        <v>85.794377749577109</v>
      </c>
      <c r="E128" s="49">
        <f>'[2]OUT-FOREIGNDEMAND'!E83</f>
        <v>81.246267579645007</v>
      </c>
      <c r="F128" s="49">
        <f>'[2]OUT-FOREIGNDEMAND'!F83</f>
        <v>179.13759134180091</v>
      </c>
      <c r="G128" s="49">
        <f>'[2]OUT-FOREIGNDEMAND'!G83</f>
        <v>53.453084867886794</v>
      </c>
      <c r="H128" s="49">
        <f>'[2]OUT-FOREIGNDEMAND'!H83</f>
        <v>52.999550408250492</v>
      </c>
      <c r="I128" s="49">
        <f>'[2]OUT-FOREIGNDEMAND'!I83</f>
        <v>40.178568621601265</v>
      </c>
      <c r="J128" s="49">
        <f>'[2]OUT-FOREIGNDEMAND'!J83</f>
        <v>98.251429607315728</v>
      </c>
      <c r="K128" s="49">
        <f>'[2]OUT-FOREIGNDEMAND'!K83</f>
        <v>67.161888223229369</v>
      </c>
      <c r="L128" s="49">
        <f>'[2]OUT-FOREIGNDEMAND'!L83</f>
        <v>48.644432136845808</v>
      </c>
      <c r="M128" s="49">
        <f>'[2]OUT-FOREIGNDEMAND'!M83</f>
        <v>86.611245885146047</v>
      </c>
      <c r="N128" s="49">
        <f>'[2]OUT-FOREIGNDEMAND'!N83</f>
        <v>95.423475708708651</v>
      </c>
      <c r="O128" s="49">
        <f>'[2]OUT-FOREIGNDEMAND'!O83</f>
        <v>71.227322461549193</v>
      </c>
      <c r="P128" s="49">
        <f>'[2]OUT-FOREIGNDEMAND'!P83</f>
        <v>88.223660649577198</v>
      </c>
      <c r="Q128" s="49">
        <f>'[2]OUT-FOREIGNDEMAND'!Q83</f>
        <v>82.740426531121742</v>
      </c>
      <c r="R128" s="49">
        <f>'[2]OUT-FOREIGNDEMAND'!R83</f>
        <v>171.56203125000008</v>
      </c>
      <c r="S128" s="49">
        <f>'[2]OUT-FOREIGNDEMAND'!S83</f>
        <v>70.311312500000028</v>
      </c>
      <c r="T128" s="49">
        <f>'[2]OUT-FOREIGNDEMAND'!T83</f>
        <v>72.582968749999992</v>
      </c>
      <c r="U128" s="49">
        <f>'[2]OUT-FOREIGNDEMAND'!U83</f>
        <v>97.377312500000016</v>
      </c>
      <c r="V128" s="49">
        <f>'[2]OUT-FOREIGNDEMAND'!V83</f>
        <v>48.033249999999988</v>
      </c>
      <c r="W128" s="49"/>
      <c r="X128" s="43">
        <f t="shared" si="4"/>
        <v>4.4048506835957291</v>
      </c>
      <c r="Y128" s="49"/>
      <c r="Z128" s="49">
        <f t="shared" si="11"/>
        <v>2.0478656340100487</v>
      </c>
      <c r="AA128" s="49">
        <f t="shared" si="12"/>
        <v>3.3846026950876906</v>
      </c>
      <c r="AB128" s="49">
        <f t="shared" si="13"/>
        <v>0.26760762349729017</v>
      </c>
      <c r="AC128" s="49">
        <f t="shared" si="5"/>
        <v>0.77097121982221406</v>
      </c>
      <c r="AD128" s="49">
        <f t="shared" si="5"/>
        <v>-0.67568256753004485</v>
      </c>
      <c r="AE128" s="49">
        <f t="shared" si="5"/>
        <v>3.8384160470624096</v>
      </c>
      <c r="AG128" s="50">
        <f t="shared" si="9"/>
        <v>77.53270985768097</v>
      </c>
      <c r="AH128" s="43">
        <f t="shared" si="10"/>
        <v>3.1342001653000162</v>
      </c>
    </row>
    <row r="129" spans="1:34" x14ac:dyDescent="0.25">
      <c r="A129" s="43" t="str">
        <f>'[2]OUT-FOREIGNDEMAND'!A84</f>
        <v>2000Q3</v>
      </c>
      <c r="B129" s="49">
        <f>'[2]OUT-FOREIGNDEMAND'!B84</f>
        <v>86.57185596626249</v>
      </c>
      <c r="C129" s="49">
        <f>'[2]OUT-FOREIGNDEMAND'!C84</f>
        <v>89.244191595284846</v>
      </c>
      <c r="D129" s="49">
        <f>'[2]OUT-FOREIGNDEMAND'!D84</f>
        <v>86.39128658323439</v>
      </c>
      <c r="E129" s="49">
        <f>'[2]OUT-FOREIGNDEMAND'!E84</f>
        <v>81.902998349062287</v>
      </c>
      <c r="F129" s="49">
        <f>'[2]OUT-FOREIGNDEMAND'!F84</f>
        <v>178.04862772510708</v>
      </c>
      <c r="G129" s="49">
        <f>'[2]OUT-FOREIGNDEMAND'!G84</f>
        <v>54.06271763643894</v>
      </c>
      <c r="H129" s="49">
        <f>'[2]OUT-FOREIGNDEMAND'!H84</f>
        <v>53.583767317449016</v>
      </c>
      <c r="I129" s="49">
        <f>'[2]OUT-FOREIGNDEMAND'!I84</f>
        <v>40.997015097838762</v>
      </c>
      <c r="J129" s="49">
        <f>'[2]OUT-FOREIGNDEMAND'!J84</f>
        <v>98.629735613991627</v>
      </c>
      <c r="K129" s="49">
        <f>'[2]OUT-FOREIGNDEMAND'!K84</f>
        <v>68.274668495636334</v>
      </c>
      <c r="L129" s="49">
        <f>'[2]OUT-FOREIGNDEMAND'!L84</f>
        <v>49.459899819655789</v>
      </c>
      <c r="M129" s="49">
        <f>'[2]OUT-FOREIGNDEMAND'!M84</f>
        <v>87.119425236787706</v>
      </c>
      <c r="N129" s="49">
        <f>'[2]OUT-FOREIGNDEMAND'!N84</f>
        <v>95.9626401733329</v>
      </c>
      <c r="O129" s="49">
        <f>'[2]OUT-FOREIGNDEMAND'!O84</f>
        <v>71.742914623117144</v>
      </c>
      <c r="P129" s="49">
        <f>'[2]OUT-FOREIGNDEMAND'!P84</f>
        <v>88.927216445268598</v>
      </c>
      <c r="Q129" s="49">
        <f>'[2]OUT-FOREIGNDEMAND'!Q84</f>
        <v>83.196973902299533</v>
      </c>
      <c r="R129" s="49">
        <f>'[2]OUT-FOREIGNDEMAND'!R84</f>
        <v>172.86940625000008</v>
      </c>
      <c r="S129" s="49">
        <f>'[2]OUT-FOREIGNDEMAND'!S84</f>
        <v>70.405062500000028</v>
      </c>
      <c r="T129" s="49">
        <f>'[2]OUT-FOREIGNDEMAND'!T84</f>
        <v>72.766843749999978</v>
      </c>
      <c r="U129" s="49">
        <f>'[2]OUT-FOREIGNDEMAND'!U84</f>
        <v>97.208812500000022</v>
      </c>
      <c r="V129" s="49">
        <f>'[2]OUT-FOREIGNDEMAND'!V84</f>
        <v>48.515999999999991</v>
      </c>
      <c r="W129" s="49"/>
      <c r="X129" s="43">
        <f t="shared" si="4"/>
        <v>3.9121121878062937</v>
      </c>
      <c r="Y129" s="49"/>
      <c r="Z129" s="49">
        <f t="shared" si="11"/>
        <v>2.2023429814040263</v>
      </c>
      <c r="AA129" s="49">
        <f t="shared" si="12"/>
        <v>3.4567298610994612</v>
      </c>
      <c r="AB129" s="49">
        <f t="shared" si="13"/>
        <v>0.53481137914406229</v>
      </c>
      <c r="AC129" s="49">
        <f t="shared" si="5"/>
        <v>0.76063594322874906</v>
      </c>
      <c r="AD129" s="49">
        <f t="shared" si="5"/>
        <v>-0.71919714440373816</v>
      </c>
      <c r="AE129" s="49">
        <f t="shared" si="5"/>
        <v>3.6806513699096488</v>
      </c>
      <c r="AG129" s="50">
        <f t="shared" si="9"/>
        <v>78.097260416309922</v>
      </c>
      <c r="AH129" s="43">
        <f t="shared" si="10"/>
        <v>2.9445464576233205</v>
      </c>
    </row>
    <row r="130" spans="1:34" x14ac:dyDescent="0.25">
      <c r="A130" s="43" t="str">
        <f>'[2]OUT-FOREIGNDEMAND'!A85</f>
        <v>2000Q4</v>
      </c>
      <c r="B130" s="49">
        <f>'[2]OUT-FOREIGNDEMAND'!B85</f>
        <v>86.937215207759223</v>
      </c>
      <c r="C130" s="49">
        <f>'[2]OUT-FOREIGNDEMAND'!C85</f>
        <v>89.821930407520938</v>
      </c>
      <c r="D130" s="49">
        <f>'[2]OUT-FOREIGNDEMAND'!D85</f>
        <v>86.86578321489938</v>
      </c>
      <c r="E130" s="49">
        <f>'[2]OUT-FOREIGNDEMAND'!E85</f>
        <v>82.470654564613511</v>
      </c>
      <c r="F130" s="49">
        <f>'[2]OUT-FOREIGNDEMAND'!F85</f>
        <v>177.40266862456846</v>
      </c>
      <c r="G130" s="49">
        <f>'[2]OUT-FOREIGNDEMAND'!G85</f>
        <v>54.724997424539026</v>
      </c>
      <c r="H130" s="49">
        <f>'[2]OUT-FOREIGNDEMAND'!H85</f>
        <v>54.205333633487825</v>
      </c>
      <c r="I130" s="49">
        <f>'[2]OUT-FOREIGNDEMAND'!I85</f>
        <v>41.828367740558122</v>
      </c>
      <c r="J130" s="49">
        <f>'[2]OUT-FOREIGNDEMAND'!J85</f>
        <v>98.866352015822045</v>
      </c>
      <c r="K130" s="49">
        <f>'[2]OUT-FOREIGNDEMAND'!K85</f>
        <v>69.241326875450497</v>
      </c>
      <c r="L130" s="49">
        <f>'[2]OUT-FOREIGNDEMAND'!L85</f>
        <v>50.611288245044399</v>
      </c>
      <c r="M130" s="49">
        <f>'[2]OUT-FOREIGNDEMAND'!M85</f>
        <v>87.492862113553386</v>
      </c>
      <c r="N130" s="49">
        <f>'[2]OUT-FOREIGNDEMAND'!N85</f>
        <v>96.433943590586324</v>
      </c>
      <c r="O130" s="49">
        <f>'[2]OUT-FOREIGNDEMAND'!O85</f>
        <v>72.214474709268089</v>
      </c>
      <c r="P130" s="49">
        <f>'[2]OUT-FOREIGNDEMAND'!P85</f>
        <v>89.536611865941637</v>
      </c>
      <c r="Q130" s="49">
        <f>'[2]OUT-FOREIGNDEMAND'!Q85</f>
        <v>83.66826375717271</v>
      </c>
      <c r="R130" s="49">
        <f>'[2]OUT-FOREIGNDEMAND'!R85</f>
        <v>174.12934375000009</v>
      </c>
      <c r="S130" s="49">
        <f>'[2]OUT-FOREIGNDEMAND'!S85</f>
        <v>70.514437500000028</v>
      </c>
      <c r="T130" s="49">
        <f>'[2]OUT-FOREIGNDEMAND'!T85</f>
        <v>72.97090624999997</v>
      </c>
      <c r="U130" s="49">
        <f>'[2]OUT-FOREIGNDEMAND'!U85</f>
        <v>97.040187500000016</v>
      </c>
      <c r="V130" s="49">
        <f>'[2]OUT-FOREIGNDEMAND'!V85</f>
        <v>49.017499999999991</v>
      </c>
      <c r="W130" s="49"/>
      <c r="X130" s="43">
        <f t="shared" si="4"/>
        <v>3.2718738371161349</v>
      </c>
      <c r="Y130" s="49"/>
      <c r="Z130" s="49">
        <f t="shared" si="11"/>
        <v>2.3092244161202702</v>
      </c>
      <c r="AA130" s="49">
        <f t="shared" si="12"/>
        <v>3.421530221831115</v>
      </c>
      <c r="AB130" s="49">
        <f t="shared" si="13"/>
        <v>0.71301462583810427</v>
      </c>
      <c r="AC130" s="49">
        <f t="shared" si="5"/>
        <v>0.81051852203619656</v>
      </c>
      <c r="AD130" s="49">
        <f t="shared" si="5"/>
        <v>-0.74189003278256616</v>
      </c>
      <c r="AE130" s="49">
        <f t="shared" si="5"/>
        <v>3.6654598710724517</v>
      </c>
      <c r="AG130" s="50">
        <f t="shared" si="9"/>
        <v>78.63048147224977</v>
      </c>
      <c r="AH130" s="43">
        <f t="shared" si="10"/>
        <v>2.7591591599003928</v>
      </c>
    </row>
    <row r="131" spans="1:34" x14ac:dyDescent="0.25">
      <c r="A131" s="43" t="str">
        <f>'[2]OUT-FOREIGNDEMAND'!A86</f>
        <v>2001Q1</v>
      </c>
      <c r="B131" s="49">
        <f>'[2]OUT-FOREIGNDEMAND'!B86</f>
        <v>86.641465377349917</v>
      </c>
      <c r="C131" s="49">
        <f>'[2]OUT-FOREIGNDEMAND'!C86</f>
        <v>90.102931358244447</v>
      </c>
      <c r="D131" s="49">
        <f>'[2]OUT-FOREIGNDEMAND'!D86</f>
        <v>87.14063390451517</v>
      </c>
      <c r="E131" s="49">
        <f>'[2]OUT-FOREIGNDEMAND'!E86</f>
        <v>82.056404262011512</v>
      </c>
      <c r="F131" s="49">
        <f>'[2]OUT-FOREIGNDEMAND'!F86</f>
        <v>180.32308734153602</v>
      </c>
      <c r="G131" s="49">
        <f>'[2]OUT-FOREIGNDEMAND'!G86</f>
        <v>55.619562352152109</v>
      </c>
      <c r="H131" s="49">
        <f>'[2]OUT-FOREIGNDEMAND'!H86</f>
        <v>55.027912375016172</v>
      </c>
      <c r="I131" s="49">
        <f>'[2]OUT-FOREIGNDEMAND'!I86</f>
        <v>42.606306504779532</v>
      </c>
      <c r="J131" s="49">
        <f>'[2]OUT-FOREIGNDEMAND'!J86</f>
        <v>98.659903616481046</v>
      </c>
      <c r="K131" s="49">
        <f>'[2]OUT-FOREIGNDEMAND'!K86</f>
        <v>69.353278495122481</v>
      </c>
      <c r="L131" s="49">
        <f>'[2]OUT-FOREIGNDEMAND'!L86</f>
        <v>53.067063512200335</v>
      </c>
      <c r="M131" s="49">
        <f>'[2]OUT-FOREIGNDEMAND'!M86</f>
        <v>87.309831313064919</v>
      </c>
      <c r="N131" s="49">
        <f>'[2]OUT-FOREIGNDEMAND'!N86</f>
        <v>96.950434592400228</v>
      </c>
      <c r="O131" s="49">
        <f>'[2]OUT-FOREIGNDEMAND'!O86</f>
        <v>72.035382111328005</v>
      </c>
      <c r="P131" s="49">
        <f>'[2]OUT-FOREIGNDEMAND'!P86</f>
        <v>90.107752443547582</v>
      </c>
      <c r="Q131" s="49">
        <f>'[2]OUT-FOREIGNDEMAND'!Q86</f>
        <v>84.19624224778849</v>
      </c>
      <c r="R131" s="49">
        <f>'[2]OUT-FOREIGNDEMAND'!R86</f>
        <v>175.53965625000006</v>
      </c>
      <c r="S131" s="49">
        <f>'[2]OUT-FOREIGNDEMAND'!S86</f>
        <v>70.838187500000032</v>
      </c>
      <c r="T131" s="49">
        <f>'[2]OUT-FOREIGNDEMAND'!T86</f>
        <v>73.241093750000005</v>
      </c>
      <c r="U131" s="49">
        <f>'[2]OUT-FOREIGNDEMAND'!U86</f>
        <v>96.901124999999993</v>
      </c>
      <c r="V131" s="49">
        <f>'[2]OUT-FOREIGNDEMAND'!V86</f>
        <v>49.596343750000003</v>
      </c>
      <c r="W131" s="49"/>
      <c r="X131" s="43">
        <f t="shared" si="4"/>
        <v>1.4988323315803465</v>
      </c>
      <c r="Y131" s="49"/>
      <c r="Z131" s="49">
        <f t="shared" si="11"/>
        <v>2.305774466510635</v>
      </c>
      <c r="AA131" s="49">
        <f t="shared" si="12"/>
        <v>3.1329091322690905</v>
      </c>
      <c r="AB131" s="49">
        <f t="shared" si="13"/>
        <v>0.86141612182988325</v>
      </c>
      <c r="AC131" s="49">
        <f t="shared" si="5"/>
        <v>1.1347979237228634</v>
      </c>
      <c r="AD131" s="49">
        <f t="shared" si="5"/>
        <v>-0.6607801088080123</v>
      </c>
      <c r="AE131" s="49">
        <f t="shared" si="5"/>
        <v>4.2613531850933306</v>
      </c>
      <c r="AG131" s="50">
        <f t="shared" si="9"/>
        <v>79.077602132046835</v>
      </c>
      <c r="AH131" s="43">
        <f t="shared" si="10"/>
        <v>2.2940155426368847</v>
      </c>
    </row>
    <row r="132" spans="1:34" x14ac:dyDescent="0.25">
      <c r="A132" s="43" t="str">
        <f>'[2]OUT-FOREIGNDEMAND'!A87</f>
        <v>2001Q2</v>
      </c>
      <c r="B132" s="49">
        <f>'[2]OUT-FOREIGNDEMAND'!B87</f>
        <v>86.887983579485166</v>
      </c>
      <c r="C132" s="49">
        <f>'[2]OUT-FOREIGNDEMAND'!C87</f>
        <v>90.562776138355645</v>
      </c>
      <c r="D132" s="49">
        <f>'[2]OUT-FOREIGNDEMAND'!D87</f>
        <v>87.401199628218322</v>
      </c>
      <c r="E132" s="49">
        <f>'[2]OUT-FOREIGNDEMAND'!E87</f>
        <v>82.803044155545464</v>
      </c>
      <c r="F132" s="49">
        <f>'[2]OUT-FOREIGNDEMAND'!F87</f>
        <v>179.31378795276748</v>
      </c>
      <c r="G132" s="49">
        <f>'[2]OUT-FOREIGNDEMAND'!G87</f>
        <v>56.315280931362103</v>
      </c>
      <c r="H132" s="49">
        <f>'[2]OUT-FOREIGNDEMAND'!H87</f>
        <v>55.658712297275848</v>
      </c>
      <c r="I132" s="49">
        <f>'[2]OUT-FOREIGNDEMAND'!I87</f>
        <v>43.489999498454559</v>
      </c>
      <c r="J132" s="49">
        <f>'[2]OUT-FOREIGNDEMAND'!J87</f>
        <v>98.7336908871509</v>
      </c>
      <c r="K132" s="49">
        <f>'[2]OUT-FOREIGNDEMAND'!K87</f>
        <v>70.31112703677077</v>
      </c>
      <c r="L132" s="49">
        <f>'[2]OUT-FOREIGNDEMAND'!L87</f>
        <v>54.502906983070694</v>
      </c>
      <c r="M132" s="49">
        <f>'[2]OUT-FOREIGNDEMAND'!M87</f>
        <v>87.582473321029923</v>
      </c>
      <c r="N132" s="49">
        <f>'[2]OUT-FOREIGNDEMAND'!N87</f>
        <v>97.240796462139528</v>
      </c>
      <c r="O132" s="49">
        <f>'[2]OUT-FOREIGNDEMAND'!O87</f>
        <v>72.661526290114509</v>
      </c>
      <c r="P132" s="49">
        <f>'[2]OUT-FOREIGNDEMAND'!P87</f>
        <v>90.506464901403447</v>
      </c>
      <c r="Q132" s="49">
        <f>'[2]OUT-FOREIGNDEMAND'!Q87</f>
        <v>84.680238609233427</v>
      </c>
      <c r="R132" s="49">
        <f>'[2]OUT-FOREIGNDEMAND'!R87</f>
        <v>176.62559375000006</v>
      </c>
      <c r="S132" s="49">
        <f>'[2]OUT-FOREIGNDEMAND'!S87</f>
        <v>70.899312500000022</v>
      </c>
      <c r="T132" s="49">
        <f>'[2]OUT-FOREIGNDEMAND'!T87</f>
        <v>73.467156250000016</v>
      </c>
      <c r="U132" s="49">
        <f>'[2]OUT-FOREIGNDEMAND'!U87</f>
        <v>96.72037499999999</v>
      </c>
      <c r="V132" s="49">
        <f>'[2]OUT-FOREIGNDEMAND'!V87</f>
        <v>50.111906250000004</v>
      </c>
      <c r="W132" s="49"/>
      <c r="X132" s="43">
        <f t="shared" si="4"/>
        <v>0.97759457737449651</v>
      </c>
      <c r="Y132" s="49"/>
      <c r="Z132" s="49">
        <f t="shared" si="11"/>
        <v>2.344455013634783</v>
      </c>
      <c r="AA132" s="49">
        <f t="shared" si="12"/>
        <v>2.9514470440265228</v>
      </c>
      <c r="AB132" s="49">
        <f t="shared" si="13"/>
        <v>0.83628079052000537</v>
      </c>
      <c r="AC132" s="49">
        <f t="shared" si="5"/>
        <v>1.2181748903733247</v>
      </c>
      <c r="AD132" s="49">
        <f t="shared" si="5"/>
        <v>-0.67463096190915062</v>
      </c>
      <c r="AE132" s="49">
        <f t="shared" si="5"/>
        <v>4.3275361338239948</v>
      </c>
      <c r="AG132" s="50">
        <f t="shared" si="9"/>
        <v>79.570072539990022</v>
      </c>
      <c r="AH132" s="43">
        <f t="shared" si="10"/>
        <v>2.5144412589429121</v>
      </c>
    </row>
    <row r="133" spans="1:34" x14ac:dyDescent="0.25">
      <c r="A133" s="43" t="str">
        <f>'[2]OUT-FOREIGNDEMAND'!A88</f>
        <v>2001Q3</v>
      </c>
      <c r="B133" s="49">
        <f>'[2]OUT-FOREIGNDEMAND'!B88</f>
        <v>87.175362687310553</v>
      </c>
      <c r="C133" s="49">
        <f>'[2]OUT-FOREIGNDEMAND'!C88</f>
        <v>91.003305709979443</v>
      </c>
      <c r="D133" s="49">
        <f>'[2]OUT-FOREIGNDEMAND'!D88</f>
        <v>87.570246645951954</v>
      </c>
      <c r="E133" s="49">
        <f>'[2]OUT-FOREIGNDEMAND'!E88</f>
        <v>83.817742280928229</v>
      </c>
      <c r="F133" s="49">
        <f>'[2]OUT-FOREIGNDEMAND'!F88</f>
        <v>177.49814375961381</v>
      </c>
      <c r="G133" s="49">
        <f>'[2]OUT-FOREIGNDEMAND'!G88</f>
        <v>56.991791282134052</v>
      </c>
      <c r="H133" s="49">
        <f>'[2]OUT-FOREIGNDEMAND'!H88</f>
        <v>56.261396418916107</v>
      </c>
      <c r="I133" s="49">
        <f>'[2]OUT-FOREIGNDEMAND'!I88</f>
        <v>44.413126676603383</v>
      </c>
      <c r="J133" s="49">
        <f>'[2]OUT-FOREIGNDEMAND'!J88</f>
        <v>98.786338631505686</v>
      </c>
      <c r="K133" s="49">
        <f>'[2]OUT-FOREIGNDEMAND'!K88</f>
        <v>71.406287632845959</v>
      </c>
      <c r="L133" s="49">
        <f>'[2]OUT-FOREIGNDEMAND'!L88</f>
        <v>55.887284756844195</v>
      </c>
      <c r="M133" s="49">
        <f>'[2]OUT-FOREIGNDEMAND'!M88</f>
        <v>87.889062935070228</v>
      </c>
      <c r="N133" s="49">
        <f>'[2]OUT-FOREIGNDEMAND'!N88</f>
        <v>97.418077831735502</v>
      </c>
      <c r="O133" s="49">
        <f>'[2]OUT-FOREIGNDEMAND'!O88</f>
        <v>73.486286636953608</v>
      </c>
      <c r="P133" s="49">
        <f>'[2]OUT-FOREIGNDEMAND'!P88</f>
        <v>90.788654771460457</v>
      </c>
      <c r="Q133" s="49">
        <f>'[2]OUT-FOREIGNDEMAND'!Q88</f>
        <v>85.162198993554767</v>
      </c>
      <c r="R133" s="49">
        <f>'[2]OUT-FOREIGNDEMAND'!R88</f>
        <v>177.58496875000003</v>
      </c>
      <c r="S133" s="49">
        <f>'[2]OUT-FOREIGNDEMAND'!S88</f>
        <v>70.896562500000016</v>
      </c>
      <c r="T133" s="49">
        <f>'[2]OUT-FOREIGNDEMAND'!T88</f>
        <v>73.695031250000014</v>
      </c>
      <c r="U133" s="49">
        <f>'[2]OUT-FOREIGNDEMAND'!U88</f>
        <v>96.527624999999972</v>
      </c>
      <c r="V133" s="49">
        <f>'[2]OUT-FOREIGNDEMAND'!V88</f>
        <v>50.622781250000003</v>
      </c>
      <c r="W133" s="49"/>
      <c r="X133" s="43">
        <f t="shared" ref="X133:X196" si="14">((B133/B129)-1)*100</f>
        <v>0.69711653321058442</v>
      </c>
      <c r="Y133" s="49"/>
      <c r="Z133" s="49">
        <f t="shared" si="11"/>
        <v>2.3621353026169523</v>
      </c>
      <c r="AA133" s="49">
        <f t="shared" si="12"/>
        <v>2.7278178379235074</v>
      </c>
      <c r="AB133" s="49">
        <f t="shared" si="13"/>
        <v>0.69810320813221693</v>
      </c>
      <c r="AC133" s="49">
        <f t="shared" si="5"/>
        <v>1.2755637762563277</v>
      </c>
      <c r="AD133" s="49">
        <f t="shared" si="5"/>
        <v>-0.70074665298482941</v>
      </c>
      <c r="AE133" s="49">
        <f t="shared" si="5"/>
        <v>4.3424463063731711</v>
      </c>
      <c r="AG133" s="50">
        <f t="shared" si="9"/>
        <v>80.053121802625597</v>
      </c>
      <c r="AH133" s="43">
        <f t="shared" si="10"/>
        <v>2.4504981655900204</v>
      </c>
    </row>
    <row r="134" spans="1:34" x14ac:dyDescent="0.25">
      <c r="A134" s="43" t="str">
        <f>'[2]OUT-FOREIGNDEMAND'!A89</f>
        <v>2001Q4</v>
      </c>
      <c r="B134" s="49">
        <f>'[2]OUT-FOREIGNDEMAND'!B89</f>
        <v>87.503602700826093</v>
      </c>
      <c r="C134" s="49">
        <f>'[2]OUT-FOREIGNDEMAND'!C89</f>
        <v>91.424520073115815</v>
      </c>
      <c r="D134" s="49">
        <f>'[2]OUT-FOREIGNDEMAND'!D89</f>
        <v>87.647774957716024</v>
      </c>
      <c r="E134" s="49">
        <f>'[2]OUT-FOREIGNDEMAND'!E89</f>
        <v>85.100498638159806</v>
      </c>
      <c r="F134" s="49">
        <f>'[2]OUT-FOREIGNDEMAND'!F89</f>
        <v>174.87615476207495</v>
      </c>
      <c r="G134" s="49">
        <f>'[2]OUT-FOREIGNDEMAND'!G89</f>
        <v>57.649093404467948</v>
      </c>
      <c r="H134" s="49">
        <f>'[2]OUT-FOREIGNDEMAND'!H89</f>
        <v>56.835964739936948</v>
      </c>
      <c r="I134" s="49">
        <f>'[2]OUT-FOREIGNDEMAND'!I89</f>
        <v>45.375688039225999</v>
      </c>
      <c r="J134" s="49">
        <f>'[2]OUT-FOREIGNDEMAND'!J89</f>
        <v>98.817846849545361</v>
      </c>
      <c r="K134" s="49">
        <f>'[2]OUT-FOREIGNDEMAND'!K89</f>
        <v>72.638760283348063</v>
      </c>
      <c r="L134" s="49">
        <f>'[2]OUT-FOREIGNDEMAND'!L89</f>
        <v>57.220196833520831</v>
      </c>
      <c r="M134" s="49">
        <f>'[2]OUT-FOREIGNDEMAND'!M89</f>
        <v>88.229600155185864</v>
      </c>
      <c r="N134" s="49">
        <f>'[2]OUT-FOREIGNDEMAND'!N89</f>
        <v>97.48227870118815</v>
      </c>
      <c r="O134" s="49">
        <f>'[2]OUT-FOREIGNDEMAND'!O89</f>
        <v>74.509663151845288</v>
      </c>
      <c r="P134" s="49">
        <f>'[2]OUT-FOREIGNDEMAND'!P89</f>
        <v>90.954322053718613</v>
      </c>
      <c r="Q134" s="49">
        <f>'[2]OUT-FOREIGNDEMAND'!Q89</f>
        <v>85.642123400752553</v>
      </c>
      <c r="R134" s="49">
        <f>'[2]OUT-FOREIGNDEMAND'!R89</f>
        <v>178.41778125000002</v>
      </c>
      <c r="S134" s="49">
        <f>'[2]OUT-FOREIGNDEMAND'!S89</f>
        <v>70.829937500000028</v>
      </c>
      <c r="T134" s="49">
        <f>'[2]OUT-FOREIGNDEMAND'!T89</f>
        <v>73.924718750000025</v>
      </c>
      <c r="U134" s="49">
        <f>'[2]OUT-FOREIGNDEMAND'!U89</f>
        <v>96.322874999999982</v>
      </c>
      <c r="V134" s="49">
        <f>'[2]OUT-FOREIGNDEMAND'!V89</f>
        <v>51.128968749999999</v>
      </c>
      <c r="W134" s="49"/>
      <c r="X134" s="43">
        <f t="shared" si="14"/>
        <v>0.65149026422497425</v>
      </c>
      <c r="Y134" s="49"/>
      <c r="Z134" s="49">
        <f t="shared" si="11"/>
        <v>2.3591497599478206</v>
      </c>
      <c r="AA134" s="49">
        <f t="shared" si="12"/>
        <v>2.4627885269911109</v>
      </c>
      <c r="AB134" s="49">
        <f t="shared" si="13"/>
        <v>0.4474261033423188</v>
      </c>
      <c r="AC134" s="49">
        <f t="shared" si="5"/>
        <v>1.3071134086402481</v>
      </c>
      <c r="AD134" s="49">
        <f t="shared" si="5"/>
        <v>-0.73919117272936985</v>
      </c>
      <c r="AE134" s="49">
        <f t="shared" si="5"/>
        <v>4.3075814760034747</v>
      </c>
      <c r="AG134" s="50">
        <f t="shared" si="9"/>
        <v>80.526749919953545</v>
      </c>
      <c r="AH134" s="43">
        <f t="shared" si="10"/>
        <v>2.3876545289167161</v>
      </c>
    </row>
    <row r="135" spans="1:34" x14ac:dyDescent="0.25">
      <c r="A135" s="43" t="str">
        <f>'[2]OUT-FOREIGNDEMAND'!A90</f>
        <v>2002Q1</v>
      </c>
      <c r="B135" s="49">
        <f>'[2]OUT-FOREIGNDEMAND'!B90</f>
        <v>87.818785042655122</v>
      </c>
      <c r="C135" s="49">
        <f>'[2]OUT-FOREIGNDEMAND'!C90</f>
        <v>91.578527865158094</v>
      </c>
      <c r="D135" s="49">
        <f>'[2]OUT-FOREIGNDEMAND'!D90</f>
        <v>87.407030264980818</v>
      </c>
      <c r="E135" s="49">
        <f>'[2]OUT-FOREIGNDEMAND'!E90</f>
        <v>87.535996513224518</v>
      </c>
      <c r="F135" s="49">
        <f>'[2]OUT-FOREIGNDEMAND'!F90</f>
        <v>171.45398808952933</v>
      </c>
      <c r="G135" s="49">
        <f>'[2]OUT-FOREIGNDEMAND'!G90</f>
        <v>57.995602979608947</v>
      </c>
      <c r="H135" s="49">
        <f>'[2]OUT-FOREIGNDEMAND'!H90</f>
        <v>56.93209953537054</v>
      </c>
      <c r="I135" s="49">
        <f>'[2]OUT-FOREIGNDEMAND'!I90</f>
        <v>46.351265970393328</v>
      </c>
      <c r="J135" s="49">
        <f>'[2]OUT-FOREIGNDEMAND'!J90</f>
        <v>98.544903311190851</v>
      </c>
      <c r="K135" s="49">
        <f>'[2]OUT-FOREIGNDEMAND'!K90</f>
        <v>74.832235467478313</v>
      </c>
      <c r="L135" s="49">
        <f>'[2]OUT-FOREIGNDEMAND'!L90</f>
        <v>58.525898533132953</v>
      </c>
      <c r="M135" s="49">
        <f>'[2]OUT-FOREIGNDEMAND'!M90</f>
        <v>88.778253564304919</v>
      </c>
      <c r="N135" s="49">
        <f>'[2]OUT-FOREIGNDEMAND'!N90</f>
        <v>97.226781483765251</v>
      </c>
      <c r="O135" s="49">
        <f>'[2]OUT-FOREIGNDEMAND'!O90</f>
        <v>76.567849898610717</v>
      </c>
      <c r="P135" s="49">
        <f>'[2]OUT-FOREIGNDEMAND'!P90</f>
        <v>90.720462949254483</v>
      </c>
      <c r="Q135" s="49">
        <f>'[2]OUT-FOREIGNDEMAND'!Q90</f>
        <v>86.131263279965111</v>
      </c>
      <c r="R135" s="49">
        <f>'[2]OUT-FOREIGNDEMAND'!R90</f>
        <v>178.60325</v>
      </c>
      <c r="S135" s="49">
        <f>'[2]OUT-FOREIGNDEMAND'!S90</f>
        <v>70.334437500000035</v>
      </c>
      <c r="T135" s="49">
        <f>'[2]OUT-FOREIGNDEMAND'!T90</f>
        <v>74.146843749999988</v>
      </c>
      <c r="U135" s="49">
        <f>'[2]OUT-FOREIGNDEMAND'!U90</f>
        <v>95.980031250000039</v>
      </c>
      <c r="V135" s="49">
        <f>'[2]OUT-FOREIGNDEMAND'!V90</f>
        <v>51.616093750000019</v>
      </c>
      <c r="W135" s="49"/>
      <c r="X135" s="43">
        <f t="shared" si="14"/>
        <v>1.3588408969973154</v>
      </c>
      <c r="Y135" s="49"/>
      <c r="Z135" s="49">
        <f t="shared" si="11"/>
        <v>2.298227308627232</v>
      </c>
      <c r="AA135" s="49">
        <f t="shared" si="12"/>
        <v>1.7452431065700713</v>
      </c>
      <c r="AB135" s="49">
        <f t="shared" si="13"/>
        <v>-0.71112773742268987</v>
      </c>
      <c r="AC135" s="49">
        <f t="shared" si="5"/>
        <v>1.2366691342590386</v>
      </c>
      <c r="AD135" s="49">
        <f t="shared" si="5"/>
        <v>-0.95055010971230036</v>
      </c>
      <c r="AE135" s="49">
        <f t="shared" si="5"/>
        <v>4.0723768070101363</v>
      </c>
      <c r="AG135" s="50">
        <f t="shared" si="9"/>
        <v>81.01101128192451</v>
      </c>
      <c r="AH135" s="43">
        <f t="shared" si="10"/>
        <v>2.4272539712453023</v>
      </c>
    </row>
    <row r="136" spans="1:34" x14ac:dyDescent="0.25">
      <c r="A136" s="43" t="str">
        <f>'[2]OUT-FOREIGNDEMAND'!A91</f>
        <v>2002Q2</v>
      </c>
      <c r="B136" s="49">
        <f>'[2]OUT-FOREIGNDEMAND'!B91</f>
        <v>88.250314298501578</v>
      </c>
      <c r="C136" s="49">
        <f>'[2]OUT-FOREIGNDEMAND'!C91</f>
        <v>92.060268356362329</v>
      </c>
      <c r="D136" s="49">
        <f>'[2]OUT-FOREIGNDEMAND'!D91</f>
        <v>87.39222288421773</v>
      </c>
      <c r="E136" s="49">
        <f>'[2]OUT-FOREIGNDEMAND'!E91</f>
        <v>89.000996019760009</v>
      </c>
      <c r="F136" s="49">
        <f>'[2]OUT-FOREIGNDEMAND'!F91</f>
        <v>167.21684263146881</v>
      </c>
      <c r="G136" s="49">
        <f>'[2]OUT-FOREIGNDEMAND'!G91</f>
        <v>58.731122372568663</v>
      </c>
      <c r="H136" s="49">
        <f>'[2]OUT-FOREIGNDEMAND'!H91</f>
        <v>57.630563345139699</v>
      </c>
      <c r="I136" s="49">
        <f>'[2]OUT-FOREIGNDEMAND'!I91</f>
        <v>47.403262748335173</v>
      </c>
      <c r="J136" s="49">
        <f>'[2]OUT-FOREIGNDEMAND'!J91</f>
        <v>98.64745736863199</v>
      </c>
      <c r="K136" s="49">
        <f>'[2]OUT-FOREIGNDEMAND'!K91</f>
        <v>76.009856035153788</v>
      </c>
      <c r="L136" s="49">
        <f>'[2]OUT-FOREIGNDEMAND'!L91</f>
        <v>59.746177087602945</v>
      </c>
      <c r="M136" s="49">
        <f>'[2]OUT-FOREIGNDEMAND'!M91</f>
        <v>89.117018563399853</v>
      </c>
      <c r="N136" s="49">
        <f>'[2]OUT-FOREIGNDEMAND'!N91</f>
        <v>97.147468387624102</v>
      </c>
      <c r="O136" s="49">
        <f>'[2]OUT-FOREIGNDEMAND'!O91</f>
        <v>77.653981124079067</v>
      </c>
      <c r="P136" s="49">
        <f>'[2]OUT-FOREIGNDEMAND'!P91</f>
        <v>90.766286575484372</v>
      </c>
      <c r="Q136" s="49">
        <f>'[2]OUT-FOREIGNDEMAND'!Q91</f>
        <v>86.602615153260416</v>
      </c>
      <c r="R136" s="49">
        <f>'[2]OUT-FOREIGNDEMAND'!R91</f>
        <v>179.39124999999999</v>
      </c>
      <c r="S136" s="49">
        <f>'[2]OUT-FOREIGNDEMAND'!S91</f>
        <v>70.286062500000028</v>
      </c>
      <c r="T136" s="49">
        <f>'[2]OUT-FOREIGNDEMAND'!T91</f>
        <v>74.383906249999981</v>
      </c>
      <c r="U136" s="49">
        <f>'[2]OUT-FOREIGNDEMAND'!U91</f>
        <v>95.801718750000035</v>
      </c>
      <c r="V136" s="49">
        <f>'[2]OUT-FOREIGNDEMAND'!V91</f>
        <v>52.118656250000022</v>
      </c>
      <c r="W136" s="49"/>
      <c r="X136" s="43">
        <f t="shared" si="14"/>
        <v>1.5679161408667763</v>
      </c>
      <c r="Y136" s="49"/>
      <c r="Z136" s="49">
        <f t="shared" si="11"/>
        <v>2.2701595739450076</v>
      </c>
      <c r="AA136" s="49">
        <f t="shared" si="12"/>
        <v>1.5658298388593117</v>
      </c>
      <c r="AB136" s="49">
        <f t="shared" si="13"/>
        <v>-0.86495902199332786</v>
      </c>
      <c r="AC136" s="49">
        <f t="shared" si="5"/>
        <v>1.2478365119787282</v>
      </c>
      <c r="AD136" s="49">
        <f t="shared" si="5"/>
        <v>-0.94980633604858644</v>
      </c>
      <c r="AE136" s="49">
        <f t="shared" si="5"/>
        <v>4.0045373448550858</v>
      </c>
      <c r="AG136" s="50">
        <f t="shared" si="9"/>
        <v>81.457775352657038</v>
      </c>
      <c r="AH136" s="43">
        <f t="shared" si="10"/>
        <v>2.2242578109214373</v>
      </c>
    </row>
    <row r="137" spans="1:34" x14ac:dyDescent="0.25">
      <c r="A137" s="43" t="str">
        <f>'[2]OUT-FOREIGNDEMAND'!A92</f>
        <v>2002Q3</v>
      </c>
      <c r="B137" s="49">
        <f>'[2]OUT-FOREIGNDEMAND'!B92</f>
        <v>88.744271890988841</v>
      </c>
      <c r="C137" s="49">
        <f>'[2]OUT-FOREIGNDEMAND'!C92</f>
        <v>92.621850184121811</v>
      </c>
      <c r="D137" s="49">
        <f>'[2]OUT-FOREIGNDEMAND'!D92</f>
        <v>87.376598516897047</v>
      </c>
      <c r="E137" s="49">
        <f>'[2]OUT-FOREIGNDEMAND'!E92</f>
        <v>90.380180443750604</v>
      </c>
      <c r="F137" s="49">
        <f>'[2]OUT-FOREIGNDEMAND'!F92</f>
        <v>162.17088551727184</v>
      </c>
      <c r="G137" s="49">
        <f>'[2]OUT-FOREIGNDEMAND'!G92</f>
        <v>59.564067264592261</v>
      </c>
      <c r="H137" s="49">
        <f>'[2]OUT-FOREIGNDEMAND'!H92</f>
        <v>58.481038444276578</v>
      </c>
      <c r="I137" s="49">
        <f>'[2]OUT-FOREIGNDEMAND'!I92</f>
        <v>48.505260757122429</v>
      </c>
      <c r="J137" s="49">
        <f>'[2]OUT-FOREIGNDEMAND'!J92</f>
        <v>98.842196791789689</v>
      </c>
      <c r="K137" s="49">
        <f>'[2]OUT-FOREIGNDEMAND'!K92</f>
        <v>76.995312465575722</v>
      </c>
      <c r="L137" s="49">
        <f>'[2]OUT-FOREIGNDEMAND'!L92</f>
        <v>60.905287816963146</v>
      </c>
      <c r="M137" s="49">
        <f>'[2]OUT-FOREIGNDEMAND'!M92</f>
        <v>89.420063735398827</v>
      </c>
      <c r="N137" s="49">
        <f>'[2]OUT-FOREIGNDEMAND'!N92</f>
        <v>97.037721826032538</v>
      </c>
      <c r="O137" s="49">
        <f>'[2]OUT-FOREIGNDEMAND'!O92</f>
        <v>78.604250892071519</v>
      </c>
      <c r="P137" s="49">
        <f>'[2]OUT-FOREIGNDEMAND'!P92</f>
        <v>90.808789133484794</v>
      </c>
      <c r="Q137" s="49">
        <f>'[2]OUT-FOREIGNDEMAND'!Q92</f>
        <v>87.067430469776824</v>
      </c>
      <c r="R137" s="49">
        <f>'[2]OUT-FOREIGNDEMAND'!R92</f>
        <v>180.26099999999997</v>
      </c>
      <c r="S137" s="49">
        <f>'[2]OUT-FOREIGNDEMAND'!S92</f>
        <v>70.319812500000012</v>
      </c>
      <c r="T137" s="49">
        <f>'[2]OUT-FOREIGNDEMAND'!T92</f>
        <v>74.626531249999971</v>
      </c>
      <c r="U137" s="49">
        <f>'[2]OUT-FOREIGNDEMAND'!U92</f>
        <v>95.661843750000045</v>
      </c>
      <c r="V137" s="49">
        <f>'[2]OUT-FOREIGNDEMAND'!V92</f>
        <v>52.622281250000022</v>
      </c>
      <c r="W137" s="49"/>
      <c r="X137" s="43">
        <f t="shared" si="14"/>
        <v>1.7997162906058906</v>
      </c>
      <c r="Y137" s="49"/>
      <c r="Z137" s="49">
        <f t="shared" si="11"/>
        <v>2.2371797566737905</v>
      </c>
      <c r="AA137" s="49">
        <f t="shared" si="12"/>
        <v>1.506901889746759</v>
      </c>
      <c r="AB137" s="49">
        <f t="shared" si="13"/>
        <v>-0.81350911759650035</v>
      </c>
      <c r="AC137" s="49">
        <f t="shared" si="5"/>
        <v>1.2639929506780057</v>
      </c>
      <c r="AD137" s="49">
        <f t="shared" si="5"/>
        <v>-0.89692588002650009</v>
      </c>
      <c r="AE137" s="49">
        <f t="shared" si="5"/>
        <v>3.9498027382681933</v>
      </c>
      <c r="AG137" s="50">
        <f t="shared" si="9"/>
        <v>81.887096522101757</v>
      </c>
      <c r="AH137" s="43">
        <f t="shared" si="10"/>
        <v>2.1249153867561654</v>
      </c>
    </row>
    <row r="138" spans="1:34" x14ac:dyDescent="0.25">
      <c r="A138" s="43" t="str">
        <f>'[2]OUT-FOREIGNDEMAND'!A93</f>
        <v>2002Q4</v>
      </c>
      <c r="B138" s="49">
        <f>'[2]OUT-FOREIGNDEMAND'!B93</f>
        <v>89.300657820116882</v>
      </c>
      <c r="C138" s="49">
        <f>'[2]OUT-FOREIGNDEMAND'!C93</f>
        <v>93.263273348436527</v>
      </c>
      <c r="D138" s="49">
        <f>'[2]OUT-FOREIGNDEMAND'!D93</f>
        <v>87.360157163018755</v>
      </c>
      <c r="E138" s="49">
        <f>'[2]OUT-FOREIGNDEMAND'!E93</f>
        <v>91.673549785196315</v>
      </c>
      <c r="F138" s="49">
        <f>'[2]OUT-FOREIGNDEMAND'!F93</f>
        <v>156.31611674693835</v>
      </c>
      <c r="G138" s="49">
        <f>'[2]OUT-FOREIGNDEMAND'!G93</f>
        <v>60.494437655679732</v>
      </c>
      <c r="H138" s="49">
        <f>'[2]OUT-FOREIGNDEMAND'!H93</f>
        <v>59.483524832781193</v>
      </c>
      <c r="I138" s="49">
        <f>'[2]OUT-FOREIGNDEMAND'!I93</f>
        <v>49.657259996755116</v>
      </c>
      <c r="J138" s="49">
        <f>'[2]OUT-FOREIGNDEMAND'!J93</f>
        <v>99.129121580663906</v>
      </c>
      <c r="K138" s="49">
        <f>'[2]OUT-FOREIGNDEMAND'!K93</f>
        <v>77.7886047587441</v>
      </c>
      <c r="L138" s="49">
        <f>'[2]OUT-FOREIGNDEMAND'!L93</f>
        <v>62.003230721213569</v>
      </c>
      <c r="M138" s="49">
        <f>'[2]OUT-FOREIGNDEMAND'!M93</f>
        <v>89.687389080301827</v>
      </c>
      <c r="N138" s="49">
        <f>'[2]OUT-FOREIGNDEMAND'!N93</f>
        <v>96.897541798990488</v>
      </c>
      <c r="O138" s="49">
        <f>'[2]OUT-FOREIGNDEMAND'!O93</f>
        <v>79.418659202588046</v>
      </c>
      <c r="P138" s="49">
        <f>'[2]OUT-FOREIGNDEMAND'!P93</f>
        <v>90.847970623255776</v>
      </c>
      <c r="Q138" s="49">
        <f>'[2]OUT-FOREIGNDEMAND'!Q93</f>
        <v>87.525709229514348</v>
      </c>
      <c r="R138" s="49">
        <f>'[2]OUT-FOREIGNDEMAND'!R93</f>
        <v>181.21249999999998</v>
      </c>
      <c r="S138" s="49">
        <f>'[2]OUT-FOREIGNDEMAND'!S93</f>
        <v>70.435687500000029</v>
      </c>
      <c r="T138" s="49">
        <f>'[2]OUT-FOREIGNDEMAND'!T93</f>
        <v>74.874718749999971</v>
      </c>
      <c r="U138" s="49">
        <f>'[2]OUT-FOREIGNDEMAND'!U93</f>
        <v>95.560406250000042</v>
      </c>
      <c r="V138" s="49">
        <f>'[2]OUT-FOREIGNDEMAND'!V93</f>
        <v>53.126968750000024</v>
      </c>
      <c r="W138" s="49"/>
      <c r="X138" s="43">
        <f t="shared" si="14"/>
        <v>2.0536927210127676</v>
      </c>
      <c r="Y138" s="49"/>
      <c r="Z138" s="49">
        <f t="shared" si="11"/>
        <v>2.1993684345585018</v>
      </c>
      <c r="AA138" s="49">
        <f t="shared" si="12"/>
        <v>1.5663902613406</v>
      </c>
      <c r="AB138" s="49">
        <f t="shared" si="13"/>
        <v>-0.55661492006822133</v>
      </c>
      <c r="AC138" s="49">
        <f t="shared" si="5"/>
        <v>1.285091125219795</v>
      </c>
      <c r="AD138" s="49">
        <f t="shared" si="5"/>
        <v>-0.79157598856962608</v>
      </c>
      <c r="AE138" s="49">
        <f t="shared" si="5"/>
        <v>3.9077651062540353</v>
      </c>
      <c r="AG138" s="50">
        <f t="shared" si="9"/>
        <v>82.29897479025864</v>
      </c>
      <c r="AH138" s="43">
        <f t="shared" si="10"/>
        <v>2.0271629415921089</v>
      </c>
    </row>
    <row r="139" spans="1:34" x14ac:dyDescent="0.25">
      <c r="A139" s="43" t="str">
        <f>'[2]OUT-FOREIGNDEMAND'!A94</f>
        <v>2003Q1</v>
      </c>
      <c r="B139" s="49">
        <f>'[2]OUT-FOREIGNDEMAND'!B94</f>
        <v>89.914572937055198</v>
      </c>
      <c r="C139" s="49">
        <f>'[2]OUT-FOREIGNDEMAND'!C94</f>
        <v>94.285870786591559</v>
      </c>
      <c r="D139" s="49">
        <f>'[2]OUT-FOREIGNDEMAND'!D94</f>
        <v>86.981219306950578</v>
      </c>
      <c r="E139" s="49">
        <f>'[2]OUT-FOREIGNDEMAND'!E94</f>
        <v>93.215060213417587</v>
      </c>
      <c r="F139" s="49">
        <f>'[2]OUT-FOREIGNDEMAND'!F94</f>
        <v>144.81416364187771</v>
      </c>
      <c r="G139" s="49">
        <f>'[2]OUT-FOREIGNDEMAND'!G94</f>
        <v>61.71257866605859</v>
      </c>
      <c r="H139" s="49">
        <f>'[2]OUT-FOREIGNDEMAND'!H94</f>
        <v>60.970044347395877</v>
      </c>
      <c r="I139" s="49">
        <f>'[2]OUT-FOREIGNDEMAND'!I94</f>
        <v>50.901310103043826</v>
      </c>
      <c r="J139" s="49">
        <f>'[2]OUT-FOREIGNDEMAND'!J94</f>
        <v>99.633026668362504</v>
      </c>
      <c r="K139" s="49">
        <f>'[2]OUT-FOREIGNDEMAND'!K94</f>
        <v>77.645057600309912</v>
      </c>
      <c r="L139" s="49">
        <f>'[2]OUT-FOREIGNDEMAND'!L94</f>
        <v>62.738000596501365</v>
      </c>
      <c r="M139" s="49">
        <f>'[2]OUT-FOREIGNDEMAND'!M94</f>
        <v>89.471288422889643</v>
      </c>
      <c r="N139" s="49">
        <f>'[2]OUT-FOREIGNDEMAND'!N94</f>
        <v>96.365880599916423</v>
      </c>
      <c r="O139" s="49">
        <f>'[2]OUT-FOREIGNDEMAND'!O94</f>
        <v>79.344609395573656</v>
      </c>
      <c r="P139" s="49">
        <f>'[2]OUT-FOREIGNDEMAND'!P94</f>
        <v>90.616202325827857</v>
      </c>
      <c r="Q139" s="49">
        <f>'[2]OUT-FOREIGNDEMAND'!Q94</f>
        <v>87.946370696163939</v>
      </c>
      <c r="R139" s="49">
        <f>'[2]OUT-FOREIGNDEMAND'!R94</f>
        <v>182.32903125000004</v>
      </c>
      <c r="S139" s="49">
        <f>'[2]OUT-FOREIGNDEMAND'!S94</f>
        <v>70.53696875</v>
      </c>
      <c r="T139" s="49">
        <f>'[2]OUT-FOREIGNDEMAND'!T94</f>
        <v>75.14237500000003</v>
      </c>
      <c r="U139" s="49">
        <f>'[2]OUT-FOREIGNDEMAND'!U94</f>
        <v>95.555687499999976</v>
      </c>
      <c r="V139" s="49">
        <f>'[2]OUT-FOREIGNDEMAND'!V94</f>
        <v>53.626312500000012</v>
      </c>
      <c r="W139" s="49"/>
      <c r="X139" s="43">
        <f t="shared" si="14"/>
        <v>2.3864915614376869</v>
      </c>
      <c r="Y139" s="49"/>
      <c r="Z139" s="49">
        <f t="shared" si="11"/>
        <v>2.1073734983996673</v>
      </c>
      <c r="AA139" s="49">
        <f t="shared" si="12"/>
        <v>2.0860657630810353</v>
      </c>
      <c r="AB139" s="49">
        <f t="shared" si="13"/>
        <v>0.28795460260837569</v>
      </c>
      <c r="AC139" s="49">
        <f t="shared" si="5"/>
        <v>1.3426481825128844</v>
      </c>
      <c r="AD139" s="49">
        <f t="shared" si="5"/>
        <v>-0.44211670331172348</v>
      </c>
      <c r="AE139" s="49">
        <f t="shared" si="5"/>
        <v>3.8945580805405111</v>
      </c>
      <c r="AG139" s="50">
        <f t="shared" si="9"/>
        <v>82.434747772752644</v>
      </c>
      <c r="AH139" s="43">
        <f t="shared" si="10"/>
        <v>0.66153601722089839</v>
      </c>
    </row>
    <row r="140" spans="1:34" x14ac:dyDescent="0.25">
      <c r="A140" s="43" t="str">
        <f>'[2]OUT-FOREIGNDEMAND'!A95</f>
        <v>2003Q2</v>
      </c>
      <c r="B140" s="49">
        <f>'[2]OUT-FOREIGNDEMAND'!B95</f>
        <v>90.597775198997013</v>
      </c>
      <c r="C140" s="49">
        <f>'[2]OUT-FOREIGNDEMAND'!C95</f>
        <v>94.966443449102798</v>
      </c>
      <c r="D140" s="49">
        <f>'[2]OUT-FOREIGNDEMAND'!D95</f>
        <v>87.107815786209898</v>
      </c>
      <c r="E140" s="49">
        <f>'[2]OUT-FOREIGNDEMAND'!E95</f>
        <v>94.203216922045272</v>
      </c>
      <c r="F140" s="49">
        <f>'[2]OUT-FOREIGNDEMAND'!F95</f>
        <v>139.27712063070743</v>
      </c>
      <c r="G140" s="49">
        <f>'[2]OUT-FOREIGNDEMAND'!G95</f>
        <v>62.761662007182814</v>
      </c>
      <c r="H140" s="49">
        <f>'[2]OUT-FOREIGNDEMAND'!H95</f>
        <v>62.143744579938975</v>
      </c>
      <c r="I140" s="49">
        <f>'[2]OUT-FOREIGNDEMAND'!I95</f>
        <v>52.13649195004313</v>
      </c>
      <c r="J140" s="49">
        <f>'[2]OUT-FOREIGNDEMAND'!J95</f>
        <v>100.05440421542671</v>
      </c>
      <c r="K140" s="49">
        <f>'[2]OUT-FOREIGNDEMAND'!K95</f>
        <v>78.351891744710798</v>
      </c>
      <c r="L140" s="49">
        <f>'[2]OUT-FOREIGNDEMAND'!L95</f>
        <v>63.834409932073335</v>
      </c>
      <c r="M140" s="49">
        <f>'[2]OUT-FOREIGNDEMAND'!M95</f>
        <v>89.846256583688401</v>
      </c>
      <c r="N140" s="49">
        <f>'[2]OUT-FOREIGNDEMAND'!N95</f>
        <v>96.309252724606111</v>
      </c>
      <c r="O140" s="49">
        <f>'[2]OUT-FOREIGNDEMAND'!O95</f>
        <v>80.188333455160389</v>
      </c>
      <c r="P140" s="49">
        <f>'[2]OUT-FOREIGNDEMAND'!P95</f>
        <v>90.755793166727742</v>
      </c>
      <c r="Q140" s="49">
        <f>'[2]OUT-FOREIGNDEMAND'!Q95</f>
        <v>88.404008636867246</v>
      </c>
      <c r="R140" s="49">
        <f>'[2]OUT-FOREIGNDEMAND'!R95</f>
        <v>183.41071875000003</v>
      </c>
      <c r="S140" s="49">
        <f>'[2]OUT-FOREIGNDEMAND'!S95</f>
        <v>70.855781249999993</v>
      </c>
      <c r="T140" s="49">
        <f>'[2]OUT-FOREIGNDEMAND'!T95</f>
        <v>75.39612500000004</v>
      </c>
      <c r="U140" s="49">
        <f>'[2]OUT-FOREIGNDEMAND'!U95</f>
        <v>95.507812499999972</v>
      </c>
      <c r="V140" s="49">
        <f>'[2]OUT-FOREIGNDEMAND'!V95</f>
        <v>54.135687500000017</v>
      </c>
      <c r="W140" s="49"/>
      <c r="X140" s="43">
        <f t="shared" si="14"/>
        <v>2.6600028783526852</v>
      </c>
      <c r="Y140" s="49"/>
      <c r="Z140" s="49">
        <f t="shared" si="11"/>
        <v>2.0800682293703465</v>
      </c>
      <c r="AA140" s="49">
        <f t="shared" si="12"/>
        <v>2.2406158327120451</v>
      </c>
      <c r="AB140" s="49">
        <f t="shared" si="13"/>
        <v>0.81057144152862914</v>
      </c>
      <c r="AC140" s="49">
        <f t="shared" si="5"/>
        <v>1.3608034332023955</v>
      </c>
      <c r="AD140" s="49">
        <f t="shared" si="5"/>
        <v>-0.30678598863871365</v>
      </c>
      <c r="AE140" s="49">
        <f t="shared" si="5"/>
        <v>3.8700753149214062</v>
      </c>
      <c r="AG140" s="50">
        <f t="shared" si="9"/>
        <v>82.91520519208386</v>
      </c>
      <c r="AH140" s="43">
        <f t="shared" si="10"/>
        <v>2.3517954654564965</v>
      </c>
    </row>
    <row r="141" spans="1:34" x14ac:dyDescent="0.25">
      <c r="A141" s="43" t="str">
        <f>'[2]OUT-FOREIGNDEMAND'!A96</f>
        <v>2003Q3</v>
      </c>
      <c r="B141" s="49">
        <f>'[2]OUT-FOREIGNDEMAND'!B96</f>
        <v>91.345365457111797</v>
      </c>
      <c r="C141" s="49">
        <f>'[2]OUT-FOREIGNDEMAND'!C96</f>
        <v>95.606324273255296</v>
      </c>
      <c r="D141" s="49">
        <f>'[2]OUT-FOREIGNDEMAND'!D96</f>
        <v>87.378267085164467</v>
      </c>
      <c r="E141" s="49">
        <f>'[2]OUT-FOREIGNDEMAND'!E96</f>
        <v>94.971976080399855</v>
      </c>
      <c r="F141" s="49">
        <f>'[2]OUT-FOREIGNDEMAND'!F96</f>
        <v>134.86661503483685</v>
      </c>
      <c r="G141" s="49">
        <f>'[2]OUT-FOREIGNDEMAND'!G96</f>
        <v>63.832032799279929</v>
      </c>
      <c r="H141" s="49">
        <f>'[2]OUT-FOREIGNDEMAND'!H96</f>
        <v>63.336647367152857</v>
      </c>
      <c r="I141" s="49">
        <f>'[2]OUT-FOREIGNDEMAND'!I96</f>
        <v>53.404855173563618</v>
      </c>
      <c r="J141" s="49">
        <f>'[2]OUT-FOREIGNDEMAND'!J96</f>
        <v>100.51804915496439</v>
      </c>
      <c r="K141" s="49">
        <f>'[2]OUT-FOREIGNDEMAND'!K96</f>
        <v>79.164431877597778</v>
      </c>
      <c r="L141" s="49">
        <f>'[2]OUT-FOREIGNDEMAND'!L96</f>
        <v>64.990453524076628</v>
      </c>
      <c r="M141" s="49">
        <f>'[2]OUT-FOREIGNDEMAND'!M96</f>
        <v>90.364587387478878</v>
      </c>
      <c r="N141" s="49">
        <f>'[2]OUT-FOREIGNDEMAND'!N96</f>
        <v>96.366610466477979</v>
      </c>
      <c r="O141" s="49">
        <f>'[2]OUT-FOREIGNDEMAND'!O96</f>
        <v>81.197234721293242</v>
      </c>
      <c r="P141" s="49">
        <f>'[2]OUT-FOREIGNDEMAND'!P96</f>
        <v>90.999114426985969</v>
      </c>
      <c r="Q141" s="49">
        <f>'[2]OUT-FOREIGNDEMAND'!Q96</f>
        <v>88.86754231531522</v>
      </c>
      <c r="R141" s="49">
        <f>'[2]OUT-FOREIGNDEMAND'!R96</f>
        <v>184.54084375000008</v>
      </c>
      <c r="S141" s="49">
        <f>'[2]OUT-FOREIGNDEMAND'!S96</f>
        <v>71.295406249999985</v>
      </c>
      <c r="T141" s="49">
        <f>'[2]OUT-FOREIGNDEMAND'!T96</f>
        <v>75.649875000000037</v>
      </c>
      <c r="U141" s="49">
        <f>'[2]OUT-FOREIGNDEMAND'!U96</f>
        <v>95.47506249999995</v>
      </c>
      <c r="V141" s="49">
        <f>'[2]OUT-FOREIGNDEMAND'!V96</f>
        <v>54.648687500000015</v>
      </c>
      <c r="W141" s="49"/>
      <c r="X141" s="43">
        <f t="shared" si="14"/>
        <v>2.9309988247107066</v>
      </c>
      <c r="Y141" s="49"/>
      <c r="Z141" s="49">
        <f t="shared" si="11"/>
        <v>2.0674916393257581</v>
      </c>
      <c r="AA141" s="49">
        <f t="shared" si="12"/>
        <v>2.3742483121696356</v>
      </c>
      <c r="AB141" s="49">
        <f t="shared" si="13"/>
        <v>1.3873668249612781</v>
      </c>
      <c r="AC141" s="49">
        <f t="shared" si="5"/>
        <v>1.3712867700789166</v>
      </c>
      <c r="AD141" s="49">
        <f t="shared" si="5"/>
        <v>-0.19525156810507038</v>
      </c>
      <c r="AE141" s="49">
        <f t="shared" si="5"/>
        <v>3.8508521521004813</v>
      </c>
      <c r="AG141" s="50">
        <f t="shared" si="9"/>
        <v>83.481684663877303</v>
      </c>
      <c r="AH141" s="43">
        <f t="shared" si="10"/>
        <v>2.7609472459536377</v>
      </c>
    </row>
    <row r="142" spans="1:34" x14ac:dyDescent="0.25">
      <c r="A142" s="43" t="str">
        <f>'[2]OUT-FOREIGNDEMAND'!A97</f>
        <v>2003Q4</v>
      </c>
      <c r="B142" s="49">
        <f>'[2]OUT-FOREIGNDEMAND'!B97</f>
        <v>92.157343711399562</v>
      </c>
      <c r="C142" s="49">
        <f>'[2]OUT-FOREIGNDEMAND'!C97</f>
        <v>96.205513259049027</v>
      </c>
      <c r="D142" s="49">
        <f>'[2]OUT-FOREIGNDEMAND'!D97</f>
        <v>87.7925732038143</v>
      </c>
      <c r="E142" s="49">
        <f>'[2]OUT-FOREIGNDEMAND'!E97</f>
        <v>95.521337688481324</v>
      </c>
      <c r="F142" s="49">
        <f>'[2]OUT-FOREIGNDEMAND'!F97</f>
        <v>131.58264685426602</v>
      </c>
      <c r="G142" s="49">
        <f>'[2]OUT-FOREIGNDEMAND'!G97</f>
        <v>64.923691042349915</v>
      </c>
      <c r="H142" s="49">
        <f>'[2]OUT-FOREIGNDEMAND'!H97</f>
        <v>64.548752709037501</v>
      </c>
      <c r="I142" s="49">
        <f>'[2]OUT-FOREIGNDEMAND'!I97</f>
        <v>54.706399773605291</v>
      </c>
      <c r="J142" s="49">
        <f>'[2]OUT-FOREIGNDEMAND'!J97</f>
        <v>101.02396148697548</v>
      </c>
      <c r="K142" s="49">
        <f>'[2]OUT-FOREIGNDEMAND'!K97</f>
        <v>80.082677998970837</v>
      </c>
      <c r="L142" s="49">
        <f>'[2]OUT-FOREIGNDEMAND'!L97</f>
        <v>66.206131372511294</v>
      </c>
      <c r="M142" s="49">
        <f>'[2]OUT-FOREIGNDEMAND'!M97</f>
        <v>91.026280834261101</v>
      </c>
      <c r="N142" s="49">
        <f>'[2]OUT-FOREIGNDEMAND'!N97</f>
        <v>96.537953825532028</v>
      </c>
      <c r="O142" s="49">
        <f>'[2]OUT-FOREIGNDEMAND'!O97</f>
        <v>82.371313193972213</v>
      </c>
      <c r="P142" s="49">
        <f>'[2]OUT-FOREIGNDEMAND'!P97</f>
        <v>91.346166106602539</v>
      </c>
      <c r="Q142" s="49">
        <f>'[2]OUT-FOREIGNDEMAND'!Q97</f>
        <v>89.336971731507901</v>
      </c>
      <c r="R142" s="49">
        <f>'[2]OUT-FOREIGNDEMAND'!R97</f>
        <v>185.71940625000008</v>
      </c>
      <c r="S142" s="49">
        <f>'[2]OUT-FOREIGNDEMAND'!S97</f>
        <v>71.855843749999991</v>
      </c>
      <c r="T142" s="49">
        <f>'[2]OUT-FOREIGNDEMAND'!T97</f>
        <v>75.903625000000034</v>
      </c>
      <c r="U142" s="49">
        <f>'[2]OUT-FOREIGNDEMAND'!U97</f>
        <v>95.457437499999955</v>
      </c>
      <c r="V142" s="49">
        <f>'[2]OUT-FOREIGNDEMAND'!V97</f>
        <v>55.16531250000002</v>
      </c>
      <c r="W142" s="49"/>
      <c r="X142" s="43">
        <f t="shared" si="14"/>
        <v>3.1989527972314136</v>
      </c>
      <c r="Y142" s="49"/>
      <c r="Z142" s="49">
        <f t="shared" si="11"/>
        <v>2.0694062555311366</v>
      </c>
      <c r="AA142" s="49">
        <f t="shared" si="12"/>
        <v>2.487083534524448</v>
      </c>
      <c r="AB142" s="49">
        <f t="shared" si="13"/>
        <v>2.016245315984122</v>
      </c>
      <c r="AC142" s="49">
        <f t="shared" si="5"/>
        <v>1.3741704372012276</v>
      </c>
      <c r="AD142" s="49">
        <f t="shared" si="5"/>
        <v>-0.10775252433598004</v>
      </c>
      <c r="AE142" s="49">
        <f t="shared" si="5"/>
        <v>3.8367401678643498</v>
      </c>
      <c r="AG142" s="50">
        <f t="shared" si="9"/>
        <v>84.134186188132929</v>
      </c>
      <c r="AH142" s="43">
        <f t="shared" si="10"/>
        <v>3.1632878358407668</v>
      </c>
    </row>
    <row r="143" spans="1:34" x14ac:dyDescent="0.25">
      <c r="A143" s="43" t="str">
        <f>'[2]OUT-FOREIGNDEMAND'!A98</f>
        <v>2004Q1</v>
      </c>
      <c r="B143" s="49">
        <f>'[2]OUT-FOREIGNDEMAND'!B98</f>
        <v>93.22807191234736</v>
      </c>
      <c r="C143" s="49">
        <f>'[2]OUT-FOREIGNDEMAND'!C98</f>
        <v>96.604888292129743</v>
      </c>
      <c r="D143" s="49">
        <f>'[2]OUT-FOREIGNDEMAND'!D98</f>
        <v>88.66423285541515</v>
      </c>
      <c r="E143" s="49">
        <f>'[2]OUT-FOREIGNDEMAND'!E98</f>
        <v>94.764806605681201</v>
      </c>
      <c r="F143" s="49">
        <f>'[2]OUT-FOREIGNDEMAND'!F98</f>
        <v>132.38741091476589</v>
      </c>
      <c r="G143" s="49">
        <f>'[2]OUT-FOREIGNDEMAND'!G98</f>
        <v>66.019343132014569</v>
      </c>
      <c r="H143" s="49">
        <f>'[2]OUT-FOREIGNDEMAND'!H98</f>
        <v>65.615817798316172</v>
      </c>
      <c r="I143" s="49">
        <f>'[2]OUT-FOREIGNDEMAND'!I98</f>
        <v>55.923909600053776</v>
      </c>
      <c r="J143" s="49">
        <f>'[2]OUT-FOREIGNDEMAND'!J98</f>
        <v>101.73149992197766</v>
      </c>
      <c r="K143" s="49">
        <f>'[2]OUT-FOREIGNDEMAND'!K98</f>
        <v>81.452669052828981</v>
      </c>
      <c r="L143" s="49">
        <f>'[2]OUT-FOREIGNDEMAND'!L98</f>
        <v>67.70543342947397</v>
      </c>
      <c r="M143" s="49">
        <f>'[2]OUT-FOREIGNDEMAND'!M98</f>
        <v>92.354046408184303</v>
      </c>
      <c r="N143" s="49">
        <f>'[2]OUT-FOREIGNDEMAND'!N98</f>
        <v>97.175934782270787</v>
      </c>
      <c r="O143" s="49">
        <f>'[2]OUT-FOREIGNDEMAND'!O98</f>
        <v>84.332049366332555</v>
      </c>
      <c r="P143" s="49">
        <f>'[2]OUT-FOREIGNDEMAND'!P98</f>
        <v>92.041414128593829</v>
      </c>
      <c r="Q143" s="49">
        <f>'[2]OUT-FOREIGNDEMAND'!Q98</f>
        <v>89.815853963189113</v>
      </c>
      <c r="R143" s="49">
        <f>'[2]OUT-FOREIGNDEMAND'!R98</f>
        <v>186.84078125000002</v>
      </c>
      <c r="S143" s="49">
        <f>'[2]OUT-FOREIGNDEMAND'!S98</f>
        <v>73.05943750000003</v>
      </c>
      <c r="T143" s="49">
        <f>'[2]OUT-FOREIGNDEMAND'!T98</f>
        <v>76.07003125</v>
      </c>
      <c r="U143" s="49">
        <f>'[2]OUT-FOREIGNDEMAND'!U98</f>
        <v>95.534156249999995</v>
      </c>
      <c r="V143" s="49">
        <f>'[2]OUT-FOREIGNDEMAND'!V98</f>
        <v>55.631187500000003</v>
      </c>
      <c r="W143" s="49"/>
      <c r="X143" s="43">
        <f t="shared" si="14"/>
        <v>3.685163446877282</v>
      </c>
      <c r="Y143" s="49"/>
      <c r="Z143" s="49">
        <f t="shared" si="11"/>
        <v>2.1257082608716615</v>
      </c>
      <c r="AA143" s="49">
        <f t="shared" si="12"/>
        <v>2.4745099390199199</v>
      </c>
      <c r="AB143" s="49">
        <f t="shared" si="13"/>
        <v>3.5760946276842009</v>
      </c>
      <c r="AC143" s="49">
        <f t="shared" si="5"/>
        <v>1.2345314478015457</v>
      </c>
      <c r="AD143" s="49">
        <f t="shared" si="5"/>
        <v>-2.2532672374919738E-2</v>
      </c>
      <c r="AE143" s="49">
        <f t="shared" si="5"/>
        <v>3.7386031344220916</v>
      </c>
      <c r="AG143" s="50">
        <f t="shared" si="9"/>
        <v>85.041636341616638</v>
      </c>
      <c r="AH143" s="43">
        <f t="shared" si="10"/>
        <v>4.3846019751669685</v>
      </c>
    </row>
    <row r="144" spans="1:34" x14ac:dyDescent="0.25">
      <c r="A144" s="43" t="str">
        <f>'[2]OUT-FOREIGNDEMAND'!A99</f>
        <v>2004Q2</v>
      </c>
      <c r="B144" s="49">
        <f>'[2]OUT-FOREIGNDEMAND'!B99</f>
        <v>94.091081378786285</v>
      </c>
      <c r="C144" s="49">
        <f>'[2]OUT-FOREIGNDEMAND'!C99</f>
        <v>97.186342446947648</v>
      </c>
      <c r="D144" s="49">
        <f>'[2]OUT-FOREIGNDEMAND'!D99</f>
        <v>89.240849128153187</v>
      </c>
      <c r="E144" s="49">
        <f>'[2]OUT-FOREIGNDEMAND'!E99</f>
        <v>95.309971169459843</v>
      </c>
      <c r="F144" s="49">
        <f>'[2]OUT-FOREIGNDEMAND'!F99</f>
        <v>130.1716396344861</v>
      </c>
      <c r="G144" s="49">
        <f>'[2]OUT-FOREIGNDEMAND'!G99</f>
        <v>67.160493718781581</v>
      </c>
      <c r="H144" s="49">
        <f>'[2]OUT-FOREIGNDEMAND'!H99</f>
        <v>66.93202537245304</v>
      </c>
      <c r="I144" s="49">
        <f>'[2]OUT-FOREIGNDEMAND'!I99</f>
        <v>57.338703413183602</v>
      </c>
      <c r="J144" s="49">
        <f>'[2]OUT-FOREIGNDEMAND'!J99</f>
        <v>102.25820355472854</v>
      </c>
      <c r="K144" s="49">
        <f>'[2]OUT-FOREIGNDEMAND'!K99</f>
        <v>82.443911573574582</v>
      </c>
      <c r="L144" s="49">
        <f>'[2]OUT-FOREIGNDEMAND'!L99</f>
        <v>68.950783809932631</v>
      </c>
      <c r="M144" s="49">
        <f>'[2]OUT-FOREIGNDEMAND'!M99</f>
        <v>93.09338134729029</v>
      </c>
      <c r="N144" s="49">
        <f>'[2]OUT-FOREIGNDEMAND'!N99</f>
        <v>97.434188583488222</v>
      </c>
      <c r="O144" s="49">
        <f>'[2]OUT-FOREIGNDEMAND'!O99</f>
        <v>85.587890054849623</v>
      </c>
      <c r="P144" s="49">
        <f>'[2]OUT-FOREIGNDEMAND'!P99</f>
        <v>92.498140277720495</v>
      </c>
      <c r="Q144" s="49">
        <f>'[2]OUT-FOREIGNDEMAND'!Q99</f>
        <v>90.295652023773613</v>
      </c>
      <c r="R144" s="49">
        <f>'[2]OUT-FOREIGNDEMAND'!R99</f>
        <v>188.15846875000003</v>
      </c>
      <c r="S144" s="49">
        <f>'[2]OUT-FOREIGNDEMAND'!S99</f>
        <v>73.652562500000016</v>
      </c>
      <c r="T144" s="49">
        <f>'[2]OUT-FOREIGNDEMAND'!T99</f>
        <v>76.358718749999994</v>
      </c>
      <c r="U144" s="49">
        <f>'[2]OUT-FOREIGNDEMAND'!U99</f>
        <v>95.515093749999991</v>
      </c>
      <c r="V144" s="49">
        <f>'[2]OUT-FOREIGNDEMAND'!V99</f>
        <v>56.176812499999997</v>
      </c>
      <c r="W144" s="49"/>
      <c r="X144" s="43">
        <f t="shared" si="14"/>
        <v>3.8558410205065785</v>
      </c>
      <c r="Y144" s="49"/>
      <c r="Z144" s="49">
        <f t="shared" si="11"/>
        <v>2.13977105345593</v>
      </c>
      <c r="AA144" s="49">
        <f t="shared" si="12"/>
        <v>2.5885891688105067</v>
      </c>
      <c r="AB144" s="49">
        <f t="shared" si="13"/>
        <v>3.9471461617678782</v>
      </c>
      <c r="AC144" s="49">
        <f t="shared" si="5"/>
        <v>1.2767151494853968</v>
      </c>
      <c r="AD144" s="49">
        <f t="shared" si="5"/>
        <v>7.6237218814112495E-3</v>
      </c>
      <c r="AE144" s="49">
        <f t="shared" si="5"/>
        <v>3.7703871406453926</v>
      </c>
      <c r="AG144" s="50">
        <f t="shared" si="9"/>
        <v>85.798611340090247</v>
      </c>
      <c r="AH144" s="43">
        <f t="shared" si="10"/>
        <v>3.6083130669100072</v>
      </c>
    </row>
    <row r="145" spans="1:34" x14ac:dyDescent="0.25">
      <c r="A145" s="43" t="str">
        <f>'[2]OUT-FOREIGNDEMAND'!A100</f>
        <v>2004Q3</v>
      </c>
      <c r="B145" s="49">
        <f>'[2]OUT-FOREIGNDEMAND'!B100</f>
        <v>94.940734061203372</v>
      </c>
      <c r="C145" s="49">
        <f>'[2]OUT-FOREIGNDEMAND'!C100</f>
        <v>97.790753609148496</v>
      </c>
      <c r="D145" s="49">
        <f>'[2]OUT-FOREIGNDEMAND'!D100</f>
        <v>89.835920735284148</v>
      </c>
      <c r="E145" s="49">
        <f>'[2]OUT-FOREIGNDEMAND'!E100</f>
        <v>96.070336239208757</v>
      </c>
      <c r="F145" s="49">
        <f>'[2]OUT-FOREIGNDEMAND'!F100</f>
        <v>127.89752783919761</v>
      </c>
      <c r="G145" s="49">
        <f>'[2]OUT-FOREIGNDEMAND'!G100</f>
        <v>68.329849198272726</v>
      </c>
      <c r="H145" s="49">
        <f>'[2]OUT-FOREIGNDEMAND'!H100</f>
        <v>68.333132624171384</v>
      </c>
      <c r="I145" s="49">
        <f>'[2]OUT-FOREIGNDEMAND'!I100</f>
        <v>58.833565062880389</v>
      </c>
      <c r="J145" s="49">
        <f>'[2]OUT-FOREIGNDEMAND'!J100</f>
        <v>102.76343109574579</v>
      </c>
      <c r="K145" s="49">
        <f>'[2]OUT-FOREIGNDEMAND'!K100</f>
        <v>83.402444505206631</v>
      </c>
      <c r="L145" s="49">
        <f>'[2]OUT-FOREIGNDEMAND'!L100</f>
        <v>70.166172465983962</v>
      </c>
      <c r="M145" s="49">
        <f>'[2]OUT-FOREIGNDEMAND'!M100</f>
        <v>93.766995135728365</v>
      </c>
      <c r="N145" s="49">
        <f>'[2]OUT-FOREIGNDEMAND'!N100</f>
        <v>97.665367209686821</v>
      </c>
      <c r="O145" s="49">
        <f>'[2]OUT-FOREIGNDEMAND'!O100</f>
        <v>86.760315752658684</v>
      </c>
      <c r="P145" s="49">
        <f>'[2]OUT-FOREIGNDEMAND'!P100</f>
        <v>92.96081047699893</v>
      </c>
      <c r="Q145" s="49">
        <f>'[2]OUT-FOREIGNDEMAND'!Q100</f>
        <v>90.779922991005293</v>
      </c>
      <c r="R145" s="49">
        <f>'[2]OUT-FOREIGNDEMAND'!R100</f>
        <v>189.56684375000003</v>
      </c>
      <c r="S145" s="49">
        <f>'[2]OUT-FOREIGNDEMAND'!S100</f>
        <v>74.15756250000004</v>
      </c>
      <c r="T145" s="49">
        <f>'[2]OUT-FOREIGNDEMAND'!T100</f>
        <v>76.682343750000001</v>
      </c>
      <c r="U145" s="49">
        <f>'[2]OUT-FOREIGNDEMAND'!U100</f>
        <v>95.479468749999981</v>
      </c>
      <c r="V145" s="49">
        <f>'[2]OUT-FOREIGNDEMAND'!V100</f>
        <v>56.747812500000002</v>
      </c>
      <c r="W145" s="49"/>
      <c r="X145" s="43">
        <f t="shared" si="14"/>
        <v>3.9360164427604927</v>
      </c>
      <c r="Y145" s="49"/>
      <c r="Z145" s="49">
        <f t="shared" si="11"/>
        <v>2.1519450475007584</v>
      </c>
      <c r="AA145" s="49">
        <f t="shared" si="12"/>
        <v>2.7235163218440439</v>
      </c>
      <c r="AB145" s="49">
        <f t="shared" si="13"/>
        <v>4.0145030381954827</v>
      </c>
      <c r="AC145" s="49">
        <f t="shared" si="5"/>
        <v>1.3647990165218005</v>
      </c>
      <c r="AD145" s="49">
        <f t="shared" si="5"/>
        <v>4.6150794612342949E-3</v>
      </c>
      <c r="AE145" s="49">
        <f t="shared" si="5"/>
        <v>3.8411261020678378</v>
      </c>
      <c r="AG145" s="50">
        <f t="shared" si="9"/>
        <v>86.57403776031974</v>
      </c>
      <c r="AH145" s="43">
        <f t="shared" si="10"/>
        <v>3.6644046055483548</v>
      </c>
    </row>
    <row r="146" spans="1:34" x14ac:dyDescent="0.25">
      <c r="A146" s="43" t="str">
        <f>'[2]OUT-FOREIGNDEMAND'!A101</f>
        <v>2004Q4</v>
      </c>
      <c r="B146" s="49">
        <f>'[2]OUT-FOREIGNDEMAND'!B101</f>
        <v>95.777029959598622</v>
      </c>
      <c r="C146" s="49">
        <f>'[2]OUT-FOREIGNDEMAND'!C101</f>
        <v>98.418121778732271</v>
      </c>
      <c r="D146" s="49">
        <f>'[2]OUT-FOREIGNDEMAND'!D101</f>
        <v>90.449447676808049</v>
      </c>
      <c r="E146" s="49">
        <f>'[2]OUT-FOREIGNDEMAND'!E101</f>
        <v>97.045901814927973</v>
      </c>
      <c r="F146" s="49">
        <f>'[2]OUT-FOREIGNDEMAND'!F101</f>
        <v>125.56507552890046</v>
      </c>
      <c r="G146" s="49">
        <f>'[2]OUT-FOREIGNDEMAND'!G101</f>
        <v>69.527409570488032</v>
      </c>
      <c r="H146" s="49">
        <f>'[2]OUT-FOREIGNDEMAND'!H101</f>
        <v>69.819139553471175</v>
      </c>
      <c r="I146" s="49">
        <f>'[2]OUT-FOREIGNDEMAND'!I101</f>
        <v>60.40849454914413</v>
      </c>
      <c r="J146" s="49">
        <f>'[2]OUT-FOREIGNDEMAND'!J101</f>
        <v>103.24718254502939</v>
      </c>
      <c r="K146" s="49">
        <f>'[2]OUT-FOREIGNDEMAND'!K101</f>
        <v>84.328267847725158</v>
      </c>
      <c r="L146" s="49">
        <f>'[2]OUT-FOREIGNDEMAND'!L101</f>
        <v>71.35159939762795</v>
      </c>
      <c r="M146" s="49">
        <f>'[2]OUT-FOREIGNDEMAND'!M101</f>
        <v>94.374887773498457</v>
      </c>
      <c r="N146" s="49">
        <f>'[2]OUT-FOREIGNDEMAND'!N101</f>
        <v>97.869470660866611</v>
      </c>
      <c r="O146" s="49">
        <f>'[2]OUT-FOREIGNDEMAND'!O101</f>
        <v>87.849326459759752</v>
      </c>
      <c r="P146" s="49">
        <f>'[2]OUT-FOREIGNDEMAND'!P101</f>
        <v>93.429424726429119</v>
      </c>
      <c r="Q146" s="49">
        <f>'[2]OUT-FOREIGNDEMAND'!Q101</f>
        <v>91.268666864884139</v>
      </c>
      <c r="R146" s="49">
        <f>'[2]OUT-FOREIGNDEMAND'!R101</f>
        <v>191.06590625000001</v>
      </c>
      <c r="S146" s="49">
        <f>'[2]OUT-FOREIGNDEMAND'!S101</f>
        <v>74.57443750000003</v>
      </c>
      <c r="T146" s="49">
        <f>'[2]OUT-FOREIGNDEMAND'!T101</f>
        <v>77.040906250000006</v>
      </c>
      <c r="U146" s="49">
        <f>'[2]OUT-FOREIGNDEMAND'!U101</f>
        <v>95.427281249999979</v>
      </c>
      <c r="V146" s="49">
        <f>'[2]OUT-FOREIGNDEMAND'!V101</f>
        <v>57.344187500000004</v>
      </c>
      <c r="W146" s="49"/>
      <c r="X146" s="43">
        <f t="shared" si="14"/>
        <v>3.9277241535243146</v>
      </c>
      <c r="Y146" s="49"/>
      <c r="Z146" s="49">
        <f t="shared" si="11"/>
        <v>2.1622572334125234</v>
      </c>
      <c r="AA146" s="49">
        <f t="shared" si="12"/>
        <v>2.8788052406343079</v>
      </c>
      <c r="AB146" s="49">
        <f t="shared" si="13"/>
        <v>3.7833996626057909</v>
      </c>
      <c r="AC146" s="49">
        <f t="shared" si="5"/>
        <v>1.4983227085662465</v>
      </c>
      <c r="AD146" s="49">
        <f t="shared" si="5"/>
        <v>-3.1591304763423089E-2</v>
      </c>
      <c r="AE146" s="49">
        <f t="shared" si="5"/>
        <v>3.9497193095751726</v>
      </c>
      <c r="AG146" s="50">
        <f t="shared" si="9"/>
        <v>87.367915602305018</v>
      </c>
      <c r="AH146" s="43">
        <f t="shared" si="10"/>
        <v>3.7187335934038002</v>
      </c>
    </row>
    <row r="147" spans="1:34" x14ac:dyDescent="0.25">
      <c r="A147" s="43" t="str">
        <f>'[2]OUT-FOREIGNDEMAND'!A102</f>
        <v>2005Q1</v>
      </c>
      <c r="B147" s="49">
        <f>'[2]OUT-FOREIGNDEMAND'!B102</f>
        <v>96.655632586274265</v>
      </c>
      <c r="C147" s="49">
        <f>'[2]OUT-FOREIGNDEMAND'!C102</f>
        <v>99.194450730326821</v>
      </c>
      <c r="D147" s="49">
        <f>'[2]OUT-FOREIGNDEMAND'!D102</f>
        <v>90.925217134359769</v>
      </c>
      <c r="E147" s="49">
        <f>'[2]OUT-FOREIGNDEMAND'!E102</f>
        <v>98.570797997714521</v>
      </c>
      <c r="F147" s="49">
        <f>'[2]OUT-FOREIGNDEMAND'!F102</f>
        <v>122.19783685835898</v>
      </c>
      <c r="G147" s="49">
        <f>'[2]OUT-FOREIGNDEMAND'!G102</f>
        <v>70.692410521011638</v>
      </c>
      <c r="H147" s="49">
        <f>'[2]OUT-FOREIGNDEMAND'!H102</f>
        <v>71.51356044865139</v>
      </c>
      <c r="I147" s="49">
        <f>'[2]OUT-FOREIGNDEMAND'!I102</f>
        <v>62.012216569599673</v>
      </c>
      <c r="J147" s="49">
        <f>'[2]OUT-FOREIGNDEMAND'!J102</f>
        <v>103.72099121556782</v>
      </c>
      <c r="K147" s="49">
        <f>'[2]OUT-FOREIGNDEMAND'!K102</f>
        <v>84.986511660548587</v>
      </c>
      <c r="L147" s="49">
        <f>'[2]OUT-FOREIGNDEMAND'!L102</f>
        <v>72.030952639827035</v>
      </c>
      <c r="M147" s="49">
        <f>'[2]OUT-FOREIGNDEMAND'!M102</f>
        <v>94.710544084081391</v>
      </c>
      <c r="N147" s="49">
        <f>'[2]OUT-FOREIGNDEMAND'!N102</f>
        <v>97.503978728456275</v>
      </c>
      <c r="O147" s="49">
        <f>'[2]OUT-FOREIGNDEMAND'!O102</f>
        <v>88.718739733650949</v>
      </c>
      <c r="P147" s="49">
        <f>'[2]OUT-FOREIGNDEMAND'!P102</f>
        <v>93.703549250754492</v>
      </c>
      <c r="Q147" s="49">
        <f>'[2]OUT-FOREIGNDEMAND'!Q102</f>
        <v>91.765915261821306</v>
      </c>
      <c r="R147" s="49">
        <f>'[2]OUT-FOREIGNDEMAND'!R102</f>
        <v>192.89300000000003</v>
      </c>
      <c r="S147" s="49">
        <f>'[2]OUT-FOREIGNDEMAND'!S102</f>
        <v>74.695062499999992</v>
      </c>
      <c r="T147" s="49">
        <f>'[2]OUT-FOREIGNDEMAND'!T102</f>
        <v>77.48346875</v>
      </c>
      <c r="U147" s="49">
        <f>'[2]OUT-FOREIGNDEMAND'!U102</f>
        <v>95.236031250000053</v>
      </c>
      <c r="V147" s="49">
        <f>'[2]OUT-FOREIGNDEMAND'!V102</f>
        <v>57.801093750000007</v>
      </c>
      <c r="W147" s="49"/>
      <c r="X147" s="43">
        <f t="shared" si="14"/>
        <v>3.6765328335326863</v>
      </c>
      <c r="Y147" s="49"/>
      <c r="Z147" s="49">
        <f t="shared" si="11"/>
        <v>2.171177150340764</v>
      </c>
      <c r="AA147" s="49">
        <f t="shared" si="12"/>
        <v>3.2392386231258063</v>
      </c>
      <c r="AB147" s="49">
        <f t="shared" si="13"/>
        <v>2.2387593663035776</v>
      </c>
      <c r="AC147" s="49">
        <f t="shared" si="5"/>
        <v>1.8580740362190928</v>
      </c>
      <c r="AD147" s="49">
        <f t="shared" si="5"/>
        <v>-0.31206116398807549</v>
      </c>
      <c r="AE147" s="49">
        <f t="shared" si="5"/>
        <v>3.900521177981342</v>
      </c>
      <c r="AG147" s="50">
        <f t="shared" si="9"/>
        <v>88.064945977413771</v>
      </c>
      <c r="AH147" s="43">
        <f t="shared" si="10"/>
        <v>3.2296354869293609</v>
      </c>
    </row>
    <row r="148" spans="1:34" x14ac:dyDescent="0.25">
      <c r="A148" s="43" t="str">
        <f>'[2]OUT-FOREIGNDEMAND'!A103</f>
        <v>2005Q2</v>
      </c>
      <c r="B148" s="49">
        <f>'[2]OUT-FOREIGNDEMAND'!B103</f>
        <v>97.442949511704938</v>
      </c>
      <c r="C148" s="49">
        <f>'[2]OUT-FOREIGNDEMAND'!C103</f>
        <v>99.817331404825325</v>
      </c>
      <c r="D148" s="49">
        <f>'[2]OUT-FOREIGNDEMAND'!D103</f>
        <v>91.638139872015614</v>
      </c>
      <c r="E148" s="49">
        <f>'[2]OUT-FOREIGNDEMAND'!E103</f>
        <v>99.843112544935465</v>
      </c>
      <c r="F148" s="49">
        <f>'[2]OUT-FOREIGNDEMAND'!F103</f>
        <v>120.13928185613877</v>
      </c>
      <c r="G148" s="49">
        <f>'[2]OUT-FOREIGNDEMAND'!G103</f>
        <v>71.970686404441579</v>
      </c>
      <c r="H148" s="49">
        <f>'[2]OUT-FOREIGNDEMAND'!H103</f>
        <v>73.119961017794523</v>
      </c>
      <c r="I148" s="49">
        <f>'[2]OUT-FOREIGNDEMAND'!I103</f>
        <v>63.767791849947365</v>
      </c>
      <c r="J148" s="49">
        <f>'[2]OUT-FOREIGNDEMAND'!J103</f>
        <v>104.15717715618875</v>
      </c>
      <c r="K148" s="49">
        <f>'[2]OUT-FOREIGNDEMAND'!K103</f>
        <v>85.940863801072624</v>
      </c>
      <c r="L148" s="49">
        <f>'[2]OUT-FOREIGNDEMAND'!L103</f>
        <v>73.346900908671387</v>
      </c>
      <c r="M148" s="49">
        <f>'[2]OUT-FOREIGNDEMAND'!M103</f>
        <v>95.269600491123271</v>
      </c>
      <c r="N148" s="49">
        <f>'[2]OUT-FOREIGNDEMAND'!N103</f>
        <v>97.870939913026959</v>
      </c>
      <c r="O148" s="49">
        <f>'[2]OUT-FOREIGNDEMAND'!O103</f>
        <v>89.695393436336772</v>
      </c>
      <c r="P148" s="49">
        <f>'[2]OUT-FOREIGNDEMAND'!P103</f>
        <v>94.264225110590871</v>
      </c>
      <c r="Q148" s="49">
        <f>'[2]OUT-FOREIGNDEMAND'!Q103</f>
        <v>92.261992302429988</v>
      </c>
      <c r="R148" s="49">
        <f>'[2]OUT-FOREIGNDEMAND'!R103</f>
        <v>194.4785</v>
      </c>
      <c r="S148" s="49">
        <f>'[2]OUT-FOREIGNDEMAND'!S103</f>
        <v>75.018937499999979</v>
      </c>
      <c r="T148" s="49">
        <f>'[2]OUT-FOREIGNDEMAND'!T103</f>
        <v>77.892281249999996</v>
      </c>
      <c r="U148" s="49">
        <f>'[2]OUT-FOREIGNDEMAND'!U103</f>
        <v>95.199718750000073</v>
      </c>
      <c r="V148" s="49">
        <f>'[2]OUT-FOREIGNDEMAND'!V103</f>
        <v>58.514156250000013</v>
      </c>
      <c r="W148" s="49"/>
      <c r="X148" s="43">
        <f t="shared" si="14"/>
        <v>3.5623654057337362</v>
      </c>
      <c r="Y148" s="49"/>
      <c r="Z148" s="49">
        <f t="shared" si="11"/>
        <v>2.1776688407307399</v>
      </c>
      <c r="AA148" s="49">
        <f t="shared" si="12"/>
        <v>3.3588874803170299</v>
      </c>
      <c r="AB148" s="49">
        <f t="shared" si="13"/>
        <v>1.8551628804496234</v>
      </c>
      <c r="AC148" s="49">
        <f t="shared" si="5"/>
        <v>2.0083659405298881</v>
      </c>
      <c r="AD148" s="49">
        <f t="shared" si="5"/>
        <v>-0.33018341669158735</v>
      </c>
      <c r="AE148" s="49">
        <f t="shared" si="5"/>
        <v>4.1606912994574419</v>
      </c>
      <c r="AG148" s="50">
        <f t="shared" si="9"/>
        <v>88.941846218363708</v>
      </c>
      <c r="AH148" s="43">
        <f t="shared" si="10"/>
        <v>4.0428567677055938</v>
      </c>
    </row>
    <row r="149" spans="1:34" x14ac:dyDescent="0.25">
      <c r="A149" s="43" t="str">
        <f>'[2]OUT-FOREIGNDEMAND'!A104</f>
        <v>2005Q3</v>
      </c>
      <c r="B149" s="49">
        <f>'[2]OUT-FOREIGNDEMAND'!B104</f>
        <v>98.194644248192887</v>
      </c>
      <c r="C149" s="49">
        <f>'[2]OUT-FOREIGNDEMAND'!C104</f>
        <v>100.41276757685561</v>
      </c>
      <c r="D149" s="49">
        <f>'[2]OUT-FOREIGNDEMAND'!D104</f>
        <v>92.432003071410435</v>
      </c>
      <c r="E149" s="49">
        <f>'[2]OUT-FOREIGNDEMAND'!E104</f>
        <v>101.19697555768786</v>
      </c>
      <c r="F149" s="49">
        <f>'[2]OUT-FOREIGNDEMAND'!F104</f>
        <v>118.41296467700413</v>
      </c>
      <c r="G149" s="49">
        <f>'[2]OUT-FOREIGNDEMAND'!G104</f>
        <v>73.301472906362022</v>
      </c>
      <c r="H149" s="49">
        <f>'[2]OUT-FOREIGNDEMAND'!H104</f>
        <v>74.761855549199552</v>
      </c>
      <c r="I149" s="49">
        <f>'[2]OUT-FOREIGNDEMAND'!I104</f>
        <v>65.623945087812061</v>
      </c>
      <c r="J149" s="49">
        <f>'[2]OUT-FOREIGNDEMAND'!J104</f>
        <v>104.56727367988064</v>
      </c>
      <c r="K149" s="49">
        <f>'[2]OUT-FOREIGNDEMAND'!K104</f>
        <v>86.956454328715736</v>
      </c>
      <c r="L149" s="49">
        <f>'[2]OUT-FOREIGNDEMAND'!L104</f>
        <v>74.823332239123431</v>
      </c>
      <c r="M149" s="49">
        <f>'[2]OUT-FOREIGNDEMAND'!M104</f>
        <v>95.845541818104877</v>
      </c>
      <c r="N149" s="49">
        <f>'[2]OUT-FOREIGNDEMAND'!N104</f>
        <v>98.427834006007373</v>
      </c>
      <c r="O149" s="49">
        <f>'[2]OUT-FOREIGNDEMAND'!O104</f>
        <v>90.643105125315373</v>
      </c>
      <c r="P149" s="49">
        <f>'[2]OUT-FOREIGNDEMAND'!P104</f>
        <v>94.911018530681645</v>
      </c>
      <c r="Q149" s="49">
        <f>'[2]OUT-FOREIGNDEMAND'!Q104</f>
        <v>92.760929603121355</v>
      </c>
      <c r="R149" s="49">
        <f>'[2]OUT-FOREIGNDEMAND'!R104</f>
        <v>196.05975000000001</v>
      </c>
      <c r="S149" s="49">
        <f>'[2]OUT-FOREIGNDEMAND'!S104</f>
        <v>75.337937499999981</v>
      </c>
      <c r="T149" s="49">
        <f>'[2]OUT-FOREIGNDEMAND'!T104</f>
        <v>78.31640625</v>
      </c>
      <c r="U149" s="49">
        <f>'[2]OUT-FOREIGNDEMAND'!U104</f>
        <v>95.195843750000066</v>
      </c>
      <c r="V149" s="49">
        <f>'[2]OUT-FOREIGNDEMAND'!V104</f>
        <v>59.318531250000014</v>
      </c>
      <c r="W149" s="49"/>
      <c r="X149" s="43">
        <f t="shared" si="14"/>
        <v>3.4273067500108834</v>
      </c>
      <c r="Y149" s="49"/>
      <c r="Z149" s="49">
        <f t="shared" si="11"/>
        <v>2.1822078570306269</v>
      </c>
      <c r="AA149" s="49">
        <f t="shared" si="12"/>
        <v>3.425127581151699</v>
      </c>
      <c r="AB149" s="49">
        <f t="shared" si="13"/>
        <v>1.591712241081189</v>
      </c>
      <c r="AC149" s="49">
        <f t="shared" si="5"/>
        <v>2.1309501250084129</v>
      </c>
      <c r="AD149" s="49">
        <f t="shared" si="5"/>
        <v>-0.29705339138673681</v>
      </c>
      <c r="AE149" s="49">
        <f t="shared" si="5"/>
        <v>4.5300754985049263</v>
      </c>
      <c r="AG149" s="50">
        <f t="shared" si="9"/>
        <v>89.883317436522418</v>
      </c>
      <c r="AH149" s="43">
        <f t="shared" si="10"/>
        <v>4.3018020534439927</v>
      </c>
    </row>
    <row r="150" spans="1:34" x14ac:dyDescent="0.25">
      <c r="A150" s="43" t="str">
        <f>'[2]OUT-FOREIGNDEMAND'!A105</f>
        <v>2005Q4</v>
      </c>
      <c r="B150" s="49">
        <f>'[2]OUT-FOREIGNDEMAND'!B105</f>
        <v>98.910716795738068</v>
      </c>
      <c r="C150" s="49">
        <f>'[2]OUT-FOREIGNDEMAND'!C105</f>
        <v>100.98075924641769</v>
      </c>
      <c r="D150" s="49">
        <f>'[2]OUT-FOREIGNDEMAND'!D105</f>
        <v>93.306806732544231</v>
      </c>
      <c r="E150" s="49">
        <f>'[2]OUT-FOREIGNDEMAND'!E105</f>
        <v>102.63238703597172</v>
      </c>
      <c r="F150" s="49">
        <f>'[2]OUT-FOREIGNDEMAND'!F105</f>
        <v>117.01888532095508</v>
      </c>
      <c r="G150" s="49">
        <f>'[2]OUT-FOREIGNDEMAND'!G105</f>
        <v>74.684770026772952</v>
      </c>
      <c r="H150" s="49">
        <f>'[2]OUT-FOREIGNDEMAND'!H105</f>
        <v>76.439244042866463</v>
      </c>
      <c r="I150" s="49">
        <f>'[2]OUT-FOREIGNDEMAND'!I105</f>
        <v>67.580676283193753</v>
      </c>
      <c r="J150" s="49">
        <f>'[2]OUT-FOREIGNDEMAND'!J105</f>
        <v>104.95128078664349</v>
      </c>
      <c r="K150" s="49">
        <f>'[2]OUT-FOREIGNDEMAND'!K105</f>
        <v>88.033283243477925</v>
      </c>
      <c r="L150" s="49">
        <f>'[2]OUT-FOREIGNDEMAND'!L105</f>
        <v>76.460246631183168</v>
      </c>
      <c r="M150" s="49">
        <f>'[2]OUT-FOREIGNDEMAND'!M105</f>
        <v>96.438368065026197</v>
      </c>
      <c r="N150" s="49">
        <f>'[2]OUT-FOREIGNDEMAND'!N105</f>
        <v>99.174661007397503</v>
      </c>
      <c r="O150" s="49">
        <f>'[2]OUT-FOREIGNDEMAND'!O105</f>
        <v>91.561874800586722</v>
      </c>
      <c r="P150" s="49">
        <f>'[2]OUT-FOREIGNDEMAND'!P105</f>
        <v>95.643929511026855</v>
      </c>
      <c r="Q150" s="49">
        <f>'[2]OUT-FOREIGNDEMAND'!Q105</f>
        <v>93.26272716389542</v>
      </c>
      <c r="R150" s="49">
        <f>'[2]OUT-FOREIGNDEMAND'!R105</f>
        <v>197.63675000000003</v>
      </c>
      <c r="S150" s="49">
        <f>'[2]OUT-FOREIGNDEMAND'!S105</f>
        <v>75.652062499999971</v>
      </c>
      <c r="T150" s="49">
        <f>'[2]OUT-FOREIGNDEMAND'!T105</f>
        <v>78.755843749999997</v>
      </c>
      <c r="U150" s="49">
        <f>'[2]OUT-FOREIGNDEMAND'!U105</f>
        <v>95.224406250000072</v>
      </c>
      <c r="V150" s="49">
        <f>'[2]OUT-FOREIGNDEMAND'!V105</f>
        <v>60.214218750000008</v>
      </c>
      <c r="W150" s="49"/>
      <c r="X150" s="43">
        <f t="shared" si="14"/>
        <v>3.2718563495457431</v>
      </c>
      <c r="Y150" s="49"/>
      <c r="Z150" s="49">
        <f t="shared" si="11"/>
        <v>2.1848246145233174</v>
      </c>
      <c r="AA150" s="49">
        <f t="shared" si="12"/>
        <v>3.4390456565298599</v>
      </c>
      <c r="AB150" s="49">
        <f t="shared" si="13"/>
        <v>1.4450326896531251</v>
      </c>
      <c r="AC150" s="49">
        <f t="shared" si="5"/>
        <v>2.226008991164985</v>
      </c>
      <c r="AD150" s="49">
        <f t="shared" si="5"/>
        <v>-0.2125964371429756</v>
      </c>
      <c r="AE150" s="49">
        <f t="shared" si="5"/>
        <v>5.0049209433824515</v>
      </c>
      <c r="AG150" s="50">
        <f t="shared" si="9"/>
        <v>90.889359631889931</v>
      </c>
      <c r="AH150" s="43">
        <f t="shared" si="10"/>
        <v>4.5528322354807971</v>
      </c>
    </row>
    <row r="151" spans="1:34" x14ac:dyDescent="0.25">
      <c r="A151" s="43" t="str">
        <f>'[2]OUT-FOREIGNDEMAND'!A106</f>
        <v>2006Q1</v>
      </c>
      <c r="B151" s="49">
        <f>'[2]OUT-FOREIGNDEMAND'!B106</f>
        <v>99.611531710642737</v>
      </c>
      <c r="C151" s="49">
        <f>'[2]OUT-FOREIGNDEMAND'!C106</f>
        <v>101.38100371291202</v>
      </c>
      <c r="D151" s="49">
        <f>'[2]OUT-FOREIGNDEMAND'!D106</f>
        <v>94.47321540683987</v>
      </c>
      <c r="E151" s="49">
        <f>'[2]OUT-FOREIGNDEMAND'!E106</f>
        <v>104.336162145785</v>
      </c>
      <c r="F151" s="49">
        <f>'[2]OUT-FOREIGNDEMAND'!F106</f>
        <v>116.73614015859309</v>
      </c>
      <c r="G151" s="49">
        <f>'[2]OUT-FOREIGNDEMAND'!G106</f>
        <v>76.126041513454666</v>
      </c>
      <c r="H151" s="49">
        <f>'[2]OUT-FOREIGNDEMAND'!H106</f>
        <v>78.073880714325981</v>
      </c>
      <c r="I151" s="49">
        <f>'[2]OUT-FOREIGNDEMAND'!I106</f>
        <v>69.550747864256209</v>
      </c>
      <c r="J151" s="49">
        <f>'[2]OUT-FOREIGNDEMAND'!J106</f>
        <v>105.22239414095739</v>
      </c>
      <c r="K151" s="49">
        <f>'[2]OUT-FOREIGNDEMAND'!K106</f>
        <v>89.210765177922198</v>
      </c>
      <c r="L151" s="49">
        <f>'[2]OUT-FOREIGNDEMAND'!L106</f>
        <v>78.799609917073369</v>
      </c>
      <c r="M151" s="49">
        <f>'[2]OUT-FOREIGNDEMAND'!M106</f>
        <v>96.908292473676227</v>
      </c>
      <c r="N151" s="49">
        <f>'[2]OUT-FOREIGNDEMAND'!N106</f>
        <v>100.69651198484055</v>
      </c>
      <c r="O151" s="49">
        <f>'[2]OUT-FOREIGNDEMAND'!O106</f>
        <v>92.401612266042861</v>
      </c>
      <c r="P151" s="49">
        <f>'[2]OUT-FOREIGNDEMAND'!P106</f>
        <v>96.613106618501917</v>
      </c>
      <c r="Q151" s="49">
        <f>'[2]OUT-FOREIGNDEMAND'!Q106</f>
        <v>93.77459552260072</v>
      </c>
      <c r="R151" s="49">
        <f>'[2]OUT-FOREIGNDEMAND'!R106</f>
        <v>199.27778125000009</v>
      </c>
      <c r="S151" s="49">
        <f>'[2]OUT-FOREIGNDEMAND'!S106</f>
        <v>75.567093749999998</v>
      </c>
      <c r="T151" s="49">
        <f>'[2]OUT-FOREIGNDEMAND'!T106</f>
        <v>79.242937499999982</v>
      </c>
      <c r="U151" s="49">
        <f>'[2]OUT-FOREIGNDEMAND'!U106</f>
        <v>95.39775000000003</v>
      </c>
      <c r="V151" s="49">
        <f>'[2]OUT-FOREIGNDEMAND'!V106</f>
        <v>61.436531250000023</v>
      </c>
      <c r="W151" s="49"/>
      <c r="X151" s="43">
        <f t="shared" si="14"/>
        <v>3.0581757578691082</v>
      </c>
      <c r="Y151" s="49"/>
      <c r="Z151" s="49">
        <f t="shared" si="11"/>
        <v>2.1889175899879154</v>
      </c>
      <c r="AA151" s="49">
        <f t="shared" si="12"/>
        <v>3.3100118977879234</v>
      </c>
      <c r="AB151" s="49">
        <f t="shared" si="13"/>
        <v>1.1674550108315529</v>
      </c>
      <c r="AC151" s="49">
        <f t="shared" si="5"/>
        <v>2.2707666272361982</v>
      </c>
      <c r="AD151" s="49">
        <f t="shared" si="5"/>
        <v>0.16980836756568252</v>
      </c>
      <c r="AE151" s="49">
        <f t="shared" si="5"/>
        <v>6.2895652385470902</v>
      </c>
      <c r="AG151" s="50">
        <f t="shared" si="9"/>
        <v>92.060611864307745</v>
      </c>
      <c r="AH151" s="43">
        <f t="shared" si="10"/>
        <v>5.2551255938207753</v>
      </c>
    </row>
    <row r="152" spans="1:34" x14ac:dyDescent="0.25">
      <c r="A152" s="43" t="str">
        <f>'[2]OUT-FOREIGNDEMAND'!A107</f>
        <v>2006Q2</v>
      </c>
      <c r="B152" s="49">
        <f>'[2]OUT-FOREIGNDEMAND'!B107</f>
        <v>100.2482140577816</v>
      </c>
      <c r="C152" s="49">
        <f>'[2]OUT-FOREIGNDEMAND'!C107</f>
        <v>101.95022745777753</v>
      </c>
      <c r="D152" s="49">
        <f>'[2]OUT-FOREIGNDEMAND'!D107</f>
        <v>95.425634170882532</v>
      </c>
      <c r="E152" s="49">
        <f>'[2]OUT-FOREIGNDEMAND'!E107</f>
        <v>105.85994448873257</v>
      </c>
      <c r="F152" s="49">
        <f>'[2]OUT-FOREIGNDEMAND'!F107</f>
        <v>115.69489790047469</v>
      </c>
      <c r="G152" s="49">
        <f>'[2]OUT-FOREIGNDEMAND'!G107</f>
        <v>77.612174371734454</v>
      </c>
      <c r="H152" s="49">
        <f>'[2]OUT-FOREIGNDEMAND'!H107</f>
        <v>79.853555446304355</v>
      </c>
      <c r="I152" s="49">
        <f>'[2]OUT-FOREIGNDEMAND'!I107</f>
        <v>71.74353000340642</v>
      </c>
      <c r="J152" s="49">
        <f>'[2]OUT-FOREIGNDEMAND'!J107</f>
        <v>105.58894414807017</v>
      </c>
      <c r="K152" s="49">
        <f>'[2]OUT-FOREIGNDEMAND'!K107</f>
        <v>90.394305013897309</v>
      </c>
      <c r="L152" s="49">
        <f>'[2]OUT-FOREIGNDEMAND'!L107</f>
        <v>80.540704099459418</v>
      </c>
      <c r="M152" s="49">
        <f>'[2]OUT-FOREIGNDEMAND'!M107</f>
        <v>97.590803263761416</v>
      </c>
      <c r="N152" s="49">
        <f>'[2]OUT-FOREIGNDEMAND'!N107</f>
        <v>101.58916837599281</v>
      </c>
      <c r="O152" s="49">
        <f>'[2]OUT-FOREIGNDEMAND'!O107</f>
        <v>93.282533992342906</v>
      </c>
      <c r="P152" s="49">
        <f>'[2]OUT-FOREIGNDEMAND'!P107</f>
        <v>97.458193292605799</v>
      </c>
      <c r="Q152" s="49">
        <f>'[2]OUT-FOREIGNDEMAND'!Q107</f>
        <v>94.279229388400765</v>
      </c>
      <c r="R152" s="49">
        <f>'[2]OUT-FOREIGNDEMAND'!R107</f>
        <v>200.8189687500001</v>
      </c>
      <c r="S152" s="49">
        <f>'[2]OUT-FOREIGNDEMAND'!S107</f>
        <v>76.02915625</v>
      </c>
      <c r="T152" s="49">
        <f>'[2]OUT-FOREIGNDEMAND'!T107</f>
        <v>79.700062499999973</v>
      </c>
      <c r="U152" s="49">
        <f>'[2]OUT-FOREIGNDEMAND'!U107</f>
        <v>95.44625000000002</v>
      </c>
      <c r="V152" s="49">
        <f>'[2]OUT-FOREIGNDEMAND'!V107</f>
        <v>62.42071875000002</v>
      </c>
      <c r="W152" s="49"/>
      <c r="X152" s="43">
        <f t="shared" si="14"/>
        <v>2.87887893391372</v>
      </c>
      <c r="Y152" s="49"/>
      <c r="Z152" s="49">
        <f t="shared" si="11"/>
        <v>2.1864226380006846</v>
      </c>
      <c r="AA152" s="49">
        <f t="shared" si="12"/>
        <v>3.260241491990179</v>
      </c>
      <c r="AB152" s="49">
        <f t="shared" si="13"/>
        <v>1.3466183122095243</v>
      </c>
      <c r="AC152" s="49">
        <f t="shared" si="5"/>
        <v>2.3208734177367241</v>
      </c>
      <c r="AD152" s="49">
        <f t="shared" si="5"/>
        <v>0.25896216211243051</v>
      </c>
      <c r="AE152" s="49">
        <f t="shared" si="5"/>
        <v>6.6762690438691985</v>
      </c>
      <c r="AG152" s="50">
        <f t="shared" si="9"/>
        <v>93.155540390156219</v>
      </c>
      <c r="AH152" s="43">
        <f t="shared" si="10"/>
        <v>4.842973550244567</v>
      </c>
    </row>
    <row r="153" spans="1:34" x14ac:dyDescent="0.25">
      <c r="A153" s="43" t="str">
        <f>'[2]OUT-FOREIGNDEMAND'!A108</f>
        <v>2006Q3</v>
      </c>
      <c r="B153" s="49">
        <f>'[2]OUT-FOREIGNDEMAND'!B108</f>
        <v>100.8411283934568</v>
      </c>
      <c r="C153" s="49">
        <f>'[2]OUT-FOREIGNDEMAND'!C108</f>
        <v>102.54812778041466</v>
      </c>
      <c r="D153" s="49">
        <f>'[2]OUT-FOREIGNDEMAND'!D108</f>
        <v>96.374727576095054</v>
      </c>
      <c r="E153" s="49">
        <f>'[2]OUT-FOREIGNDEMAND'!E108</f>
        <v>107.39054923081241</v>
      </c>
      <c r="F153" s="49">
        <f>'[2]OUT-FOREIGNDEMAND'!F108</f>
        <v>114.67425491720131</v>
      </c>
      <c r="G153" s="49">
        <f>'[2]OUT-FOREIGNDEMAND'!G108</f>
        <v>79.148632349392599</v>
      </c>
      <c r="H153" s="49">
        <f>'[2]OUT-FOREIGNDEMAND'!H108</f>
        <v>81.700022454332299</v>
      </c>
      <c r="I153" s="49">
        <f>'[2]OUT-FOREIGNDEMAND'!I108</f>
        <v>74.071785128808131</v>
      </c>
      <c r="J153" s="49">
        <f>'[2]OUT-FOREIGNDEMAND'!J108</f>
        <v>105.96412647246191</v>
      </c>
      <c r="K153" s="49">
        <f>'[2]OUT-FOREIGNDEMAND'!K108</f>
        <v>91.623317383966281</v>
      </c>
      <c r="L153" s="49">
        <f>'[2]OUT-FOREIGNDEMAND'!L108</f>
        <v>82.22549501056406</v>
      </c>
      <c r="M153" s="49">
        <f>'[2]OUT-FOREIGNDEMAND'!M108</f>
        <v>98.34611367707069</v>
      </c>
      <c r="N153" s="49">
        <f>'[2]OUT-FOREIGNDEMAND'!N108</f>
        <v>102.4377212484975</v>
      </c>
      <c r="O153" s="49">
        <f>'[2]OUT-FOREIGNDEMAND'!O108</f>
        <v>94.154549783378897</v>
      </c>
      <c r="P153" s="49">
        <f>'[2]OUT-FOREIGNDEMAND'!P108</f>
        <v>98.329338100213917</v>
      </c>
      <c r="Q153" s="49">
        <f>'[2]OUT-FOREIGNDEMAND'!Q108</f>
        <v>94.783839299144049</v>
      </c>
      <c r="R153" s="49">
        <f>'[2]OUT-FOREIGNDEMAND'!R108</f>
        <v>202.3285937500001</v>
      </c>
      <c r="S153" s="49">
        <f>'[2]OUT-FOREIGNDEMAND'!S108</f>
        <v>76.644031249999983</v>
      </c>
      <c r="T153" s="49">
        <f>'[2]OUT-FOREIGNDEMAND'!T108</f>
        <v>80.159562499999964</v>
      </c>
      <c r="U153" s="49">
        <f>'[2]OUT-FOREIGNDEMAND'!U108</f>
        <v>95.482250000000022</v>
      </c>
      <c r="V153" s="49">
        <f>'[2]OUT-FOREIGNDEMAND'!V108</f>
        <v>63.402093750000034</v>
      </c>
      <c r="W153" s="49"/>
      <c r="X153" s="43">
        <f t="shared" si="14"/>
        <v>2.6951410288475142</v>
      </c>
      <c r="Y153" s="49"/>
      <c r="Z153" s="49">
        <f t="shared" si="11"/>
        <v>2.1807777311824372</v>
      </c>
      <c r="AA153" s="49">
        <f t="shared" si="12"/>
        <v>3.1974149462090429</v>
      </c>
      <c r="AB153" s="49">
        <f t="shared" si="13"/>
        <v>1.7336468097497448</v>
      </c>
      <c r="AC153" s="49">
        <f>(T153/T149-1)*100</f>
        <v>2.3534739887275613</v>
      </c>
      <c r="AD153" s="49">
        <f>(U153/U149-1)*100</f>
        <v>0.30086003623446267</v>
      </c>
      <c r="AE153" s="49">
        <f>(V153/V149-1)*100</f>
        <v>6.8841261136249443</v>
      </c>
      <c r="AG153" s="50">
        <f t="shared" si="9"/>
        <v>94.274784269276822</v>
      </c>
      <c r="AH153" s="43">
        <f t="shared" si="10"/>
        <v>4.8932232765353856</v>
      </c>
    </row>
    <row r="154" spans="1:34" x14ac:dyDescent="0.25">
      <c r="A154" s="43" t="str">
        <f>'[2]OUT-FOREIGNDEMAND'!A109</f>
        <v>2006Q4</v>
      </c>
      <c r="B154" s="49">
        <f>'[2]OUT-FOREIGNDEMAND'!B109</f>
        <v>101.39027471766839</v>
      </c>
      <c r="C154" s="49">
        <f>'[2]OUT-FOREIGNDEMAND'!C109</f>
        <v>103.17470468082344</v>
      </c>
      <c r="D154" s="49">
        <f>'[2]OUT-FOREIGNDEMAND'!D109</f>
        <v>97.320495622477466</v>
      </c>
      <c r="E154" s="49">
        <f>'[2]OUT-FOREIGNDEMAND'!E109</f>
        <v>108.92797637202452</v>
      </c>
      <c r="F154" s="49">
        <f>'[2]OUT-FOREIGNDEMAND'!F109</f>
        <v>113.67421120877296</v>
      </c>
      <c r="G154" s="49">
        <f>'[2]OUT-FOREIGNDEMAND'!G109</f>
        <v>80.735415446429101</v>
      </c>
      <c r="H154" s="49">
        <f>'[2]OUT-FOREIGNDEMAND'!H109</f>
        <v>83.613281738409853</v>
      </c>
      <c r="I154" s="49">
        <f>'[2]OUT-FOREIGNDEMAND'!I109</f>
        <v>76.535513240461356</v>
      </c>
      <c r="J154" s="49">
        <f>'[2]OUT-FOREIGNDEMAND'!J109</f>
        <v>106.34794111413261</v>
      </c>
      <c r="K154" s="49">
        <f>'[2]OUT-FOREIGNDEMAND'!K109</f>
        <v>92.8978022881291</v>
      </c>
      <c r="L154" s="49">
        <f>'[2]OUT-FOREIGNDEMAND'!L109</f>
        <v>83.853982650387309</v>
      </c>
      <c r="M154" s="49">
        <f>'[2]OUT-FOREIGNDEMAND'!M109</f>
        <v>99.174223713604121</v>
      </c>
      <c r="N154" s="49">
        <f>'[2]OUT-FOREIGNDEMAND'!N109</f>
        <v>103.24217060235459</v>
      </c>
      <c r="O154" s="49">
        <f>'[2]OUT-FOREIGNDEMAND'!O109</f>
        <v>95.017659639150835</v>
      </c>
      <c r="P154" s="49">
        <f>'[2]OUT-FOREIGNDEMAND'!P109</f>
        <v>99.226541041326286</v>
      </c>
      <c r="Q154" s="49">
        <f>'[2]OUT-FOREIGNDEMAND'!Q109</f>
        <v>95.288425254830614</v>
      </c>
      <c r="R154" s="49">
        <f>'[2]OUT-FOREIGNDEMAND'!R109</f>
        <v>203.80665625000015</v>
      </c>
      <c r="S154" s="49">
        <f>'[2]OUT-FOREIGNDEMAND'!S109</f>
        <v>77.411718749999991</v>
      </c>
      <c r="T154" s="49">
        <f>'[2]OUT-FOREIGNDEMAND'!T109</f>
        <v>80.621437499999956</v>
      </c>
      <c r="U154" s="49">
        <f>'[2]OUT-FOREIGNDEMAND'!U109</f>
        <v>95.505750000000035</v>
      </c>
      <c r="V154" s="49">
        <f>'[2]OUT-FOREIGNDEMAND'!V109</f>
        <v>64.38065625000003</v>
      </c>
      <c r="W154" s="49"/>
      <c r="X154" s="43">
        <f t="shared" si="14"/>
        <v>2.5068647789206588</v>
      </c>
      <c r="Y154" s="49"/>
      <c r="Z154" s="49">
        <f t="shared" si="11"/>
        <v>2.1720339438233704</v>
      </c>
      <c r="AA154" s="49">
        <f t="shared" si="11"/>
        <v>3.1218415856363313</v>
      </c>
      <c r="AB154" s="49">
        <f t="shared" si="11"/>
        <v>2.3259858249073062</v>
      </c>
      <c r="AC154" s="49">
        <f t="shared" si="11"/>
        <v>2.3688321541218471</v>
      </c>
      <c r="AD154" s="49">
        <f t="shared" si="11"/>
        <v>0.29545340431036404</v>
      </c>
      <c r="AE154" s="49">
        <f t="shared" si="11"/>
        <v>6.9193582288236799</v>
      </c>
      <c r="AG154" s="50">
        <f t="shared" si="9"/>
        <v>95.418343501669611</v>
      </c>
      <c r="AH154" s="43">
        <f t="shared" si="10"/>
        <v>4.9410250447743165</v>
      </c>
    </row>
    <row r="155" spans="1:34" x14ac:dyDescent="0.25">
      <c r="A155" s="43" t="str">
        <f>'[2]OUT-FOREIGNDEMAND'!A110</f>
        <v>2007Q1</v>
      </c>
      <c r="B155" s="49">
        <f>'[2]OUT-FOREIGNDEMAND'!B110</f>
        <v>102.08254693994759</v>
      </c>
      <c r="C155" s="49">
        <f>'[2]OUT-FOREIGNDEMAND'!C110</f>
        <v>104.33642086728372</v>
      </c>
      <c r="D155" s="49">
        <f>'[2]OUT-FOREIGNDEMAND'!D110</f>
        <v>98.423331730392349</v>
      </c>
      <c r="E155" s="49">
        <f>'[2]OUT-FOREIGNDEMAND'!E110</f>
        <v>110.88124413224325</v>
      </c>
      <c r="F155" s="49">
        <f>'[2]OUT-FOREIGNDEMAND'!F110</f>
        <v>114.97219980966509</v>
      </c>
      <c r="G155" s="49">
        <f>'[2]OUT-FOREIGNDEMAND'!G110</f>
        <v>82.489603492546578</v>
      </c>
      <c r="H155" s="49">
        <f>'[2]OUT-FOREIGNDEMAND'!H110</f>
        <v>86.458393162708234</v>
      </c>
      <c r="I155" s="49">
        <f>'[2]OUT-FOREIGNDEMAND'!I110</f>
        <v>79.848356665903196</v>
      </c>
      <c r="J155" s="49">
        <f>'[2]OUT-FOREIGNDEMAND'!J110</f>
        <v>107.21255631329338</v>
      </c>
      <c r="K155" s="49">
        <f>'[2]OUT-FOREIGNDEMAND'!K110</f>
        <v>94.702998554967024</v>
      </c>
      <c r="L155" s="49">
        <f>'[2]OUT-FOREIGNDEMAND'!L110</f>
        <v>85.265873305892526</v>
      </c>
      <c r="M155" s="49">
        <f>'[2]OUT-FOREIGNDEMAND'!M110</f>
        <v>100.74923378420215</v>
      </c>
      <c r="N155" s="49">
        <f>'[2]OUT-FOREIGNDEMAND'!N110</f>
        <v>104.21008873707365</v>
      </c>
      <c r="O155" s="49">
        <f>'[2]OUT-FOREIGNDEMAND'!O110</f>
        <v>95.981293519947315</v>
      </c>
      <c r="P155" s="49">
        <f>'[2]OUT-FOREIGNDEMAND'!P110</f>
        <v>100.44718116752345</v>
      </c>
      <c r="Q155" s="49">
        <f>'[2]OUT-FOREIGNDEMAND'!Q110</f>
        <v>95.614517058185797</v>
      </c>
      <c r="R155" s="49">
        <f>'[2]OUT-FOREIGNDEMAND'!R110</f>
        <v>204.84237499999995</v>
      </c>
      <c r="S155" s="49">
        <f>'[2]OUT-FOREIGNDEMAND'!S110</f>
        <v>78.550187500000021</v>
      </c>
      <c r="T155" s="49">
        <f>'[2]OUT-FOREIGNDEMAND'!T110</f>
        <v>80.921625000000034</v>
      </c>
      <c r="U155" s="49">
        <f>'[2]OUT-FOREIGNDEMAND'!U110</f>
        <v>95.285968750000052</v>
      </c>
      <c r="V155" s="49">
        <f>'[2]OUT-FOREIGNDEMAND'!V110</f>
        <v>65.010312499999998</v>
      </c>
      <c r="W155" s="49"/>
      <c r="X155" s="43">
        <f t="shared" si="14"/>
        <v>2.4806517748193979</v>
      </c>
      <c r="Y155" s="49"/>
      <c r="Z155" s="49">
        <f t="shared" si="11"/>
        <v>1.9620682182965421</v>
      </c>
      <c r="AA155" s="49">
        <f t="shared" si="11"/>
        <v>2.7923804224912141</v>
      </c>
      <c r="AB155" s="49">
        <f t="shared" si="11"/>
        <v>3.9476094712191045</v>
      </c>
      <c r="AC155" s="49">
        <f t="shared" si="11"/>
        <v>2.1184064510481493</v>
      </c>
      <c r="AD155" s="49">
        <f t="shared" si="11"/>
        <v>-0.11717388512829663</v>
      </c>
      <c r="AE155" s="49">
        <f t="shared" si="11"/>
        <v>5.8170296683212719</v>
      </c>
      <c r="AG155" s="45">
        <f t="shared" si="9"/>
        <v>97.051979746344784</v>
      </c>
      <c r="AH155" s="45">
        <f t="shared" si="10"/>
        <v>7.0261996605399002</v>
      </c>
    </row>
    <row r="156" spans="1:34" x14ac:dyDescent="0.25">
      <c r="A156" s="43" t="str">
        <f>'[2]OUT-FOREIGNDEMAND'!A111</f>
        <v>2007Q2</v>
      </c>
      <c r="B156" s="49">
        <f>'[2]OUT-FOREIGNDEMAND'!B111</f>
        <v>102.46939967741949</v>
      </c>
      <c r="C156" s="49">
        <f>'[2]OUT-FOREIGNDEMAND'!C111</f>
        <v>104.81776583992377</v>
      </c>
      <c r="D156" s="49">
        <f>'[2]OUT-FOREIGNDEMAND'!D111</f>
        <v>99.298291690969435</v>
      </c>
      <c r="E156" s="49">
        <f>'[2]OUT-FOREIGNDEMAND'!E111</f>
        <v>112.26870878377014</v>
      </c>
      <c r="F156" s="49">
        <f>'[2]OUT-FOREIGNDEMAND'!F111</f>
        <v>113.10238143713659</v>
      </c>
      <c r="G156" s="49">
        <f>'[2]OUT-FOREIGNDEMAND'!G111</f>
        <v>84.130204896458793</v>
      </c>
      <c r="H156" s="49">
        <f>'[2]OUT-FOREIGNDEMAND'!H111</f>
        <v>88.159213053216433</v>
      </c>
      <c r="I156" s="49">
        <f>'[2]OUT-FOREIGNDEMAND'!I111</f>
        <v>82.297573819044601</v>
      </c>
      <c r="J156" s="49">
        <f>'[2]OUT-FOREIGNDEMAND'!J111</f>
        <v>107.42476829343751</v>
      </c>
      <c r="K156" s="49">
        <f>'[2]OUT-FOREIGNDEMAND'!K111</f>
        <v>95.874332995885069</v>
      </c>
      <c r="L156" s="49">
        <f>'[2]OUT-FOREIGNDEMAND'!L111</f>
        <v>86.845871888367597</v>
      </c>
      <c r="M156" s="49">
        <f>'[2]OUT-FOREIGNDEMAND'!M111</f>
        <v>101.45330290284764</v>
      </c>
      <c r="N156" s="49">
        <f>'[2]OUT-FOREIGNDEMAND'!N111</f>
        <v>104.8433021338318</v>
      </c>
      <c r="O156" s="49">
        <f>'[2]OUT-FOREIGNDEMAND'!O111</f>
        <v>96.782819521075737</v>
      </c>
      <c r="P156" s="49">
        <f>'[2]OUT-FOREIGNDEMAND'!P111</f>
        <v>101.27754875501208</v>
      </c>
      <c r="Q156" s="49">
        <f>'[2]OUT-FOREIGNDEMAND'!Q111</f>
        <v>96.190443182668787</v>
      </c>
      <c r="R156" s="49">
        <f>'[2]OUT-FOREIGNDEMAND'!R111</f>
        <v>206.42162499999992</v>
      </c>
      <c r="S156" s="49">
        <f>'[2]OUT-FOREIGNDEMAND'!S111</f>
        <v>79.536312500000022</v>
      </c>
      <c r="T156" s="49">
        <f>'[2]OUT-FOREIGNDEMAND'!T111</f>
        <v>81.453875000000039</v>
      </c>
      <c r="U156" s="49">
        <f>'[2]OUT-FOREIGNDEMAND'!U111</f>
        <v>95.37678125000005</v>
      </c>
      <c r="V156" s="49">
        <f>'[2]OUT-FOREIGNDEMAND'!V111</f>
        <v>66.121687499999993</v>
      </c>
      <c r="W156" s="49"/>
      <c r="X156" s="43">
        <f t="shared" si="14"/>
        <v>2.2156859755702252</v>
      </c>
      <c r="Y156" s="49"/>
      <c r="Z156" s="49">
        <f t="shared" si="11"/>
        <v>2.0271843614614538</v>
      </c>
      <c r="AA156" s="49">
        <f t="shared" si="11"/>
        <v>2.7899039044337437</v>
      </c>
      <c r="AB156" s="49">
        <f t="shared" si="11"/>
        <v>4.612909603347104</v>
      </c>
      <c r="AC156" s="49">
        <f t="shared" si="11"/>
        <v>2.2005158402480074</v>
      </c>
      <c r="AD156" s="49">
        <f t="shared" si="11"/>
        <v>-7.2783110913177129E-2</v>
      </c>
      <c r="AE156" s="49">
        <f t="shared" si="11"/>
        <v>5.929071026597188</v>
      </c>
      <c r="AG156" s="45">
        <f t="shared" si="9"/>
        <v>98.057865021677841</v>
      </c>
      <c r="AH156" s="45">
        <f t="shared" si="10"/>
        <v>4.210657846794752</v>
      </c>
    </row>
    <row r="157" spans="1:34" x14ac:dyDescent="0.25">
      <c r="A157" s="43" t="str">
        <f>'[2]OUT-FOREIGNDEMAND'!A112</f>
        <v>2007Q3</v>
      </c>
      <c r="B157" s="49">
        <f>'[2]OUT-FOREIGNDEMAND'!B112</f>
        <v>102.73772683961528</v>
      </c>
      <c r="C157" s="49">
        <f>'[2]OUT-FOREIGNDEMAND'!C112</f>
        <v>105.1252023070235</v>
      </c>
      <c r="D157" s="49">
        <f>'[2]OUT-FOREIGNDEMAND'!D112</f>
        <v>100.10576892457134</v>
      </c>
      <c r="E157" s="49">
        <f>'[2]OUT-FOREIGNDEMAND'!E112</f>
        <v>113.49938854647954</v>
      </c>
      <c r="F157" s="49">
        <f>'[2]OUT-FOREIGNDEMAND'!F112</f>
        <v>110.34218912566293</v>
      </c>
      <c r="G157" s="49">
        <f>'[2]OUT-FOREIGNDEMAND'!G112</f>
        <v>85.774299487868333</v>
      </c>
      <c r="H157" s="49">
        <f>'[2]OUT-FOREIGNDEMAND'!H112</f>
        <v>89.580801274105696</v>
      </c>
      <c r="I157" s="49">
        <f>'[2]OUT-FOREIGNDEMAND'!I112</f>
        <v>84.596807027422699</v>
      </c>
      <c r="J157" s="49">
        <f>'[2]OUT-FOREIGNDEMAND'!J112</f>
        <v>107.45674529477613</v>
      </c>
      <c r="K157" s="49">
        <f>'[2]OUT-FOREIGNDEMAND'!K112</f>
        <v>96.897044439464494</v>
      </c>
      <c r="L157" s="49">
        <f>'[2]OUT-FOREIGNDEMAND'!L112</f>
        <v>88.433684684775912</v>
      </c>
      <c r="M157" s="49">
        <f>'[2]OUT-FOREIGNDEMAND'!M112</f>
        <v>101.96053148038104</v>
      </c>
      <c r="N157" s="49">
        <f>'[2]OUT-FOREIGNDEMAND'!N112</f>
        <v>105.34938309213859</v>
      </c>
      <c r="O157" s="49">
        <f>'[2]OUT-FOREIGNDEMAND'!O112</f>
        <v>97.531667602824669</v>
      </c>
      <c r="P157" s="49">
        <f>'[2]OUT-FOREIGNDEMAND'!P112</f>
        <v>102.01502285537271</v>
      </c>
      <c r="Q157" s="49">
        <f>'[2]OUT-FOREIGNDEMAND'!Q112</f>
        <v>96.837733431004892</v>
      </c>
      <c r="R157" s="49">
        <f>'[2]OUT-FOREIGNDEMAND'!R112</f>
        <v>208.13362499999991</v>
      </c>
      <c r="S157" s="49">
        <f>'[2]OUT-FOREIGNDEMAND'!S112</f>
        <v>80.588062500000035</v>
      </c>
      <c r="T157" s="49">
        <f>'[2]OUT-FOREIGNDEMAND'!T112</f>
        <v>82.054125000000056</v>
      </c>
      <c r="U157" s="49">
        <f>'[2]OUT-FOREIGNDEMAND'!U112</f>
        <v>95.547406250000066</v>
      </c>
      <c r="V157" s="49">
        <f>'[2]OUT-FOREIGNDEMAND'!V112</f>
        <v>67.368687499999993</v>
      </c>
      <c r="W157" s="49"/>
      <c r="X157" s="43">
        <f t="shared" si="14"/>
        <v>1.8807786826406936</v>
      </c>
      <c r="Y157" s="49"/>
      <c r="Z157" s="49">
        <f t="shared" si="11"/>
        <v>2.166924390326308</v>
      </c>
      <c r="AA157" s="49">
        <f t="shared" si="11"/>
        <v>2.8691106592539262</v>
      </c>
      <c r="AB157" s="49">
        <f t="shared" si="11"/>
        <v>5.1459078882937215</v>
      </c>
      <c r="AC157" s="49">
        <f t="shared" si="11"/>
        <v>2.3634890721865975</v>
      </c>
      <c r="AD157" s="49">
        <f t="shared" si="11"/>
        <v>6.8239122978397404E-2</v>
      </c>
      <c r="AE157" s="49">
        <f t="shared" si="11"/>
        <v>6.2562504097113614</v>
      </c>
      <c r="AG157" s="45">
        <f t="shared" si="9"/>
        <v>98.901760986678994</v>
      </c>
      <c r="AH157" s="45">
        <f t="shared" si="10"/>
        <v>3.4871352104645759</v>
      </c>
    </row>
    <row r="158" spans="1:34" x14ac:dyDescent="0.25">
      <c r="A158" s="43" t="str">
        <f>'[2]OUT-FOREIGNDEMAND'!A113</f>
        <v>2007Q4</v>
      </c>
      <c r="B158" s="49">
        <f>'[2]OUT-FOREIGNDEMAND'!B113</f>
        <v>102.88752842653498</v>
      </c>
      <c r="C158" s="49">
        <f>'[2]OUT-FOREIGNDEMAND'!C113</f>
        <v>105.25873026858287</v>
      </c>
      <c r="D158" s="49">
        <f>'[2]OUT-FOREIGNDEMAND'!D113</f>
        <v>100.84576343119807</v>
      </c>
      <c r="E158" s="49">
        <f>'[2]OUT-FOREIGNDEMAND'!E113</f>
        <v>114.57328342037144</v>
      </c>
      <c r="F158" s="49">
        <f>'[2]OUT-FOREIGNDEMAND'!F113</f>
        <v>106.69162287524411</v>
      </c>
      <c r="G158" s="49">
        <f>'[2]OUT-FOREIGNDEMAND'!G113</f>
        <v>87.421887266775201</v>
      </c>
      <c r="H158" s="49">
        <f>'[2]OUT-FOREIGNDEMAND'!H113</f>
        <v>90.72315782537602</v>
      </c>
      <c r="I158" s="49">
        <f>'[2]OUT-FOREIGNDEMAND'!I113</f>
        <v>86.746056291037448</v>
      </c>
      <c r="J158" s="49">
        <f>'[2]OUT-FOREIGNDEMAND'!J113</f>
        <v>107.30848731730924</v>
      </c>
      <c r="K158" s="49">
        <f>'[2]OUT-FOREIGNDEMAND'!K113</f>
        <v>97.771132885705299</v>
      </c>
      <c r="L158" s="49">
        <f>'[2]OUT-FOREIGNDEMAND'!L113</f>
        <v>90.029311695117471</v>
      </c>
      <c r="M158" s="49">
        <f>'[2]OUT-FOREIGNDEMAND'!M113</f>
        <v>102.27091951680239</v>
      </c>
      <c r="N158" s="49">
        <f>'[2]OUT-FOREIGNDEMAND'!N113</f>
        <v>105.72833161199398</v>
      </c>
      <c r="O158" s="49">
        <f>'[2]OUT-FOREIGNDEMAND'!O113</f>
        <v>98.227837765194124</v>
      </c>
      <c r="P158" s="49">
        <f>'[2]OUT-FOREIGNDEMAND'!P113</f>
        <v>102.65960346860535</v>
      </c>
      <c r="Q158" s="49">
        <f>'[2]OUT-FOREIGNDEMAND'!Q113</f>
        <v>97.556387803194156</v>
      </c>
      <c r="R158" s="49">
        <f>'[2]OUT-FOREIGNDEMAND'!R113</f>
        <v>209.97837499999989</v>
      </c>
      <c r="S158" s="49">
        <f>'[2]OUT-FOREIGNDEMAND'!S113</f>
        <v>81.705437500000045</v>
      </c>
      <c r="T158" s="49">
        <f>'[2]OUT-FOREIGNDEMAND'!T113</f>
        <v>82.722375000000071</v>
      </c>
      <c r="U158" s="49">
        <f>'[2]OUT-FOREIGNDEMAND'!U113</f>
        <v>95.797843750000055</v>
      </c>
      <c r="V158" s="49">
        <f>'[2]OUT-FOREIGNDEMAND'!V113</f>
        <v>68.751312499999997</v>
      </c>
      <c r="W158" s="49"/>
      <c r="X158" s="43">
        <f t="shared" si="14"/>
        <v>1.4767231995729935</v>
      </c>
      <c r="Y158" s="49"/>
      <c r="Z158" s="49">
        <f t="shared" si="11"/>
        <v>2.3801028742980179</v>
      </c>
      <c r="AA158" s="49">
        <f t="shared" si="11"/>
        <v>3.0282223670011987</v>
      </c>
      <c r="AB158" s="49">
        <f t="shared" si="11"/>
        <v>5.5466004622201304</v>
      </c>
      <c r="AC158" s="49">
        <f t="shared" si="11"/>
        <v>2.6059290991929052</v>
      </c>
      <c r="AD158" s="49">
        <f t="shared" si="11"/>
        <v>0.30583891545798991</v>
      </c>
      <c r="AE158" s="49">
        <f t="shared" si="11"/>
        <v>6.7887724428095764</v>
      </c>
      <c r="AG158" s="45">
        <f t="shared" si="9"/>
        <v>99.5836676413482</v>
      </c>
      <c r="AH158" s="45">
        <f t="shared" si="10"/>
        <v>2.7865693097427924</v>
      </c>
    </row>
    <row r="159" spans="1:34" x14ac:dyDescent="0.25">
      <c r="A159" s="43" t="str">
        <f>'[2]OUT-FOREIGNDEMAND'!A114</f>
        <v>2008Q1</v>
      </c>
      <c r="B159" s="49">
        <f>'[2]OUT-FOREIGNDEMAND'!B114</f>
        <v>103.05913246311781</v>
      </c>
      <c r="C159" s="49">
        <f>'[2]OUT-FOREIGNDEMAND'!C114</f>
        <v>105.49631056525971</v>
      </c>
      <c r="D159" s="49">
        <f>'[2]OUT-FOREIGNDEMAND'!D114</f>
        <v>102.13837826552026</v>
      </c>
      <c r="E159" s="49">
        <f>'[2]OUT-FOREIGNDEMAND'!E114</f>
        <v>118.24570244923211</v>
      </c>
      <c r="F159" s="49">
        <f>'[2]OUT-FOREIGNDEMAND'!F114</f>
        <v>96.010619213050973</v>
      </c>
      <c r="G159" s="49">
        <f>'[2]OUT-FOREIGNDEMAND'!G114</f>
        <v>88.794614720226775</v>
      </c>
      <c r="H159" s="49">
        <f>'[2]OUT-FOREIGNDEMAND'!H114</f>
        <v>90.206233280177514</v>
      </c>
      <c r="I159" s="49">
        <f>'[2]OUT-FOREIGNDEMAND'!I114</f>
        <v>88.271349404490508</v>
      </c>
      <c r="J159" s="49">
        <f>'[2]OUT-FOREIGNDEMAND'!J114</f>
        <v>107.26732811004257</v>
      </c>
      <c r="K159" s="49">
        <f>'[2]OUT-FOREIGNDEMAND'!K114</f>
        <v>98.455525342858209</v>
      </c>
      <c r="L159" s="49">
        <f>'[2]OUT-FOREIGNDEMAND'!L114</f>
        <v>91.725915827309251</v>
      </c>
      <c r="M159" s="49">
        <f>'[2]OUT-FOREIGNDEMAND'!M114</f>
        <v>102.28562767238344</v>
      </c>
      <c r="N159" s="49">
        <f>'[2]OUT-FOREIGNDEMAND'!N114</f>
        <v>106.76345801054957</v>
      </c>
      <c r="O159" s="49">
        <f>'[2]OUT-FOREIGNDEMAND'!O114</f>
        <v>99.095704357576039</v>
      </c>
      <c r="P159" s="49">
        <f>'[2]OUT-FOREIGNDEMAND'!P114</f>
        <v>103.91864063790021</v>
      </c>
      <c r="Q159" s="49">
        <f>'[2]OUT-FOREIGNDEMAND'!Q114</f>
        <v>98.973241349041629</v>
      </c>
      <c r="R159" s="49">
        <f>'[2]OUT-FOREIGNDEMAND'!R114</f>
        <v>213.63134375000007</v>
      </c>
      <c r="S159" s="49">
        <f>'[2]OUT-FOREIGNDEMAND'!S114</f>
        <v>83.888125000000002</v>
      </c>
      <c r="T159" s="49">
        <f>'[2]OUT-FOREIGNDEMAND'!T114</f>
        <v>83.802062500000048</v>
      </c>
      <c r="U159" s="49">
        <f>'[2]OUT-FOREIGNDEMAND'!U114</f>
        <v>96.735437500000003</v>
      </c>
      <c r="V159" s="49">
        <f>'[2]OUT-FOREIGNDEMAND'!V114</f>
        <v>70.155187499999982</v>
      </c>
      <c r="W159" s="49"/>
      <c r="X159" s="43">
        <f t="shared" si="14"/>
        <v>0.95666257596875859</v>
      </c>
      <c r="Y159" s="49"/>
      <c r="Z159" s="49">
        <f t="shared" si="11"/>
        <v>3.5127765052789028</v>
      </c>
      <c r="AA159" s="49">
        <f t="shared" si="11"/>
        <v>4.2906008827519715</v>
      </c>
      <c r="AB159" s="49">
        <f t="shared" si="11"/>
        <v>6.7955757584919674</v>
      </c>
      <c r="AC159" s="49">
        <f t="shared" si="11"/>
        <v>3.5595398634172382</v>
      </c>
      <c r="AD159" s="49">
        <f t="shared" si="11"/>
        <v>1.5211775343365597</v>
      </c>
      <c r="AE159" s="49">
        <f t="shared" si="11"/>
        <v>7.9139367311916731</v>
      </c>
      <c r="AG159" s="45">
        <f t="shared" si="9"/>
        <v>100.0983237573106</v>
      </c>
      <c r="AH159" s="45">
        <f t="shared" si="10"/>
        <v>2.0833117158260306</v>
      </c>
    </row>
    <row r="160" spans="1:34" x14ac:dyDescent="0.25">
      <c r="A160" s="43" t="str">
        <f>'[2]OUT-FOREIGNDEMAND'!A115</f>
        <v>2008Q2</v>
      </c>
      <c r="B160" s="49">
        <f>'[2]OUT-FOREIGNDEMAND'!B115</f>
        <v>102.91575168950965</v>
      </c>
      <c r="C160" s="49">
        <f>'[2]OUT-FOREIGNDEMAND'!C115</f>
        <v>105.17083717947526</v>
      </c>
      <c r="D160" s="49">
        <f>'[2]OUT-FOREIGNDEMAND'!D115</f>
        <v>102.49536609632835</v>
      </c>
      <c r="E160" s="49">
        <f>'[2]OUT-FOREIGNDEMAND'!E115</f>
        <v>117.90390392797458</v>
      </c>
      <c r="F160" s="49">
        <f>'[2]OUT-FOREIGNDEMAND'!F115</f>
        <v>93.035330473873557</v>
      </c>
      <c r="G160" s="49">
        <f>'[2]OUT-FOREIGNDEMAND'!G115</f>
        <v>90.560530279309376</v>
      </c>
      <c r="H160" s="49">
        <f>'[2]OUT-FOREIGNDEMAND'!H115</f>
        <v>91.342146262949996</v>
      </c>
      <c r="I160" s="49">
        <f>'[2]OUT-FOREIGNDEMAND'!I115</f>
        <v>90.310219660737971</v>
      </c>
      <c r="J160" s="49">
        <f>'[2]OUT-FOREIGNDEMAND'!J115</f>
        <v>106.64366667536237</v>
      </c>
      <c r="K160" s="49">
        <f>'[2]OUT-FOREIGNDEMAND'!K115</f>
        <v>99.048796991121435</v>
      </c>
      <c r="L160" s="49">
        <f>'[2]OUT-FOREIGNDEMAND'!L115</f>
        <v>93.299906102350505</v>
      </c>
      <c r="M160" s="49">
        <f>'[2]OUT-FOREIGNDEMAND'!M115</f>
        <v>102.24187036247194</v>
      </c>
      <c r="N160" s="49">
        <f>'[2]OUT-FOREIGNDEMAND'!N115</f>
        <v>106.57481752664162</v>
      </c>
      <c r="O160" s="49">
        <f>'[2]OUT-FOREIGNDEMAND'!O115</f>
        <v>99.596768941429744</v>
      </c>
      <c r="P160" s="49">
        <f>'[2]OUT-FOREIGNDEMAND'!P115</f>
        <v>104.09449425960075</v>
      </c>
      <c r="Q160" s="49">
        <f>'[2]OUT-FOREIGNDEMAND'!Q115</f>
        <v>99.583889949015116</v>
      </c>
      <c r="R160" s="49">
        <f>'[2]OUT-FOREIGNDEMAND'!R115</f>
        <v>215.07140625000008</v>
      </c>
      <c r="S160" s="49">
        <f>'[2]OUT-FOREIGNDEMAND'!S115</f>
        <v>84.736875000000012</v>
      </c>
      <c r="T160" s="49">
        <f>'[2]OUT-FOREIGNDEMAND'!T115</f>
        <v>84.468937500000052</v>
      </c>
      <c r="U160" s="49">
        <f>'[2]OUT-FOREIGNDEMAND'!U115</f>
        <v>96.902562500000002</v>
      </c>
      <c r="V160" s="49">
        <f>'[2]OUT-FOREIGNDEMAND'!V115</f>
        <v>71.85481249999998</v>
      </c>
      <c r="W160" s="49"/>
      <c r="X160" s="43">
        <f t="shared" si="14"/>
        <v>0.43559542018916098</v>
      </c>
      <c r="Y160" s="49"/>
      <c r="Z160" s="49">
        <f t="shared" si="11"/>
        <v>3.527841908267404</v>
      </c>
      <c r="AA160" s="49">
        <f t="shared" si="11"/>
        <v>4.1903464571602766</v>
      </c>
      <c r="AB160" s="49">
        <f t="shared" si="11"/>
        <v>6.5386014721263264</v>
      </c>
      <c r="AC160" s="49">
        <f t="shared" si="11"/>
        <v>3.7015580903916545</v>
      </c>
      <c r="AD160" s="49">
        <f t="shared" si="11"/>
        <v>1.5997407649987583</v>
      </c>
      <c r="AE160" s="49">
        <f t="shared" si="11"/>
        <v>8.6705666729996587</v>
      </c>
      <c r="AG160" s="45">
        <f t="shared" si="9"/>
        <v>100.45835628266596</v>
      </c>
      <c r="AH160" s="45">
        <f t="shared" si="10"/>
        <v>1.4464962651340452</v>
      </c>
    </row>
    <row r="161" spans="1:34" x14ac:dyDescent="0.25">
      <c r="A161" s="43" t="str">
        <f>'[2]OUT-FOREIGNDEMAND'!A116</f>
        <v>2008Q3</v>
      </c>
      <c r="B161" s="49">
        <f>'[2]OUT-FOREIGNDEMAND'!B116</f>
        <v>102.59771413064972</v>
      </c>
      <c r="C161" s="49">
        <f>'[2]OUT-FOREIGNDEMAND'!C116</f>
        <v>104.56027095188733</v>
      </c>
      <c r="D161" s="49">
        <f>'[2]OUT-FOREIGNDEMAND'!D116</f>
        <v>102.53682997829301</v>
      </c>
      <c r="E161" s="49">
        <f>'[2]OUT-FOREIGNDEMAND'!E116</f>
        <v>116.30319690038505</v>
      </c>
      <c r="F161" s="49">
        <f>'[2]OUT-FOREIGNDEMAND'!F116</f>
        <v>91.625693184882664</v>
      </c>
      <c r="G161" s="49">
        <f>'[2]OUT-FOREIGNDEMAND'!G116</f>
        <v>92.441280431070339</v>
      </c>
      <c r="H161" s="49">
        <f>'[2]OUT-FOREIGNDEMAND'!H116</f>
        <v>92.750847346843557</v>
      </c>
      <c r="I161" s="49">
        <f>'[2]OUT-FOREIGNDEMAND'!I116</f>
        <v>92.388694854381484</v>
      </c>
      <c r="J161" s="49">
        <f>'[2]OUT-FOREIGNDEMAND'!J116</f>
        <v>105.72483676227438</v>
      </c>
      <c r="K161" s="49">
        <f>'[2]OUT-FOREIGNDEMAND'!K116</f>
        <v>99.509874838745759</v>
      </c>
      <c r="L161" s="49">
        <f>'[2]OUT-FOREIGNDEMAND'!L116</f>
        <v>94.844445428158195</v>
      </c>
      <c r="M161" s="49">
        <f>'[2]OUT-FOREIGNDEMAND'!M116</f>
        <v>102.04080824733964</v>
      </c>
      <c r="N161" s="49">
        <f>'[2]OUT-FOREIGNDEMAND'!N116</f>
        <v>105.94572047742167</v>
      </c>
      <c r="O161" s="49">
        <f>'[2]OUT-FOREIGNDEMAND'!O116</f>
        <v>99.955405866147217</v>
      </c>
      <c r="P161" s="49">
        <f>'[2]OUT-FOREIGNDEMAND'!P116</f>
        <v>103.89451437689721</v>
      </c>
      <c r="Q161" s="49">
        <f>'[2]OUT-FOREIGNDEMAND'!Q116</f>
        <v>100.01516865291968</v>
      </c>
      <c r="R161" s="49">
        <f>'[2]OUT-FOREIGNDEMAND'!R116</f>
        <v>215.97403125000008</v>
      </c>
      <c r="S161" s="49">
        <f>'[2]OUT-FOREIGNDEMAND'!S116</f>
        <v>85.25137500000001</v>
      </c>
      <c r="T161" s="49">
        <f>'[2]OUT-FOREIGNDEMAND'!T116</f>
        <v>85.066437500000049</v>
      </c>
      <c r="U161" s="49">
        <f>'[2]OUT-FOREIGNDEMAND'!U116</f>
        <v>96.906562499999993</v>
      </c>
      <c r="V161" s="49">
        <f>'[2]OUT-FOREIGNDEMAND'!V116</f>
        <v>73.73581249999998</v>
      </c>
      <c r="W161" s="49"/>
      <c r="X161" s="43">
        <f t="shared" si="14"/>
        <v>-0.13628168859929346</v>
      </c>
      <c r="Y161" s="49"/>
      <c r="Z161" s="49">
        <f t="shared" si="11"/>
        <v>3.2811953660384363</v>
      </c>
      <c r="AA161" s="49">
        <f t="shared" si="11"/>
        <v>3.7670060520015314</v>
      </c>
      <c r="AB161" s="49">
        <f t="shared" si="11"/>
        <v>5.7866045606940419</v>
      </c>
      <c r="AC161" s="49">
        <f t="shared" si="11"/>
        <v>3.6711286605030313</v>
      </c>
      <c r="AD161" s="49">
        <f t="shared" si="11"/>
        <v>1.4224941349466835</v>
      </c>
      <c r="AE161" s="49">
        <f t="shared" si="11"/>
        <v>9.4511637917838129</v>
      </c>
      <c r="AG161" s="45">
        <f t="shared" si="9"/>
        <v>100.65850398903942</v>
      </c>
      <c r="AH161" s="45">
        <f t="shared" si="10"/>
        <v>0.79932283824759587</v>
      </c>
    </row>
    <row r="162" spans="1:34" x14ac:dyDescent="0.25">
      <c r="A162" s="43" t="str">
        <f>'[2]OUT-FOREIGNDEMAND'!A117</f>
        <v>2008Q4</v>
      </c>
      <c r="B162" s="49">
        <f>'[2]OUT-FOREIGNDEMAND'!B117</f>
        <v>102.10501978653805</v>
      </c>
      <c r="C162" s="49">
        <f>'[2]OUT-FOREIGNDEMAND'!C117</f>
        <v>103.66461188249592</v>
      </c>
      <c r="D162" s="49">
        <f>'[2]OUT-FOREIGNDEMAND'!D117</f>
        <v>102.26276991141422</v>
      </c>
      <c r="E162" s="49">
        <f>'[2]OUT-FOREIGNDEMAND'!E117</f>
        <v>113.44358136646358</v>
      </c>
      <c r="F162" s="49">
        <f>'[2]OUT-FOREIGNDEMAND'!F117</f>
        <v>91.781707346078292</v>
      </c>
      <c r="G162" s="49">
        <f>'[2]OUT-FOREIGNDEMAND'!G117</f>
        <v>94.436865175509709</v>
      </c>
      <c r="H162" s="49">
        <f>'[2]OUT-FOREIGNDEMAND'!H117</f>
        <v>94.432336531858169</v>
      </c>
      <c r="I162" s="49">
        <f>'[2]OUT-FOREIGNDEMAND'!I117</f>
        <v>94.506774985421032</v>
      </c>
      <c r="J162" s="49">
        <f>'[2]OUT-FOREIGNDEMAND'!J117</f>
        <v>104.51083837077856</v>
      </c>
      <c r="K162" s="49">
        <f>'[2]OUT-FOREIGNDEMAND'!K117</f>
        <v>99.838758885731153</v>
      </c>
      <c r="L162" s="49">
        <f>'[2]OUT-FOREIGNDEMAND'!L117</f>
        <v>96.359533804732365</v>
      </c>
      <c r="M162" s="49">
        <f>'[2]OUT-FOREIGNDEMAND'!M117</f>
        <v>101.68244132698658</v>
      </c>
      <c r="N162" s="49">
        <f>'[2]OUT-FOREIGNDEMAND'!N117</f>
        <v>104.87616686288976</v>
      </c>
      <c r="O162" s="49">
        <f>'[2]OUT-FOREIGNDEMAND'!O117</f>
        <v>100.1716151317284</v>
      </c>
      <c r="P162" s="49">
        <f>'[2]OUT-FOREIGNDEMAND'!P117</f>
        <v>103.31870098978956</v>
      </c>
      <c r="Q162" s="49">
        <f>'[2]OUT-FOREIGNDEMAND'!Q117</f>
        <v>100.26707746075536</v>
      </c>
      <c r="R162" s="49">
        <f>'[2]OUT-FOREIGNDEMAND'!R117</f>
        <v>216.3392187500001</v>
      </c>
      <c r="S162" s="49">
        <f>'[2]OUT-FOREIGNDEMAND'!S117</f>
        <v>85.431625000000011</v>
      </c>
      <c r="T162" s="49">
        <f>'[2]OUT-FOREIGNDEMAND'!T117</f>
        <v>85.594562500000052</v>
      </c>
      <c r="U162" s="49">
        <f>'[2]OUT-FOREIGNDEMAND'!U117</f>
        <v>96.747437500000004</v>
      </c>
      <c r="V162" s="49">
        <f>'[2]OUT-FOREIGNDEMAND'!V117</f>
        <v>75.798187499999969</v>
      </c>
      <c r="W162" s="49"/>
      <c r="X162" s="43">
        <f t="shared" si="14"/>
        <v>-0.76054761151704842</v>
      </c>
      <c r="Y162" s="49"/>
      <c r="Z162" s="49">
        <f t="shared" si="11"/>
        <v>2.7785875621282985</v>
      </c>
      <c r="AA162" s="49">
        <f t="shared" si="11"/>
        <v>3.0292851585313141</v>
      </c>
      <c r="AB162" s="49">
        <f t="shared" si="11"/>
        <v>4.56051349091664</v>
      </c>
      <c r="AC162" s="49">
        <f t="shared" si="11"/>
        <v>3.4720805586154535</v>
      </c>
      <c r="AD162" s="49">
        <f t="shared" si="11"/>
        <v>0.99124751959769331</v>
      </c>
      <c r="AE162" s="49">
        <f t="shared" si="11"/>
        <v>10.249804321917445</v>
      </c>
      <c r="AG162" s="45">
        <f t="shared" si="9"/>
        <v>100.69876687643091</v>
      </c>
      <c r="AH162" s="45">
        <f t="shared" si="10"/>
        <v>0.16009397978871132</v>
      </c>
    </row>
    <row r="163" spans="1:34" x14ac:dyDescent="0.25">
      <c r="A163" s="43" t="str">
        <f>'[2]OUT-FOREIGNDEMAND'!A118</f>
        <v>2009Q1</v>
      </c>
      <c r="B163" s="49">
        <f>'[2]OUT-FOREIGNDEMAND'!B118</f>
        <v>100.16065098819305</v>
      </c>
      <c r="C163" s="49">
        <f>'[2]OUT-FOREIGNDEMAND'!C118</f>
        <v>100.65347042229556</v>
      </c>
      <c r="D163" s="49">
        <f>'[2]OUT-FOREIGNDEMAND'!D118</f>
        <v>100.01354226375699</v>
      </c>
      <c r="E163" s="49">
        <f>'[2]OUT-FOREIGNDEMAND'!E118</f>
        <v>102.02214603522179</v>
      </c>
      <c r="F163" s="49">
        <f>'[2]OUT-FOREIGNDEMAND'!F118</f>
        <v>95.41807384004062</v>
      </c>
      <c r="G163" s="49">
        <f>'[2]OUT-FOREIGNDEMAND'!G118</f>
        <v>96.544320580022003</v>
      </c>
      <c r="H163" s="49">
        <f>'[2]OUT-FOREIGNDEMAND'!H118</f>
        <v>96.686882374631296</v>
      </c>
      <c r="I163" s="49">
        <f>'[2]OUT-FOREIGNDEMAND'!I118</f>
        <v>96.454056815118904</v>
      </c>
      <c r="J163" s="49">
        <f>'[2]OUT-FOREIGNDEMAND'!J118</f>
        <v>100.68020851116572</v>
      </c>
      <c r="K163" s="49">
        <f>'[2]OUT-FOREIGNDEMAND'!K118</f>
        <v>98.764614784446877</v>
      </c>
      <c r="L163" s="49">
        <f>'[2]OUT-FOREIGNDEMAND'!L118</f>
        <v>97.684129751076966</v>
      </c>
      <c r="M163" s="49">
        <f>'[2]OUT-FOREIGNDEMAND'!M118</f>
        <v>100.00355650987717</v>
      </c>
      <c r="N163" s="49">
        <f>'[2]OUT-FOREIGNDEMAND'!N118</f>
        <v>100.66735265736347</v>
      </c>
      <c r="O163" s="49">
        <f>'[2]OUT-FOREIGNDEMAND'!O118</f>
        <v>98.991847344360721</v>
      </c>
      <c r="P163" s="49">
        <f>'[2]OUT-FOREIGNDEMAND'!P118</f>
        <v>100.6231597800728</v>
      </c>
      <c r="Q163" s="49">
        <f>'[2]OUT-FOREIGNDEMAND'!Q118</f>
        <v>99.683247202204115</v>
      </c>
      <c r="R163" s="49">
        <f>'[2]OUT-FOREIGNDEMAND'!R118</f>
        <v>214.16712500000003</v>
      </c>
      <c r="S163" s="49">
        <f>'[2]OUT-FOREIGNDEMAND'!S118</f>
        <v>83.927937500000013</v>
      </c>
      <c r="T163" s="49">
        <f>'[2]OUT-FOREIGNDEMAND'!T118</f>
        <v>85.720499999999973</v>
      </c>
      <c r="U163" s="49">
        <f>'[2]OUT-FOREIGNDEMAND'!U118</f>
        <v>95.926750000000041</v>
      </c>
      <c r="V163" s="49">
        <f>'[2]OUT-FOREIGNDEMAND'!V118</f>
        <v>78.551000000000045</v>
      </c>
      <c r="W163" s="49"/>
      <c r="X163" s="43">
        <f t="shared" si="14"/>
        <v>-2.8124450552327707</v>
      </c>
      <c r="Y163" s="49"/>
      <c r="Z163" s="49">
        <f t="shared" si="11"/>
        <v>0.71737152737936238</v>
      </c>
      <c r="AA163" s="49">
        <f t="shared" si="11"/>
        <v>0.2507971164694478</v>
      </c>
      <c r="AB163" s="49">
        <f t="shared" si="11"/>
        <v>4.7459041431685556E-2</v>
      </c>
      <c r="AC163" s="49">
        <f t="shared" si="11"/>
        <v>2.2892485492226777</v>
      </c>
      <c r="AD163" s="49">
        <f t="shared" si="11"/>
        <v>-0.83597854198981247</v>
      </c>
      <c r="AE163" s="49">
        <f t="shared" si="11"/>
        <v>11.967486367276914</v>
      </c>
      <c r="AG163" s="45">
        <f t="shared" si="9"/>
        <v>99.062775930167007</v>
      </c>
      <c r="AH163" s="45">
        <f t="shared" si="10"/>
        <v>-6.3418953189142924</v>
      </c>
    </row>
    <row r="164" spans="1:34" x14ac:dyDescent="0.25">
      <c r="A164" s="43" t="str">
        <f>'[2]OUT-FOREIGNDEMAND'!A119</f>
        <v>2009Q2</v>
      </c>
      <c r="B164" s="49">
        <f>'[2]OUT-FOREIGNDEMAND'!B119</f>
        <v>99.829450141170454</v>
      </c>
      <c r="C164" s="49">
        <f>'[2]OUT-FOREIGNDEMAND'!C119</f>
        <v>99.919781488899403</v>
      </c>
      <c r="D164" s="49">
        <f>'[2]OUT-FOREIGNDEMAND'!D119</f>
        <v>99.772291751965312</v>
      </c>
      <c r="E164" s="49">
        <f>'[2]OUT-FOREIGNDEMAND'!E119</f>
        <v>99.56587800503172</v>
      </c>
      <c r="F164" s="49">
        <f>'[2]OUT-FOREIGNDEMAND'!F119</f>
        <v>97.93951054857726</v>
      </c>
      <c r="G164" s="49">
        <f>'[2]OUT-FOREIGNDEMAND'!G119</f>
        <v>98.770760082860306</v>
      </c>
      <c r="H164" s="49">
        <f>'[2]OUT-FOREIGNDEMAND'!H119</f>
        <v>98.793840339233086</v>
      </c>
      <c r="I164" s="49">
        <f>'[2]OUT-FOREIGNDEMAND'!I119</f>
        <v>98.735508116445587</v>
      </c>
      <c r="J164" s="49">
        <f>'[2]OUT-FOREIGNDEMAND'!J119</f>
        <v>99.804458358738017</v>
      </c>
      <c r="K164" s="49">
        <f>'[2]OUT-FOREIGNDEMAND'!K119</f>
        <v>99.337444969206729</v>
      </c>
      <c r="L164" s="49">
        <f>'[2]OUT-FOREIGNDEMAND'!L119</f>
        <v>99.204732821582425</v>
      </c>
      <c r="M164" s="49">
        <f>'[2]OUT-FOREIGNDEMAND'!M119</f>
        <v>99.795865215696793</v>
      </c>
      <c r="N164" s="49">
        <f>'[2]OUT-FOREIGNDEMAND'!N119</f>
        <v>99.79640752248055</v>
      </c>
      <c r="O164" s="49">
        <f>'[2]OUT-FOREIGNDEMAND'!O119</f>
        <v>99.424621049194414</v>
      </c>
      <c r="P164" s="49">
        <f>'[2]OUT-FOREIGNDEMAND'!P119</f>
        <v>99.993237111439001</v>
      </c>
      <c r="Q164" s="49">
        <f>'[2]OUT-FOREIGNDEMAND'!Q119</f>
        <v>99.838963886029191</v>
      </c>
      <c r="R164" s="49">
        <f>'[2]OUT-FOREIGNDEMAND'!R119</f>
        <v>214.25737500000002</v>
      </c>
      <c r="S164" s="49">
        <f>'[2]OUT-FOREIGNDEMAND'!S119</f>
        <v>83.979562500000014</v>
      </c>
      <c r="T164" s="49">
        <f>'[2]OUT-FOREIGNDEMAND'!T119</f>
        <v>86.242999999999981</v>
      </c>
      <c r="U164" s="49">
        <f>'[2]OUT-FOREIGNDEMAND'!U119</f>
        <v>95.64075000000004</v>
      </c>
      <c r="V164" s="49">
        <f>'[2]OUT-FOREIGNDEMAND'!V119</f>
        <v>80.772500000000065</v>
      </c>
      <c r="W164" s="49"/>
      <c r="X164" s="43">
        <f t="shared" si="14"/>
        <v>-2.9988621738394006</v>
      </c>
      <c r="Y164" s="49"/>
      <c r="Z164" s="49">
        <f t="shared" si="11"/>
        <v>0.25613976030125496</v>
      </c>
      <c r="AA164" s="49">
        <f t="shared" si="11"/>
        <v>-0.37849347999976413</v>
      </c>
      <c r="AB164" s="49">
        <f t="shared" si="11"/>
        <v>-0.89372247914499825</v>
      </c>
      <c r="AC164" s="49">
        <f t="shared" si="11"/>
        <v>2.1002543094613024</v>
      </c>
      <c r="AD164" s="49">
        <f t="shared" si="11"/>
        <v>-1.3021456475931337</v>
      </c>
      <c r="AE164" s="49">
        <f t="shared" si="11"/>
        <v>12.410703180110705</v>
      </c>
      <c r="AG164" s="45">
        <f t="shared" si="9"/>
        <v>99.389816785464063</v>
      </c>
      <c r="AH164" s="45">
        <f t="shared" si="10"/>
        <v>1.3270935882209178</v>
      </c>
    </row>
    <row r="165" spans="1:34" x14ac:dyDescent="0.25">
      <c r="A165" s="43" t="str">
        <f>'[2]OUT-FOREIGNDEMAND'!A120</f>
        <v>2009Q3</v>
      </c>
      <c r="B165" s="49">
        <f>'[2]OUT-FOREIGNDEMAND'!B120</f>
        <v>99.834399576488735</v>
      </c>
      <c r="C165" s="49">
        <f>'[2]OUT-FOREIGNDEMAND'!C120</f>
        <v>99.633155533301974</v>
      </c>
      <c r="D165" s="49">
        <f>'[2]OUT-FOREIGNDEMAND'!D120</f>
        <v>99.879374744104211</v>
      </c>
      <c r="E165" s="49">
        <f>'[2]OUT-FOREIGNDEMAND'!E120</f>
        <v>98.77186598490502</v>
      </c>
      <c r="F165" s="49">
        <f>'[2]OUT-FOREIGNDEMAND'!F120</f>
        <v>101.26071835426836</v>
      </c>
      <c r="G165" s="49">
        <f>'[2]OUT-FOREIGNDEMAND'!G120</f>
        <v>101.11321975141919</v>
      </c>
      <c r="H165" s="49">
        <f>'[2]OUT-FOREIGNDEMAND'!H120</f>
        <v>101.05347898230093</v>
      </c>
      <c r="I165" s="49">
        <f>'[2]OUT-FOREIGNDEMAND'!I120</f>
        <v>101.14072565066338</v>
      </c>
      <c r="J165" s="49">
        <f>'[2]OUT-FOREIGNDEMAND'!J120</f>
        <v>99.562124923786214</v>
      </c>
      <c r="K165" s="49">
        <f>'[2]OUT-FOREIGNDEMAND'!K120</f>
        <v>100.28641509237997</v>
      </c>
      <c r="L165" s="49">
        <f>'[2]OUT-FOREIGNDEMAND'!L120</f>
        <v>100.76030153525274</v>
      </c>
      <c r="M165" s="49">
        <f>'[2]OUT-FOREIGNDEMAND'!M120</f>
        <v>99.896154352909889</v>
      </c>
      <c r="N165" s="49">
        <f>'[2]OUT-FOREIGNDEMAND'!N120</f>
        <v>99.564527432558606</v>
      </c>
      <c r="O165" s="49">
        <f>'[2]OUT-FOREIGNDEMAND'!O120</f>
        <v>100.21638685241689</v>
      </c>
      <c r="P165" s="49">
        <f>'[2]OUT-FOREIGNDEMAND'!P120</f>
        <v>99.685038665683138</v>
      </c>
      <c r="Q165" s="49">
        <f>'[2]OUT-FOREIGNDEMAND'!Q120</f>
        <v>100.07785834191259</v>
      </c>
      <c r="R165" s="49">
        <f>'[2]OUT-FOREIGNDEMAND'!R120</f>
        <v>214.61012500000004</v>
      </c>
      <c r="S165" s="49">
        <f>'[2]OUT-FOREIGNDEMAND'!S120</f>
        <v>84.236812500000028</v>
      </c>
      <c r="T165" s="49">
        <f>'[2]OUT-FOREIGNDEMAND'!T120</f>
        <v>86.829249999999959</v>
      </c>
      <c r="U165" s="49">
        <f>'[2]OUT-FOREIGNDEMAND'!U120</f>
        <v>95.391000000000048</v>
      </c>
      <c r="V165" s="49">
        <f>'[2]OUT-FOREIGNDEMAND'!V120</f>
        <v>82.971750000000071</v>
      </c>
      <c r="W165" s="49"/>
      <c r="X165" s="43">
        <f t="shared" si="14"/>
        <v>-2.693349045420379</v>
      </c>
      <c r="Y165" s="49"/>
      <c r="Z165" s="49">
        <f t="shared" si="11"/>
        <v>6.2680181253771394E-2</v>
      </c>
      <c r="AA165" s="49">
        <f t="shared" si="11"/>
        <v>-0.63151400291326931</v>
      </c>
      <c r="AB165" s="49">
        <f t="shared" si="11"/>
        <v>-1.1900834444019015</v>
      </c>
      <c r="AC165" s="49">
        <f t="shared" si="11"/>
        <v>2.0722773302924713</v>
      </c>
      <c r="AD165" s="49">
        <f t="shared" si="11"/>
        <v>-1.5639420704866569</v>
      </c>
      <c r="AE165" s="49">
        <f t="shared" si="11"/>
        <v>12.525714692572333</v>
      </c>
      <c r="AG165" s="45">
        <f t="shared" si="9"/>
        <v>100.16352042764856</v>
      </c>
      <c r="AH165" s="45">
        <f t="shared" si="10"/>
        <v>3.1503630074654287</v>
      </c>
    </row>
    <row r="166" spans="1:34" x14ac:dyDescent="0.25">
      <c r="A166" s="43" t="str">
        <f>'[2]OUT-FOREIGNDEMAND'!A121</f>
        <v>2009Q4</v>
      </c>
      <c r="B166" s="49">
        <f>'[2]OUT-FOREIGNDEMAND'!B121</f>
        <v>100.17549929414788</v>
      </c>
      <c r="C166" s="49">
        <f>'[2]OUT-FOREIGNDEMAND'!C121</f>
        <v>99.793592555503253</v>
      </c>
      <c r="D166" s="49">
        <f>'[2]OUT-FOREIGNDEMAND'!D121</f>
        <v>100.33479124017366</v>
      </c>
      <c r="E166" s="49">
        <f>'[2]OUT-FOREIGNDEMAND'!E121</f>
        <v>99.64010997484165</v>
      </c>
      <c r="F166" s="49">
        <f>'[2]OUT-FOREIGNDEMAND'!F121</f>
        <v>105.3816972571139</v>
      </c>
      <c r="G166" s="49">
        <f>'[2]OUT-FOREIGNDEMAND'!G121</f>
        <v>103.57169958569864</v>
      </c>
      <c r="H166" s="49">
        <f>'[2]OUT-FOREIGNDEMAND'!H121</f>
        <v>103.46579830383486</v>
      </c>
      <c r="I166" s="49">
        <f>'[2]OUT-FOREIGNDEMAND'!I121</f>
        <v>103.66970941777228</v>
      </c>
      <c r="J166" s="49">
        <f>'[2]OUT-FOREIGNDEMAND'!J121</f>
        <v>99.953208206310322</v>
      </c>
      <c r="K166" s="49">
        <f>'[2]OUT-FOREIGNDEMAND'!K121</f>
        <v>101.61152515396658</v>
      </c>
      <c r="L166" s="49">
        <f>'[2]OUT-FOREIGNDEMAND'!L121</f>
        <v>102.3508358920879</v>
      </c>
      <c r="M166" s="49">
        <f>'[2]OUT-FOREIGNDEMAND'!M121</f>
        <v>100.30442392151645</v>
      </c>
      <c r="N166" s="49">
        <f>'[2]OUT-FOREIGNDEMAND'!N121</f>
        <v>99.971712387597634</v>
      </c>
      <c r="O166" s="49">
        <f>'[2]OUT-FOREIGNDEMAND'!O121</f>
        <v>101.36714475402812</v>
      </c>
      <c r="P166" s="49">
        <f>'[2]OUT-FOREIGNDEMAND'!P121</f>
        <v>99.698564442805221</v>
      </c>
      <c r="Q166" s="49">
        <f>'[2]OUT-FOREIGNDEMAND'!Q121</f>
        <v>100.39993056985428</v>
      </c>
      <c r="R166" s="49">
        <f>'[2]OUT-FOREIGNDEMAND'!R121</f>
        <v>215.22537500000004</v>
      </c>
      <c r="S166" s="49">
        <f>'[2]OUT-FOREIGNDEMAND'!S121</f>
        <v>84.699687500000039</v>
      </c>
      <c r="T166" s="49">
        <f>'[2]OUT-FOREIGNDEMAND'!T121</f>
        <v>87.479249999999951</v>
      </c>
      <c r="U166" s="49">
        <f>'[2]OUT-FOREIGNDEMAND'!U121</f>
        <v>95.177500000000052</v>
      </c>
      <c r="V166" s="49">
        <f>'[2]OUT-FOREIGNDEMAND'!V121</f>
        <v>85.148750000000064</v>
      </c>
      <c r="W166" s="49"/>
      <c r="X166" s="43">
        <f t="shared" si="14"/>
        <v>-1.8897410689739269</v>
      </c>
      <c r="Y166" s="49"/>
      <c r="Z166" s="49">
        <f t="shared" si="11"/>
        <v>0.13249923351053017</v>
      </c>
      <c r="AA166" s="49">
        <f t="shared" si="11"/>
        <v>-0.51485983745148678</v>
      </c>
      <c r="AB166" s="49">
        <f t="shared" si="11"/>
        <v>-0.85675240287185206</v>
      </c>
      <c r="AC166" s="49">
        <f t="shared" si="11"/>
        <v>2.2018776017459052</v>
      </c>
      <c r="AD166" s="49">
        <f t="shared" si="11"/>
        <v>-1.6227173975537634</v>
      </c>
      <c r="AE166" s="49">
        <f t="shared" si="11"/>
        <v>12.336129409426967</v>
      </c>
      <c r="AG166" s="45">
        <f t="shared" si="9"/>
        <v>101.38388685672055</v>
      </c>
      <c r="AH166" s="45">
        <f t="shared" si="10"/>
        <v>4.9632883290575247</v>
      </c>
    </row>
    <row r="167" spans="1:34" x14ac:dyDescent="0.25">
      <c r="A167" s="43" t="str">
        <f>'[2]OUT-FOREIGNDEMAND'!A122</f>
        <v>2010Q1</v>
      </c>
      <c r="B167" s="49">
        <f>'[2]OUT-FOREIGNDEMAND'!B122</f>
        <v>101.86765789062503</v>
      </c>
      <c r="C167" s="49">
        <f>'[2]OUT-FOREIGNDEMAND'!C122</f>
        <v>101.72750743749998</v>
      </c>
      <c r="D167" s="49">
        <f>'[2]OUT-FOREIGNDEMAND'!D122</f>
        <v>102.20787959374999</v>
      </c>
      <c r="E167" s="49">
        <f>'[2]OUT-FOREIGNDEMAND'!E122</f>
        <v>106.73105569062503</v>
      </c>
      <c r="F167" s="49">
        <f>'[2]OUT-FOREIGNDEMAND'!F122</f>
        <v>112.72243820156254</v>
      </c>
      <c r="G167" s="49">
        <f>'[2]OUT-FOREIGNDEMAND'!G122</f>
        <v>107.08623692187498</v>
      </c>
      <c r="H167" s="49">
        <f>'[2]OUT-FOREIGNDEMAND'!H122</f>
        <v>106.87202206250001</v>
      </c>
      <c r="I167" s="49">
        <f>'[2]OUT-FOREIGNDEMAND'!I122</f>
        <v>106.63914740468749</v>
      </c>
      <c r="J167" s="49">
        <f>'[2]OUT-FOREIGNDEMAND'!J122</f>
        <v>103.19765882500002</v>
      </c>
      <c r="K167" s="49">
        <f>'[2]OUT-FOREIGNDEMAND'!K122</f>
        <v>104.70127620312502</v>
      </c>
      <c r="L167" s="49">
        <f>'[2]OUT-FOREIGNDEMAND'!L122</f>
        <v>103.84542916562498</v>
      </c>
      <c r="M167" s="49">
        <f>'[2]OUT-FOREIGNDEMAND'!M122</f>
        <v>101.96601045312502</v>
      </c>
      <c r="N167" s="49">
        <f>'[2]OUT-FOREIGNDEMAND'!N122</f>
        <v>102.63237485937501</v>
      </c>
      <c r="O167" s="49">
        <f>'[2]OUT-FOREIGNDEMAND'!O122</f>
        <v>103.87446164218751</v>
      </c>
      <c r="P167" s="49">
        <f>'[2]OUT-FOREIGNDEMAND'!P122</f>
        <v>100.80222101562498</v>
      </c>
      <c r="Q167" s="49">
        <f>'[2]OUT-FOREIGNDEMAND'!Q122</f>
        <v>100.83546969687498</v>
      </c>
      <c r="R167" s="49">
        <f>'[2]OUT-FOREIGNDEMAND'!R122</f>
        <v>216.23812500000003</v>
      </c>
      <c r="S167" s="49">
        <f>'[2]OUT-FOREIGNDEMAND'!S122</f>
        <v>85.548812499999997</v>
      </c>
      <c r="T167" s="49">
        <f>'[2]OUT-FOREIGNDEMAND'!T122</f>
        <v>88.174718750000011</v>
      </c>
      <c r="U167" s="49">
        <f>'[2]OUT-FOREIGNDEMAND'!U122</f>
        <v>95.021187500000039</v>
      </c>
      <c r="V167" s="49">
        <f>'[2]OUT-FOREIGNDEMAND'!V122</f>
        <v>87.25162499999999</v>
      </c>
      <c r="W167" s="49"/>
      <c r="X167" s="43">
        <f t="shared" si="14"/>
        <v>1.7042689774781739</v>
      </c>
      <c r="Y167" s="49"/>
      <c r="Z167" s="49">
        <f t="shared" si="11"/>
        <v>1.1558837889115159</v>
      </c>
      <c r="AA167" s="49">
        <f t="shared" si="11"/>
        <v>0.96700182159143999</v>
      </c>
      <c r="AB167" s="49">
        <f t="shared" si="11"/>
        <v>1.9312699064003347</v>
      </c>
      <c r="AC167" s="49">
        <f t="shared" si="11"/>
        <v>2.8630476373796787</v>
      </c>
      <c r="AD167" s="49">
        <f t="shared" si="11"/>
        <v>-0.94401457361997787</v>
      </c>
      <c r="AE167" s="49">
        <f t="shared" si="11"/>
        <v>11.076402591946554</v>
      </c>
      <c r="AG167" s="45">
        <f t="shared" si="9"/>
        <v>104.37810623309831</v>
      </c>
      <c r="AH167" s="45">
        <f t="shared" si="10"/>
        <v>12.347109538120392</v>
      </c>
    </row>
    <row r="168" spans="1:34" x14ac:dyDescent="0.25">
      <c r="A168" s="43" t="str">
        <f>'[2]OUT-FOREIGNDEMAND'!A123</f>
        <v>2010Q2</v>
      </c>
      <c r="B168" s="49">
        <f>'[2]OUT-FOREIGNDEMAND'!B123</f>
        <v>102.47509473437502</v>
      </c>
      <c r="C168" s="49">
        <f>'[2]OUT-FOREIGNDEMAND'!C123</f>
        <v>102.25150446249998</v>
      </c>
      <c r="D168" s="49">
        <f>'[2]OUT-FOREIGNDEMAND'!D123</f>
        <v>102.93222775624999</v>
      </c>
      <c r="E168" s="49">
        <f>'[2]OUT-FOREIGNDEMAND'!E123</f>
        <v>109.09963341437503</v>
      </c>
      <c r="F168" s="49">
        <f>'[2]OUT-FOREIGNDEMAND'!F123</f>
        <v>117.47496292093756</v>
      </c>
      <c r="G168" s="49">
        <f>'[2]OUT-FOREIGNDEMAND'!G123</f>
        <v>109.40074215312497</v>
      </c>
      <c r="H168" s="49">
        <f>'[2]OUT-FOREIGNDEMAND'!H123</f>
        <v>109.25321323749999</v>
      </c>
      <c r="I168" s="49">
        <f>'[2]OUT-FOREIGNDEMAND'!I123</f>
        <v>109.2889884428125</v>
      </c>
      <c r="J168" s="49">
        <f>'[2]OUT-FOREIGNDEMAND'!J123</f>
        <v>103.96759529500004</v>
      </c>
      <c r="K168" s="49">
        <f>'[2]OUT-FOREIGNDEMAND'!K123</f>
        <v>106.22326572187501</v>
      </c>
      <c r="L168" s="49">
        <f>'[2]OUT-FOREIGNDEMAND'!L123</f>
        <v>105.55825749937497</v>
      </c>
      <c r="M168" s="49">
        <f>'[2]OUT-FOREIGNDEMAND'!M123</f>
        <v>102.61210627187504</v>
      </c>
      <c r="N168" s="49">
        <f>'[2]OUT-FOREIGNDEMAND'!N123</f>
        <v>103.67192491562501</v>
      </c>
      <c r="O168" s="49">
        <f>'[2]OUT-FOREIGNDEMAND'!O123</f>
        <v>105.34417698531252</v>
      </c>
      <c r="P168" s="49">
        <f>'[2]OUT-FOREIGNDEMAND'!P123</f>
        <v>101.15183260937496</v>
      </c>
      <c r="Q168" s="49">
        <f>'[2]OUT-FOREIGNDEMAND'!Q123</f>
        <v>101.31178181812497</v>
      </c>
      <c r="R168" s="49">
        <f>'[2]OUT-FOREIGNDEMAND'!R123</f>
        <v>217.324375</v>
      </c>
      <c r="S168" s="49">
        <f>'[2]OUT-FOREIGNDEMAND'!S123</f>
        <v>86.350687499999992</v>
      </c>
      <c r="T168" s="49">
        <f>'[2]OUT-FOREIGNDEMAND'!T123</f>
        <v>88.959531250000026</v>
      </c>
      <c r="U168" s="49">
        <f>'[2]OUT-FOREIGNDEMAND'!U123</f>
        <v>94.871812500000047</v>
      </c>
      <c r="V168" s="49">
        <f>'[2]OUT-FOREIGNDEMAND'!V123</f>
        <v>89.40487499999999</v>
      </c>
      <c r="W168" s="49"/>
      <c r="X168" s="43">
        <f t="shared" si="14"/>
        <v>2.6501644449241413</v>
      </c>
      <c r="Y168" s="49"/>
      <c r="Z168" s="49">
        <f t="shared" si="11"/>
        <v>1.4751935264242899</v>
      </c>
      <c r="AA168" s="49">
        <f t="shared" si="11"/>
        <v>1.4314559767195867</v>
      </c>
      <c r="AB168" s="49">
        <f t="shared" si="11"/>
        <v>2.8234548137827886</v>
      </c>
      <c r="AC168" s="49">
        <f t="shared" si="11"/>
        <v>3.1498570898508271</v>
      </c>
      <c r="AD168" s="49">
        <f t="shared" si="11"/>
        <v>-0.80398522596277777</v>
      </c>
      <c r="AE168" s="49">
        <f t="shared" si="11"/>
        <v>10.687269800984133</v>
      </c>
      <c r="AG168" s="45">
        <f t="shared" si="9"/>
        <v>105.96092217177784</v>
      </c>
      <c r="AH168" s="45">
        <f t="shared" si="10"/>
        <v>6.2050737767817221</v>
      </c>
    </row>
    <row r="169" spans="1:34" x14ac:dyDescent="0.25">
      <c r="A169" s="43" t="str">
        <f>'[2]OUT-FOREIGNDEMAND'!A124</f>
        <v>2010Q3</v>
      </c>
      <c r="B169" s="49">
        <f>'[2]OUT-FOREIGNDEMAND'!B124</f>
        <v>103.01271842187502</v>
      </c>
      <c r="C169" s="49">
        <f>'[2]OUT-FOREIGNDEMAND'!C124</f>
        <v>102.69199851249998</v>
      </c>
      <c r="D169" s="49">
        <f>'[2]OUT-FOREIGNDEMAND'!D124</f>
        <v>103.57717408124996</v>
      </c>
      <c r="E169" s="49">
        <f>'[2]OUT-FOREIGNDEMAND'!E124</f>
        <v>111.30628886187503</v>
      </c>
      <c r="F169" s="49">
        <f>'[2]OUT-FOREIGNDEMAND'!F124</f>
        <v>122.05926235968755</v>
      </c>
      <c r="G169" s="49">
        <f>'[2]OUT-FOREIGNDEMAND'!G124</f>
        <v>111.45525261562494</v>
      </c>
      <c r="H169" s="49">
        <f>'[2]OUT-FOREIGNDEMAND'!H124</f>
        <v>111.45059558749999</v>
      </c>
      <c r="I169" s="49">
        <f>'[2]OUT-FOREIGNDEMAND'!I124</f>
        <v>111.93592051906248</v>
      </c>
      <c r="J169" s="49">
        <f>'[2]OUT-FOREIGNDEMAND'!J124</f>
        <v>104.48296823500003</v>
      </c>
      <c r="K169" s="49">
        <f>'[2]OUT-FOREIGNDEMAND'!K124</f>
        <v>107.56599475937502</v>
      </c>
      <c r="L169" s="49">
        <f>'[2]OUT-FOREIGNDEMAND'!L124</f>
        <v>107.35841416687498</v>
      </c>
      <c r="M169" s="49">
        <f>'[2]OUT-FOREIGNDEMAND'!M124</f>
        <v>103.18804790937503</v>
      </c>
      <c r="N169" s="49">
        <f>'[2]OUT-FOREIGNDEMAND'!N124</f>
        <v>104.70477502812501</v>
      </c>
      <c r="O169" s="49">
        <f>'[2]OUT-FOREIGNDEMAND'!O124</f>
        <v>106.77385767156251</v>
      </c>
      <c r="P169" s="49">
        <f>'[2]OUT-FOREIGNDEMAND'!P124</f>
        <v>101.51580579687497</v>
      </c>
      <c r="Q169" s="49">
        <f>'[2]OUT-FOREIGNDEMAND'!Q124</f>
        <v>101.85915606062497</v>
      </c>
      <c r="R169" s="49">
        <f>'[2]OUT-FOREIGNDEMAND'!R124</f>
        <v>218.619125</v>
      </c>
      <c r="S169" s="49">
        <f>'[2]OUT-FOREIGNDEMAND'!S124</f>
        <v>87.285937499999989</v>
      </c>
      <c r="T169" s="49">
        <f>'[2]OUT-FOREIGNDEMAND'!T124</f>
        <v>89.815406250000024</v>
      </c>
      <c r="U169" s="49">
        <f>'[2]OUT-FOREIGNDEMAND'!U124</f>
        <v>94.750312500000049</v>
      </c>
      <c r="V169" s="49">
        <f>'[2]OUT-FOREIGNDEMAND'!V124</f>
        <v>91.556624999999983</v>
      </c>
      <c r="W169" s="49"/>
      <c r="X169" s="43">
        <f t="shared" si="14"/>
        <v>3.1835908853753425</v>
      </c>
      <c r="Y169" s="49"/>
      <c r="Z169" s="49">
        <f t="shared" si="11"/>
        <v>1.7799119088126814</v>
      </c>
      <c r="AA169" s="49">
        <f t="shared" si="11"/>
        <v>1.8680386118781422</v>
      </c>
      <c r="AB169" s="49">
        <f t="shared" si="11"/>
        <v>3.619706051911642</v>
      </c>
      <c r="AC169" s="49">
        <f t="shared" si="11"/>
        <v>3.4391132596447216</v>
      </c>
      <c r="AD169" s="49">
        <f t="shared" si="11"/>
        <v>-0.67164355127842246</v>
      </c>
      <c r="AE169" s="49">
        <f t="shared" si="11"/>
        <v>10.346744524491648</v>
      </c>
      <c r="AG169" s="45">
        <f t="shared" si="9"/>
        <v>107.45952483317747</v>
      </c>
      <c r="AH169" s="45">
        <f t="shared" si="10"/>
        <v>5.7783397717028784</v>
      </c>
    </row>
    <row r="170" spans="1:34" x14ac:dyDescent="0.25">
      <c r="A170" s="43" t="str">
        <f>'[2]OUT-FOREIGNDEMAND'!A125</f>
        <v>2010Q4</v>
      </c>
      <c r="B170" s="49">
        <f>'[2]OUT-FOREIGNDEMAND'!B125</f>
        <v>103.48052895312503</v>
      </c>
      <c r="C170" s="49">
        <f>'[2]OUT-FOREIGNDEMAND'!C125</f>
        <v>103.04898958749997</v>
      </c>
      <c r="D170" s="49">
        <f>'[2]OUT-FOREIGNDEMAND'!D125</f>
        <v>104.14271856874997</v>
      </c>
      <c r="E170" s="49">
        <f>'[2]OUT-FOREIGNDEMAND'!E125</f>
        <v>113.35102203312503</v>
      </c>
      <c r="F170" s="49">
        <f>'[2]OUT-FOREIGNDEMAND'!F125</f>
        <v>126.47533651781256</v>
      </c>
      <c r="G170" s="49">
        <f>'[2]OUT-FOREIGNDEMAND'!G125</f>
        <v>113.24976830937494</v>
      </c>
      <c r="H170" s="49">
        <f>'[2]OUT-FOREIGNDEMAND'!H125</f>
        <v>113.46416911249997</v>
      </c>
      <c r="I170" s="49">
        <f>'[2]OUT-FOREIGNDEMAND'!I125</f>
        <v>114.57994363343747</v>
      </c>
      <c r="J170" s="49">
        <f>'[2]OUT-FOREIGNDEMAND'!J125</f>
        <v>104.74377764500004</v>
      </c>
      <c r="K170" s="49">
        <f>'[2]OUT-FOREIGNDEMAND'!K125</f>
        <v>108.729463315625</v>
      </c>
      <c r="L170" s="49">
        <f>'[2]OUT-FOREIGNDEMAND'!L125</f>
        <v>109.24589916812495</v>
      </c>
      <c r="M170" s="49">
        <f>'[2]OUT-FOREIGNDEMAND'!M125</f>
        <v>103.69383536562503</v>
      </c>
      <c r="N170" s="49">
        <f>'[2]OUT-FOREIGNDEMAND'!N125</f>
        <v>105.73092519687502</v>
      </c>
      <c r="O170" s="49">
        <f>'[2]OUT-FOREIGNDEMAND'!O125</f>
        <v>108.16350370093751</v>
      </c>
      <c r="P170" s="49">
        <f>'[2]OUT-FOREIGNDEMAND'!P125</f>
        <v>101.89414057812496</v>
      </c>
      <c r="Q170" s="49">
        <f>'[2]OUT-FOREIGNDEMAND'!Q125</f>
        <v>102.47759242437496</v>
      </c>
      <c r="R170" s="49">
        <f>'[2]OUT-FOREIGNDEMAND'!R125</f>
        <v>220.12237499999998</v>
      </c>
      <c r="S170" s="49">
        <f>'[2]OUT-FOREIGNDEMAND'!S125</f>
        <v>88.354562499999986</v>
      </c>
      <c r="T170" s="49">
        <f>'[2]OUT-FOREIGNDEMAND'!T125</f>
        <v>90.742343750000018</v>
      </c>
      <c r="U170" s="49">
        <f>'[2]OUT-FOREIGNDEMAND'!U125</f>
        <v>94.656687500000046</v>
      </c>
      <c r="V170" s="49">
        <f>'[2]OUT-FOREIGNDEMAND'!V125</f>
        <v>93.706874999999968</v>
      </c>
      <c r="W170" s="49"/>
      <c r="X170" s="43">
        <f t="shared" si="14"/>
        <v>3.2992395169127109</v>
      </c>
      <c r="Y170" s="49"/>
      <c r="Z170" s="49">
        <f t="shared" si="11"/>
        <v>2.0693857483049971</v>
      </c>
      <c r="AA170" s="49">
        <f t="shared" si="11"/>
        <v>2.2752893333325197</v>
      </c>
      <c r="AB170" s="49">
        <f t="shared" si="11"/>
        <v>4.3150985651510654</v>
      </c>
      <c r="AC170" s="49">
        <f t="shared" si="11"/>
        <v>3.7301345747706716</v>
      </c>
      <c r="AD170" s="49">
        <f t="shared" si="11"/>
        <v>-0.54720128181555694</v>
      </c>
      <c r="AE170" s="49">
        <f t="shared" si="11"/>
        <v>10.050793464378405</v>
      </c>
      <c r="AG170" s="45">
        <f t="shared" si="9"/>
        <v>108.8739142172972</v>
      </c>
      <c r="AH170" s="45">
        <f t="shared" si="10"/>
        <v>5.3696855688777578</v>
      </c>
    </row>
    <row r="171" spans="1:34" x14ac:dyDescent="0.25">
      <c r="A171" s="43" t="str">
        <f>'[2]OUT-FOREIGNDEMAND'!A126</f>
        <v>2011Q1</v>
      </c>
      <c r="B171" s="49">
        <f>'[2]OUT-FOREIGNDEMAND'!B126</f>
        <v>103.5810065514852</v>
      </c>
      <c r="C171" s="49">
        <f>'[2]OUT-FOREIGNDEMAND'!C126</f>
        <v>103.05042737019501</v>
      </c>
      <c r="D171" s="49">
        <f>'[2]OUT-FOREIGNDEMAND'!D126</f>
        <v>104.53570709174251</v>
      </c>
      <c r="E171" s="49">
        <f>'[2]OUT-FOREIGNDEMAND'!E126</f>
        <v>116.03721952289408</v>
      </c>
      <c r="F171" s="49">
        <f>'[2]OUT-FOREIGNDEMAND'!F126</f>
        <v>129.4001494915538</v>
      </c>
      <c r="G171" s="49">
        <f>'[2]OUT-FOREIGNDEMAND'!G126</f>
        <v>113.71106325944913</v>
      </c>
      <c r="H171" s="49">
        <f>'[2]OUT-FOREIGNDEMAND'!H126</f>
        <v>114.97565321123005</v>
      </c>
      <c r="I171" s="49">
        <f>'[2]OUT-FOREIGNDEMAND'!I126</f>
        <v>117.37856768988237</v>
      </c>
      <c r="J171" s="49">
        <f>'[2]OUT-FOREIGNDEMAND'!J126</f>
        <v>103.89381665259377</v>
      </c>
      <c r="K171" s="49">
        <f>'[2]OUT-FOREIGNDEMAND'!K126</f>
        <v>109.46484926091105</v>
      </c>
      <c r="L171" s="49">
        <f>'[2]OUT-FOREIGNDEMAND'!L126</f>
        <v>111.37590995821611</v>
      </c>
      <c r="M171" s="49">
        <f>'[2]OUT-FOREIGNDEMAND'!M126</f>
        <v>104.10556497349863</v>
      </c>
      <c r="N171" s="49">
        <f>'[2]OUT-FOREIGNDEMAND'!N126</f>
        <v>107.29855036564955</v>
      </c>
      <c r="O171" s="49">
        <f>'[2]OUT-FOREIGNDEMAND'!O126</f>
        <v>109.37513499364</v>
      </c>
      <c r="P171" s="49">
        <f>'[2]OUT-FOREIGNDEMAND'!P126</f>
        <v>102.73396062632892</v>
      </c>
      <c r="Q171" s="49">
        <f>'[2]OUT-FOREIGNDEMAND'!Q126</f>
        <v>103.36827850490296</v>
      </c>
      <c r="R171" s="49">
        <f>'[2]OUT-FOREIGNDEMAND'!R126</f>
        <v>222.69662500000004</v>
      </c>
      <c r="S171" s="49">
        <f>'[2]OUT-FOREIGNDEMAND'!S126</f>
        <v>90.267343749999995</v>
      </c>
      <c r="T171" s="49">
        <f>'[2]OUT-FOREIGNDEMAND'!T126</f>
        <v>92.128937500000035</v>
      </c>
      <c r="U171" s="49">
        <f>'[2]OUT-FOREIGNDEMAND'!U126</f>
        <v>94.626718750000038</v>
      </c>
      <c r="V171" s="49">
        <f>'[2]OUT-FOREIGNDEMAND'!V126</f>
        <v>95.646718750000048</v>
      </c>
      <c r="W171" s="49"/>
      <c r="X171" s="43">
        <f t="shared" si="14"/>
        <v>1.6819358531829476</v>
      </c>
      <c r="Y171" s="49"/>
      <c r="Z171" s="49">
        <f t="shared" si="11"/>
        <v>2.5118232856374378</v>
      </c>
      <c r="AA171" s="49">
        <f t="shared" si="11"/>
        <v>2.9867536078570955</v>
      </c>
      <c r="AB171" s="49">
        <f t="shared" si="11"/>
        <v>5.5156011078470568</v>
      </c>
      <c r="AC171" s="49">
        <f t="shared" si="11"/>
        <v>4.4845266376310589</v>
      </c>
      <c r="AD171" s="49">
        <f t="shared" si="11"/>
        <v>-0.41513767653135192</v>
      </c>
      <c r="AE171" s="49">
        <f t="shared" si="11"/>
        <v>9.6217047533499347</v>
      </c>
      <c r="AG171" s="45">
        <f t="shared" si="9"/>
        <v>110.1138197843557</v>
      </c>
      <c r="AH171" s="45">
        <f t="shared" si="10"/>
        <v>4.6337922437790446</v>
      </c>
    </row>
    <row r="172" spans="1:34" x14ac:dyDescent="0.25">
      <c r="A172" s="43" t="str">
        <f>'[2]OUT-FOREIGNDEMAND'!A127</f>
        <v>2011Q2</v>
      </c>
      <c r="B172" s="49">
        <f>'[2]OUT-FOREIGNDEMAND'!B127</f>
        <v>104.02819868089115</v>
      </c>
      <c r="C172" s="49">
        <f>'[2]OUT-FOREIGNDEMAND'!C127</f>
        <v>103.34923262211701</v>
      </c>
      <c r="D172" s="49">
        <f>'[2]OUT-FOREIGNDEMAND'!D127</f>
        <v>104.9797095550455</v>
      </c>
      <c r="E172" s="49">
        <f>'[2]OUT-FOREIGNDEMAND'!E127</f>
        <v>117.43675350373645</v>
      </c>
      <c r="F172" s="49">
        <f>'[2]OUT-FOREIGNDEMAND'!F127</f>
        <v>134.00898744993231</v>
      </c>
      <c r="G172" s="49">
        <f>'[2]OUT-FOREIGNDEMAND'!G127</f>
        <v>115.41487980566951</v>
      </c>
      <c r="H172" s="49">
        <f>'[2]OUT-FOREIGNDEMAND'!H127</f>
        <v>116.74892132673807</v>
      </c>
      <c r="I172" s="49">
        <f>'[2]OUT-FOREIGNDEMAND'!I127</f>
        <v>119.95376891892943</v>
      </c>
      <c r="J172" s="49">
        <f>'[2]OUT-FOREIGNDEMAND'!J127</f>
        <v>103.98798175155628</v>
      </c>
      <c r="K172" s="49">
        <f>'[2]OUT-FOREIGNDEMAND'!K127</f>
        <v>110.3693257065466</v>
      </c>
      <c r="L172" s="49">
        <f>'[2]OUT-FOREIGNDEMAND'!L127</f>
        <v>113.37597264492969</v>
      </c>
      <c r="M172" s="49">
        <f>'[2]OUT-FOREIGNDEMAND'!M127</f>
        <v>104.4806055340992</v>
      </c>
      <c r="N172" s="49">
        <f>'[2]OUT-FOREIGNDEMAND'!N127</f>
        <v>108.09203066938973</v>
      </c>
      <c r="O172" s="49">
        <f>'[2]OUT-FOREIGNDEMAND'!O127</f>
        <v>110.73990374118399</v>
      </c>
      <c r="P172" s="49">
        <f>'[2]OUT-FOREIGNDEMAND'!P127</f>
        <v>102.96216912579735</v>
      </c>
      <c r="Q172" s="49">
        <f>'[2]OUT-FOREIGNDEMAND'!Q127</f>
        <v>104.04836407294179</v>
      </c>
      <c r="R172" s="49">
        <f>'[2]OUT-FOREIGNDEMAND'!R127</f>
        <v>224.27187500000005</v>
      </c>
      <c r="S172" s="49">
        <f>'[2]OUT-FOREIGNDEMAND'!S127</f>
        <v>91.318406249999981</v>
      </c>
      <c r="T172" s="49">
        <f>'[2]OUT-FOREIGNDEMAND'!T127</f>
        <v>93.042562500000031</v>
      </c>
      <c r="U172" s="49">
        <f>'[2]OUT-FOREIGNDEMAND'!U127</f>
        <v>94.574531250000035</v>
      </c>
      <c r="V172" s="49">
        <f>'[2]OUT-FOREIGNDEMAND'!V127</f>
        <v>97.877531250000075</v>
      </c>
      <c r="W172" s="49"/>
      <c r="X172" s="43">
        <f t="shared" si="14"/>
        <v>1.5155916181799345</v>
      </c>
      <c r="Y172" s="49"/>
      <c r="Z172" s="49">
        <f t="shared" si="11"/>
        <v>2.7011490724045739</v>
      </c>
      <c r="AA172" s="49">
        <f t="shared" si="11"/>
        <v>3.1968342253371418</v>
      </c>
      <c r="AB172" s="49">
        <f t="shared" si="11"/>
        <v>5.7529579599467473</v>
      </c>
      <c r="AC172" s="49">
        <f t="shared" si="11"/>
        <v>4.589762550035914</v>
      </c>
      <c r="AD172" s="49">
        <f t="shared" si="11"/>
        <v>-0.31335044853286753</v>
      </c>
      <c r="AE172" s="49">
        <f t="shared" si="11"/>
        <v>9.4767273596658939</v>
      </c>
      <c r="AG172" s="45">
        <f t="shared" si="9"/>
        <v>111.3958908298282</v>
      </c>
      <c r="AH172" s="45">
        <f t="shared" si="10"/>
        <v>4.7392284147795616</v>
      </c>
    </row>
    <row r="173" spans="1:34" x14ac:dyDescent="0.25">
      <c r="A173" s="43" t="str">
        <f>'[2]OUT-FOREIGNDEMAND'!A128</f>
        <v>2011Q3</v>
      </c>
      <c r="B173" s="49">
        <f>'[2]OUT-FOREIGNDEMAND'!B128</f>
        <v>104.52458556470303</v>
      </c>
      <c r="C173" s="49">
        <f>'[2]OUT-FOREIGNDEMAND'!C128</f>
        <v>103.673355025961</v>
      </c>
      <c r="D173" s="49">
        <f>'[2]OUT-FOREIGNDEMAND'!D128</f>
        <v>105.38157183165151</v>
      </c>
      <c r="E173" s="49">
        <f>'[2]OUT-FOREIGNDEMAND'!E128</f>
        <v>118.35301057042123</v>
      </c>
      <c r="F173" s="49">
        <f>'[2]OUT-FOREIGNDEMAND'!F128</f>
        <v>138.97881448918923</v>
      </c>
      <c r="G173" s="49">
        <f>'[2]OUT-FOREIGNDEMAND'!G128</f>
        <v>117.28799197311029</v>
      </c>
      <c r="H173" s="49">
        <f>'[2]OUT-FOREIGNDEMAND'!H128</f>
        <v>118.46569285775408</v>
      </c>
      <c r="I173" s="49">
        <f>'[2]OUT-FOREIGNDEMAND'!I128</f>
        <v>122.46305722452352</v>
      </c>
      <c r="J173" s="49">
        <f>'[2]OUT-FOREIGNDEMAND'!J128</f>
        <v>104.17006606948127</v>
      </c>
      <c r="K173" s="49">
        <f>'[2]OUT-FOREIGNDEMAND'!K128</f>
        <v>111.1940705228177</v>
      </c>
      <c r="L173" s="49">
        <f>'[2]OUT-FOREIGNDEMAND'!L128</f>
        <v>115.40128468335685</v>
      </c>
      <c r="M173" s="49">
        <f>'[2]OUT-FOREIGNDEMAND'!M128</f>
        <v>104.79505338030032</v>
      </c>
      <c r="N173" s="49">
        <f>'[2]OUT-FOREIGNDEMAND'!N128</f>
        <v>108.65954105187012</v>
      </c>
      <c r="O173" s="49">
        <f>'[2]OUT-FOREIGNDEMAND'!O128</f>
        <v>112.11982986377194</v>
      </c>
      <c r="P173" s="49">
        <f>'[2]OUT-FOREIGNDEMAND'!P128</f>
        <v>103.02588974973422</v>
      </c>
      <c r="Q173" s="49">
        <f>'[2]OUT-FOREIGNDEMAND'!Q128</f>
        <v>104.71903672401943</v>
      </c>
      <c r="R173" s="49">
        <f>'[2]OUT-FOREIGNDEMAND'!R128</f>
        <v>225.71062500000005</v>
      </c>
      <c r="S173" s="49">
        <f>'[2]OUT-FOREIGNDEMAND'!S128</f>
        <v>92.218531249999984</v>
      </c>
      <c r="T173" s="49">
        <f>'[2]OUT-FOREIGNDEMAND'!T128</f>
        <v>93.871812500000033</v>
      </c>
      <c r="U173" s="49">
        <f>'[2]OUT-FOREIGNDEMAND'!U128</f>
        <v>94.535906250000053</v>
      </c>
      <c r="V173" s="49">
        <f>'[2]OUT-FOREIGNDEMAND'!V128</f>
        <v>100.19040625000007</v>
      </c>
      <c r="W173" s="49"/>
      <c r="X173" s="43">
        <f t="shared" si="14"/>
        <v>1.4676509522216108</v>
      </c>
      <c r="Y173" s="49"/>
      <c r="Z173" s="49">
        <f t="shared" si="11"/>
        <v>2.8076814829413044</v>
      </c>
      <c r="AA173" s="49">
        <f t="shared" si="11"/>
        <v>3.2437692722446121</v>
      </c>
      <c r="AB173" s="49">
        <f t="shared" si="11"/>
        <v>5.6510749512199476</v>
      </c>
      <c r="AC173" s="49">
        <f t="shared" si="11"/>
        <v>4.5163813418702903</v>
      </c>
      <c r="AD173" s="49">
        <f t="shared" si="11"/>
        <v>-0.22628553335904966</v>
      </c>
      <c r="AE173" s="49">
        <f t="shared" si="11"/>
        <v>9.4299907297807017</v>
      </c>
      <c r="AG173" s="45">
        <f t="shared" si="9"/>
        <v>112.62985681393339</v>
      </c>
      <c r="AH173" s="45">
        <f t="shared" si="10"/>
        <v>4.5050902027984563</v>
      </c>
    </row>
    <row r="174" spans="1:34" x14ac:dyDescent="0.25">
      <c r="A174" s="43" t="str">
        <f>'[2]OUT-FOREIGNDEMAND'!A129</f>
        <v>2011Q4</v>
      </c>
      <c r="B174" s="49">
        <f>'[2]OUT-FOREIGNDEMAND'!B129</f>
        <v>105.07016720292084</v>
      </c>
      <c r="C174" s="49">
        <f>'[2]OUT-FOREIGNDEMAND'!C129</f>
        <v>104.02279458172701</v>
      </c>
      <c r="D174" s="49">
        <f>'[2]OUT-FOREIGNDEMAND'!D129</f>
        <v>105.74129392156051</v>
      </c>
      <c r="E174" s="49">
        <f>'[2]OUT-FOREIGNDEMAND'!E129</f>
        <v>118.78599072294843</v>
      </c>
      <c r="F174" s="49">
        <f>'[2]OUT-FOREIGNDEMAND'!F129</f>
        <v>144.3096306093247</v>
      </c>
      <c r="G174" s="49">
        <f>'[2]OUT-FOREIGNDEMAND'!G129</f>
        <v>119.33039976177143</v>
      </c>
      <c r="H174" s="49">
        <f>'[2]OUT-FOREIGNDEMAND'!H129</f>
        <v>120.1259678042781</v>
      </c>
      <c r="I174" s="49">
        <f>'[2]OUT-FOREIGNDEMAND'!I129</f>
        <v>124.90643260666468</v>
      </c>
      <c r="J174" s="49">
        <f>'[2]OUT-FOREIGNDEMAND'!J129</f>
        <v>104.44006960636878</v>
      </c>
      <c r="K174" s="49">
        <f>'[2]OUT-FOREIGNDEMAND'!K129</f>
        <v>111.93908370972437</v>
      </c>
      <c r="L174" s="49">
        <f>'[2]OUT-FOREIGNDEMAND'!L129</f>
        <v>117.45184607349759</v>
      </c>
      <c r="M174" s="49">
        <f>'[2]OUT-FOREIGNDEMAND'!M129</f>
        <v>105.048908512102</v>
      </c>
      <c r="N174" s="49">
        <f>'[2]OUT-FOREIGNDEMAND'!N129</f>
        <v>109.0010815130907</v>
      </c>
      <c r="O174" s="49">
        <f>'[2]OUT-FOREIGNDEMAND'!O129</f>
        <v>113.5149133614039</v>
      </c>
      <c r="P174" s="49">
        <f>'[2]OUT-FOREIGNDEMAND'!P129</f>
        <v>102.92512249813953</v>
      </c>
      <c r="Q174" s="49">
        <f>'[2]OUT-FOREIGNDEMAND'!Q129</f>
        <v>105.38029645813592</v>
      </c>
      <c r="R174" s="49">
        <f>'[2]OUT-FOREIGNDEMAND'!R129</f>
        <v>227.01287500000004</v>
      </c>
      <c r="S174" s="49">
        <f>'[2]OUT-FOREIGNDEMAND'!S129</f>
        <v>92.967718749999989</v>
      </c>
      <c r="T174" s="49">
        <f>'[2]OUT-FOREIGNDEMAND'!T129</f>
        <v>94.616687500000026</v>
      </c>
      <c r="U174" s="49">
        <f>'[2]OUT-FOREIGNDEMAND'!U129</f>
        <v>94.510843750000063</v>
      </c>
      <c r="V174" s="49">
        <f>'[2]OUT-FOREIGNDEMAND'!V129</f>
        <v>102.58534375000006</v>
      </c>
      <c r="W174" s="49"/>
      <c r="X174" s="43">
        <f t="shared" si="14"/>
        <v>1.5361713608130989</v>
      </c>
      <c r="Y174" s="49"/>
      <c r="Z174" s="49">
        <f t="shared" si="11"/>
        <v>2.83252559422007</v>
      </c>
      <c r="AA174" s="49">
        <f t="shared" si="11"/>
        <v>3.130304222821545</v>
      </c>
      <c r="AB174" s="49">
        <f t="shared" si="11"/>
        <v>5.2211862290642896</v>
      </c>
      <c r="AC174" s="49">
        <f t="shared" si="11"/>
        <v>4.2696095228419884</v>
      </c>
      <c r="AD174" s="49">
        <f t="shared" si="11"/>
        <v>-0.15407654107902902</v>
      </c>
      <c r="AE174" s="49">
        <f t="shared" si="11"/>
        <v>9.4747250401852501</v>
      </c>
      <c r="AG174" s="45">
        <f t="shared" si="9"/>
        <v>113.81571773667127</v>
      </c>
      <c r="AH174" s="45">
        <f t="shared" si="10"/>
        <v>4.2785149869411621</v>
      </c>
    </row>
    <row r="175" spans="1:34" x14ac:dyDescent="0.25">
      <c r="A175" s="43" t="str">
        <f>'[2]OUT-FOREIGNDEMAND'!A130</f>
        <v>2012Q1</v>
      </c>
      <c r="B175" s="49">
        <f>'[2]OUT-FOREIGNDEMAND'!B130</f>
        <v>105.85262707832445</v>
      </c>
      <c r="C175" s="49">
        <f>'[2]OUT-FOREIGNDEMAND'!C130</f>
        <v>104.39640801433757</v>
      </c>
      <c r="D175" s="49">
        <f>'[2]OUT-FOREIGNDEMAND'!D130</f>
        <v>105.84652698032343</v>
      </c>
      <c r="E175" s="49">
        <f>'[2]OUT-FOREIGNDEMAND'!E130</f>
        <v>115.45845653788739</v>
      </c>
      <c r="F175" s="49">
        <f>'[2]OUT-FOREIGNDEMAND'!F130</f>
        <v>153.96925990032443</v>
      </c>
      <c r="G175" s="49">
        <f>'[2]OUT-FOREIGNDEMAND'!G130</f>
        <v>122.35772621237035</v>
      </c>
      <c r="H175" s="49">
        <f>'[2]OUT-FOREIGNDEMAND'!H130</f>
        <v>121.35363683138669</v>
      </c>
      <c r="I175" s="49">
        <f>'[2]OUT-FOREIGNDEMAND'!I130</f>
        <v>127.01822129905345</v>
      </c>
      <c r="J175" s="49">
        <f>'[2]OUT-FOREIGNDEMAND'!J130</f>
        <v>104.91080912818829</v>
      </c>
      <c r="K175" s="49">
        <f>'[2]OUT-FOREIGNDEMAND'!K130</f>
        <v>112.26002409896336</v>
      </c>
      <c r="L175" s="49">
        <f>'[2]OUT-FOREIGNDEMAND'!L130</f>
        <v>119.55298360784963</v>
      </c>
      <c r="M175" s="49">
        <f>'[2]OUT-FOREIGNDEMAND'!M130</f>
        <v>105.13590051767699</v>
      </c>
      <c r="N175" s="49">
        <f>'[2]OUT-FOREIGNDEMAND'!N130</f>
        <v>108.55056940631192</v>
      </c>
      <c r="O175" s="49">
        <f>'[2]OUT-FOREIGNDEMAND'!O130</f>
        <v>114.81726811332069</v>
      </c>
      <c r="P175" s="49">
        <f>'[2]OUT-FOREIGNDEMAND'!P130</f>
        <v>102.10307423890852</v>
      </c>
      <c r="Q175" s="49">
        <f>'[2]OUT-FOREIGNDEMAND'!Q130</f>
        <v>106.19017367952773</v>
      </c>
      <c r="R175" s="49">
        <f>'[2]OUT-FOREIGNDEMAND'!R130</f>
        <v>228.04003125000006</v>
      </c>
      <c r="S175" s="49">
        <f>'[2]OUT-FOREIGNDEMAND'!S130</f>
        <v>93.185031249999994</v>
      </c>
      <c r="T175" s="49">
        <f>'[2]OUT-FOREIGNDEMAND'!T130</f>
        <v>95.094062499999993</v>
      </c>
      <c r="U175" s="49">
        <f>'[2]OUT-FOREIGNDEMAND'!U130</f>
        <v>94.477156250000021</v>
      </c>
      <c r="V175" s="49">
        <f>'[2]OUT-FOREIGNDEMAND'!V130</f>
        <v>105.21499999999999</v>
      </c>
      <c r="W175" s="49"/>
      <c r="X175" s="43">
        <f t="shared" si="14"/>
        <v>2.1930859744157205</v>
      </c>
      <c r="Y175" s="49"/>
      <c r="Z175" s="49">
        <f t="shared" si="11"/>
        <v>2.7299430883827025</v>
      </c>
      <c r="AA175" s="49">
        <f t="shared" si="11"/>
        <v>2.399410520927292</v>
      </c>
      <c r="AB175" s="49">
        <f t="shared" si="11"/>
        <v>3.232273576234479</v>
      </c>
      <c r="AC175" s="49">
        <f t="shared" si="11"/>
        <v>3.218451314496007</v>
      </c>
      <c r="AD175" s="49">
        <f t="shared" si="11"/>
        <v>-0.15805525328966841</v>
      </c>
      <c r="AE175" s="49">
        <f t="shared" si="11"/>
        <v>10.003773652716074</v>
      </c>
      <c r="AG175" s="45">
        <f t="shared" ref="AG175:AG202" si="15">B175*$B$1+C175*$C$1+D175*$D$1+E175*$E$1+F175*$F$1+G175*$G$1+H175*$H$1+I175*$I$1+J175*$J$1+K175*$K$1+L175*$L$1+M175*$M$1+N175*$N$1+O175*$O$1+P175*$P$1</f>
        <v>114.75560514830201</v>
      </c>
      <c r="AH175" s="45">
        <f t="shared" ref="AH175:AH201" si="16">((AG175/AG174)^4-1)*100</f>
        <v>3.3443324299122112</v>
      </c>
    </row>
    <row r="176" spans="1:34" x14ac:dyDescent="0.25">
      <c r="A176" s="43" t="str">
        <f>'[2]OUT-FOREIGNDEMAND'!A131</f>
        <v>2012Q2</v>
      </c>
      <c r="B176" s="49">
        <f>'[2]OUT-FOREIGNDEMAND'!B131</f>
        <v>106.42152483224217</v>
      </c>
      <c r="C176" s="49">
        <f>'[2]OUT-FOREIGNDEMAND'!C131</f>
        <v>104.79693918397854</v>
      </c>
      <c r="D176" s="49">
        <f>'[2]OUT-FOREIGNDEMAND'!D131</f>
        <v>106.20690823461807</v>
      </c>
      <c r="E176" s="49">
        <f>'[2]OUT-FOREIGNDEMAND'!E131</f>
        <v>116.23577783147157</v>
      </c>
      <c r="F176" s="49">
        <f>'[2]OUT-FOREIGNDEMAND'!F131</f>
        <v>158.43492454622253</v>
      </c>
      <c r="G176" s="49">
        <f>'[2]OUT-FOREIGNDEMAND'!G131</f>
        <v>124.41247602718522</v>
      </c>
      <c r="H176" s="49">
        <f>'[2]OUT-FOREIGNDEMAND'!H131</f>
        <v>123.05136234289604</v>
      </c>
      <c r="I176" s="49">
        <f>'[2]OUT-FOREIGNDEMAND'!I131</f>
        <v>129.43604034080843</v>
      </c>
      <c r="J176" s="49">
        <f>'[2]OUT-FOREIGNDEMAND'!J131</f>
        <v>105.311524396613</v>
      </c>
      <c r="K176" s="49">
        <f>'[2]OUT-FOREIGNDEMAND'!K131</f>
        <v>112.98331049446253</v>
      </c>
      <c r="L176" s="49">
        <f>'[2]OUT-FOREIGNDEMAND'!L131</f>
        <v>121.64391298441839</v>
      </c>
      <c r="M176" s="49">
        <f>'[2]OUT-FOREIGNDEMAND'!M131</f>
        <v>105.31107838541072</v>
      </c>
      <c r="N176" s="49">
        <f>'[2]OUT-FOREIGNDEMAND'!N131</f>
        <v>108.66660308370865</v>
      </c>
      <c r="O176" s="49">
        <f>'[2]OUT-FOREIGNDEMAND'!O131</f>
        <v>116.2858208093443</v>
      </c>
      <c r="P176" s="49">
        <f>'[2]OUT-FOREIGNDEMAND'!P131</f>
        <v>101.89604848909264</v>
      </c>
      <c r="Q176" s="49">
        <f>'[2]OUT-FOREIGNDEMAND'!Q131</f>
        <v>106.76939541802724</v>
      </c>
      <c r="R176" s="49">
        <f>'[2]OUT-FOREIGNDEMAND'!R131</f>
        <v>229.12471875000006</v>
      </c>
      <c r="S176" s="49">
        <f>'[2]OUT-FOREIGNDEMAND'!S131</f>
        <v>93.784718749999996</v>
      </c>
      <c r="T176" s="49">
        <f>'[2]OUT-FOREIGNDEMAND'!T131</f>
        <v>95.743437499999999</v>
      </c>
      <c r="U176" s="49">
        <f>'[2]OUT-FOREIGNDEMAND'!U131</f>
        <v>94.488093750000019</v>
      </c>
      <c r="V176" s="49">
        <f>'[2]OUT-FOREIGNDEMAND'!V131</f>
        <v>107.71299999999998</v>
      </c>
      <c r="W176" s="49"/>
      <c r="X176" s="43">
        <f t="shared" si="14"/>
        <v>2.3006513442500376</v>
      </c>
      <c r="Y176" s="49"/>
      <c r="Z176" s="49">
        <f t="shared" si="11"/>
        <v>2.6151601414683423</v>
      </c>
      <c r="AA176" s="49">
        <f t="shared" si="11"/>
        <v>2.1638218122535413</v>
      </c>
      <c r="AB176" s="49">
        <f t="shared" si="11"/>
        <v>2.7007835564366367</v>
      </c>
      <c r="AC176" s="49">
        <f t="shared" si="11"/>
        <v>2.9028381500133094</v>
      </c>
      <c r="AD176" s="49">
        <f t="shared" si="11"/>
        <v>-9.1396170678892386E-2</v>
      </c>
      <c r="AE176" s="49">
        <f t="shared" si="11"/>
        <v>10.048750335639367</v>
      </c>
      <c r="AG176" s="45">
        <f t="shared" si="15"/>
        <v>115.92440332820108</v>
      </c>
      <c r="AH176" s="45">
        <f t="shared" si="16"/>
        <v>4.1367085704252959</v>
      </c>
    </row>
    <row r="177" spans="1:37" x14ac:dyDescent="0.25">
      <c r="A177" s="43" t="str">
        <f>'[2]OUT-FOREIGNDEMAND'!A132</f>
        <v>2012Q3</v>
      </c>
      <c r="B177" s="49">
        <f>'[2]OUT-FOREIGNDEMAND'!B132</f>
        <v>106.96454394745385</v>
      </c>
      <c r="C177" s="49">
        <f>'[2]OUT-FOREIGNDEMAND'!C132</f>
        <v>105.2232448155725</v>
      </c>
      <c r="D177" s="49">
        <f>'[2]OUT-FOREIGNDEMAND'!D132</f>
        <v>106.61008883999533</v>
      </c>
      <c r="E177" s="49">
        <f>'[2]OUT-FOREIGNDEMAND'!E132</f>
        <v>117.84071718027033</v>
      </c>
      <c r="F177" s="49">
        <f>'[2]OUT-FOREIGNDEMAND'!F132</f>
        <v>161.67444863700484</v>
      </c>
      <c r="G177" s="49">
        <f>'[2]OUT-FOREIGNDEMAND'!G132</f>
        <v>126.31027224693344</v>
      </c>
      <c r="H177" s="49">
        <f>'[2]OUT-FOREIGNDEMAND'!H132</f>
        <v>124.84303500388273</v>
      </c>
      <c r="I177" s="49">
        <f>'[2]OUT-FOREIGNDEMAND'!I132</f>
        <v>131.89421596563025</v>
      </c>
      <c r="J177" s="49">
        <f>'[2]OUT-FOREIGNDEMAND'!J132</f>
        <v>105.75503217761239</v>
      </c>
      <c r="K177" s="49">
        <f>'[2]OUT-FOREIGNDEMAND'!K132</f>
        <v>113.76460172791865</v>
      </c>
      <c r="L177" s="49">
        <f>'[2]OUT-FOREIGNDEMAND'!L132</f>
        <v>123.7499609957016</v>
      </c>
      <c r="M177" s="49">
        <f>'[2]OUT-FOREIGNDEMAND'!M132</f>
        <v>105.4681717034759</v>
      </c>
      <c r="N177" s="49">
        <f>'[2]OUT-FOREIGNDEMAND'!N132</f>
        <v>108.78309989854132</v>
      </c>
      <c r="O177" s="49">
        <f>'[2]OUT-FOREIGNDEMAND'!O132</f>
        <v>117.81268532871559</v>
      </c>
      <c r="P177" s="49">
        <f>'[2]OUT-FOREIGNDEMAND'!P132</f>
        <v>101.74725211658712</v>
      </c>
      <c r="Q177" s="49">
        <f>'[2]OUT-FOREIGNDEMAND'!Q132</f>
        <v>107.27599207787094</v>
      </c>
      <c r="R177" s="49">
        <f>'[2]OUT-FOREIGNDEMAND'!R132</f>
        <v>230.12834375000006</v>
      </c>
      <c r="S177" s="49">
        <f>'[2]OUT-FOREIGNDEMAND'!S132</f>
        <v>94.385843749999992</v>
      </c>
      <c r="T177" s="49">
        <f>'[2]OUT-FOREIGNDEMAND'!T132</f>
        <v>96.381687499999984</v>
      </c>
      <c r="U177" s="49">
        <f>'[2]OUT-FOREIGNDEMAND'!U132</f>
        <v>94.521468750000025</v>
      </c>
      <c r="V177" s="49">
        <f>'[2]OUT-FOREIGNDEMAND'!V132</f>
        <v>110.23199999999997</v>
      </c>
      <c r="W177" s="49"/>
      <c r="X177" s="43">
        <f t="shared" si="14"/>
        <v>2.3343392079181458</v>
      </c>
      <c r="Y177" s="49"/>
      <c r="Z177" s="49">
        <f t="shared" si="11"/>
        <v>2.4417292536697</v>
      </c>
      <c r="AA177" s="49">
        <f t="shared" si="11"/>
        <v>1.9572489110780689</v>
      </c>
      <c r="AB177" s="49">
        <f t="shared" si="11"/>
        <v>2.3501919523360559</v>
      </c>
      <c r="AC177" s="49">
        <f t="shared" si="11"/>
        <v>2.6737259387635159</v>
      </c>
      <c r="AD177" s="49">
        <f t="shared" si="11"/>
        <v>-1.5271975033326335E-2</v>
      </c>
      <c r="AE177" s="49">
        <f t="shared" si="11"/>
        <v>10.022510264050254</v>
      </c>
      <c r="AG177" s="45">
        <f t="shared" si="15"/>
        <v>117.12424382662874</v>
      </c>
      <c r="AH177" s="45">
        <f t="shared" si="16"/>
        <v>4.2047997160107542</v>
      </c>
    </row>
    <row r="178" spans="1:37" x14ac:dyDescent="0.25">
      <c r="A178" s="43" t="str">
        <f>'[2]OUT-FOREIGNDEMAND'!A133</f>
        <v>2012Q4</v>
      </c>
      <c r="B178" s="49">
        <f>'[2]OUT-FOREIGNDEMAND'!B133</f>
        <v>107.48168442395949</v>
      </c>
      <c r="C178" s="49">
        <f>'[2]OUT-FOREIGNDEMAND'!C133</f>
        <v>105.67532490911944</v>
      </c>
      <c r="D178" s="49">
        <f>'[2]OUT-FOREIGNDEMAND'!D133</f>
        <v>107.05606879645519</v>
      </c>
      <c r="E178" s="49">
        <f>'[2]OUT-FOREIGNDEMAND'!E133</f>
        <v>120.27327458428374</v>
      </c>
      <c r="F178" s="49">
        <f>'[2]OUT-FOREIGNDEMAND'!F133</f>
        <v>163.68783217267131</v>
      </c>
      <c r="G178" s="49">
        <f>'[2]OUT-FOREIGNDEMAND'!G133</f>
        <v>128.05111487161506</v>
      </c>
      <c r="H178" s="49">
        <f>'[2]OUT-FOREIGNDEMAND'!H133</f>
        <v>126.72865481434674</v>
      </c>
      <c r="I178" s="49">
        <f>'[2]OUT-FOREIGNDEMAND'!I133</f>
        <v>134.39274817351887</v>
      </c>
      <c r="J178" s="49">
        <f>'[2]OUT-FOREIGNDEMAND'!J133</f>
        <v>106.24133247118648</v>
      </c>
      <c r="K178" s="49">
        <f>'[2]OUT-FOREIGNDEMAND'!K133</f>
        <v>114.60389779933169</v>
      </c>
      <c r="L178" s="49">
        <f>'[2]OUT-FOREIGNDEMAND'!L133</f>
        <v>125.87112764169927</v>
      </c>
      <c r="M178" s="49">
        <f>'[2]OUT-FOREIGNDEMAND'!M133</f>
        <v>105.60718047187257</v>
      </c>
      <c r="N178" s="49">
        <f>'[2]OUT-FOREIGNDEMAND'!N133</f>
        <v>108.90005985080998</v>
      </c>
      <c r="O178" s="49">
        <f>'[2]OUT-FOREIGNDEMAND'!O133</f>
        <v>119.39786167143454</v>
      </c>
      <c r="P178" s="49">
        <f>'[2]OUT-FOREIGNDEMAND'!P133</f>
        <v>101.65668512139197</v>
      </c>
      <c r="Q178" s="49">
        <f>'[2]OUT-FOREIGNDEMAND'!Q133</f>
        <v>107.70996365905883</v>
      </c>
      <c r="R178" s="49">
        <f>'[2]OUT-FOREIGNDEMAND'!R133</f>
        <v>231.05090625000003</v>
      </c>
      <c r="S178" s="49">
        <f>'[2]OUT-FOREIGNDEMAND'!S133</f>
        <v>94.988406249999983</v>
      </c>
      <c r="T178" s="49">
        <f>'[2]OUT-FOREIGNDEMAND'!T133</f>
        <v>97.008812499999976</v>
      </c>
      <c r="U178" s="49">
        <f>'[2]OUT-FOREIGNDEMAND'!U133</f>
        <v>94.577281250000013</v>
      </c>
      <c r="V178" s="49">
        <f>'[2]OUT-FOREIGNDEMAND'!V133</f>
        <v>112.77199999999996</v>
      </c>
      <c r="W178" s="49"/>
      <c r="X178" s="43">
        <f t="shared" si="14"/>
        <v>2.2951493132977729</v>
      </c>
      <c r="Y178" s="49"/>
      <c r="Z178" s="49">
        <f t="shared" si="11"/>
        <v>2.2107237113803357</v>
      </c>
      <c r="AA178" s="49">
        <f t="shared" si="11"/>
        <v>1.7787675038254847</v>
      </c>
      <c r="AB178" s="49">
        <f t="shared" si="11"/>
        <v>2.1735367148610241</v>
      </c>
      <c r="AC178" s="49">
        <f t="shared" si="11"/>
        <v>2.5282273806086719</v>
      </c>
      <c r="AD178" s="49">
        <f t="shared" si="11"/>
        <v>7.0296166412076033E-2</v>
      </c>
      <c r="AE178" s="49">
        <f t="shared" si="11"/>
        <v>9.9299333390398647</v>
      </c>
      <c r="AG178" s="45">
        <f t="shared" si="15"/>
        <v>118.35512664358497</v>
      </c>
      <c r="AH178" s="45">
        <f t="shared" si="16"/>
        <v>4.2704139739683455</v>
      </c>
    </row>
    <row r="179" spans="1:37" x14ac:dyDescent="0.25">
      <c r="A179" s="43" t="str">
        <f>'[2]OUT-FOREIGNDEMAND'!A134</f>
        <v>2013Q1</v>
      </c>
      <c r="B179" s="49">
        <f>'[2]OUT-FOREIGNDEMAND'!B134</f>
        <v>107.82688192946135</v>
      </c>
      <c r="C179" s="49">
        <f>'[2]OUT-FOREIGNDEMAND'!C134</f>
        <v>105.98160272942549</v>
      </c>
      <c r="D179" s="49">
        <f>'[2]OUT-FOREIGNDEMAND'!D134</f>
        <v>107.56528462587053</v>
      </c>
      <c r="E179" s="49">
        <f>'[2]OUT-FOREIGNDEMAND'!E134</f>
        <v>126.47851539913435</v>
      </c>
      <c r="F179" s="49">
        <f>'[2]OUT-FOREIGNDEMAND'!F134</f>
        <v>161.29356020915537</v>
      </c>
      <c r="G179" s="49">
        <f>'[2]OUT-FOREIGNDEMAND'!G134</f>
        <v>129.26638884715771</v>
      </c>
      <c r="H179" s="49">
        <f>'[2]OUT-FOREIGNDEMAND'!H134</f>
        <v>128.65302027755217</v>
      </c>
      <c r="I179" s="49">
        <f>'[2]OUT-FOREIGNDEMAND'!I134</f>
        <v>136.99284202875572</v>
      </c>
      <c r="J179" s="49">
        <f>'[2]OUT-FOREIGNDEMAND'!J134</f>
        <v>107.15829170394731</v>
      </c>
      <c r="K179" s="49">
        <f>'[2]OUT-FOREIGNDEMAND'!K134</f>
        <v>115.62169746060513</v>
      </c>
      <c r="L179" s="49">
        <f>'[2]OUT-FOREIGNDEMAND'!L134</f>
        <v>127.86301895441373</v>
      </c>
      <c r="M179" s="49">
        <f>'[2]OUT-FOREIGNDEMAND'!M134</f>
        <v>105.49728392569897</v>
      </c>
      <c r="N179" s="49">
        <f>'[2]OUT-FOREIGNDEMAND'!N134</f>
        <v>108.71377268844631</v>
      </c>
      <c r="O179" s="49">
        <f>'[2]OUT-FOREIGNDEMAND'!O134</f>
        <v>121.03710037543885</v>
      </c>
      <c r="P179" s="49">
        <f>'[2]OUT-FOREIGNDEMAND'!P134</f>
        <v>101.52337978829812</v>
      </c>
      <c r="Q179" s="49">
        <f>'[2]OUT-FOREIGNDEMAND'!Q134</f>
        <v>108.0423975861614</v>
      </c>
      <c r="R179" s="49">
        <f>'[2]OUT-FOREIGNDEMAND'!R134</f>
        <v>231.62771875000004</v>
      </c>
      <c r="S179" s="49">
        <f>'[2]OUT-FOREIGNDEMAND'!S134</f>
        <v>95.664125000000013</v>
      </c>
      <c r="T179" s="49">
        <f>'[2]OUT-FOREIGNDEMAND'!T134</f>
        <v>97.757156250000023</v>
      </c>
      <c r="U179" s="49">
        <f>'[2]OUT-FOREIGNDEMAND'!U134</f>
        <v>94.351781250000045</v>
      </c>
      <c r="V179" s="49">
        <f>'[2]OUT-FOREIGNDEMAND'!V134</f>
        <v>115.90565625000001</v>
      </c>
      <c r="W179" s="49"/>
      <c r="X179" s="43">
        <f t="shared" si="14"/>
        <v>1.8650976415314435</v>
      </c>
      <c r="Y179" s="49"/>
      <c r="Z179" s="49">
        <f t="shared" si="11"/>
        <v>1.7442516971706956</v>
      </c>
      <c r="AA179" s="49">
        <f t="shared" si="11"/>
        <v>1.5732709210457996</v>
      </c>
      <c r="AB179" s="49">
        <f t="shared" si="11"/>
        <v>2.6603991185548015</v>
      </c>
      <c r="AC179" s="49">
        <f t="shared" si="11"/>
        <v>2.8004837315684483</v>
      </c>
      <c r="AD179" s="49">
        <f t="shared" si="11"/>
        <v>-0.13270403659083607</v>
      </c>
      <c r="AE179" s="49">
        <f t="shared" si="11"/>
        <v>10.160771990685745</v>
      </c>
      <c r="AG179" s="45">
        <f t="shared" si="15"/>
        <v>119.65798367702081</v>
      </c>
      <c r="AH179" s="45">
        <f t="shared" si="16"/>
        <v>4.4764539384243074</v>
      </c>
    </row>
    <row r="180" spans="1:37" x14ac:dyDescent="0.25">
      <c r="A180" s="43" t="str">
        <f>'[2]OUT-FOREIGNDEMAND'!A135</f>
        <v>2013Q2</v>
      </c>
      <c r="B180" s="49">
        <f>'[2]OUT-FOREIGNDEMAND'!B135</f>
        <v>108.35069086147409</v>
      </c>
      <c r="C180" s="49">
        <f>'[2]OUT-FOREIGNDEMAND'!C135</f>
        <v>106.55386244095594</v>
      </c>
      <c r="D180" s="49">
        <f>'[2]OUT-FOREIGNDEMAND'!D135</f>
        <v>108.08868867574654</v>
      </c>
      <c r="E180" s="49">
        <f>'[2]OUT-FOREIGNDEMAND'!E135</f>
        <v>129.38828277132797</v>
      </c>
      <c r="F180" s="49">
        <f>'[2]OUT-FOREIGNDEMAND'!F135</f>
        <v>162.12726861221688</v>
      </c>
      <c r="G180" s="49">
        <f>'[2]OUT-FOREIGNDEMAND'!G135</f>
        <v>130.84077030333495</v>
      </c>
      <c r="H180" s="49">
        <f>'[2]OUT-FOREIGNDEMAND'!H135</f>
        <v>130.74861498566528</v>
      </c>
      <c r="I180" s="49">
        <f>'[2]OUT-FOREIGNDEMAND'!I135</f>
        <v>139.54760537706542</v>
      </c>
      <c r="J180" s="49">
        <f>'[2]OUT-FOREIGNDEMAND'!J135</f>
        <v>107.575030452026</v>
      </c>
      <c r="K180" s="49">
        <f>'[2]OUT-FOREIGNDEMAND'!K135</f>
        <v>116.52880370717062</v>
      </c>
      <c r="L180" s="49">
        <f>'[2]OUT-FOREIGNDEMAND'!L135</f>
        <v>130.07218045703942</v>
      </c>
      <c r="M180" s="49">
        <f>'[2]OUT-FOREIGNDEMAND'!M135</f>
        <v>105.69245190071926</v>
      </c>
      <c r="N180" s="49">
        <f>'[2]OUT-FOREIGNDEMAND'!N135</f>
        <v>108.95314301641427</v>
      </c>
      <c r="O180" s="49">
        <f>'[2]OUT-FOREIGNDEMAND'!O135</f>
        <v>122.74060014967807</v>
      </c>
      <c r="P180" s="49">
        <f>'[2]OUT-FOREIGNDEMAND'!P135</f>
        <v>101.58965863380728</v>
      </c>
      <c r="Q180" s="49">
        <f>'[2]OUT-FOREIGNDEMAND'!Q135</f>
        <v>108.34268404020956</v>
      </c>
      <c r="R180" s="49">
        <f>'[2]OUT-FOREIGNDEMAND'!R135</f>
        <v>232.49403125000001</v>
      </c>
      <c r="S180" s="49">
        <f>'[2]OUT-FOREIGNDEMAND'!S135</f>
        <v>96.240875000000017</v>
      </c>
      <c r="T180" s="49">
        <f>'[2]OUT-FOREIGNDEMAND'!T135</f>
        <v>98.309093750000031</v>
      </c>
      <c r="U180" s="49">
        <f>'[2]OUT-FOREIGNDEMAND'!U135</f>
        <v>94.573968750000034</v>
      </c>
      <c r="V180" s="49">
        <f>'[2]OUT-FOREIGNDEMAND'!V135</f>
        <v>118.25859375</v>
      </c>
      <c r="W180" s="49"/>
      <c r="X180" s="43">
        <f t="shared" si="14"/>
        <v>1.8127592442158447</v>
      </c>
      <c r="Y180" s="49"/>
      <c r="Z180" s="49">
        <f t="shared" si="11"/>
        <v>1.4735389443974345</v>
      </c>
      <c r="AA180" s="49">
        <f t="shared" si="11"/>
        <v>1.4705146255634904</v>
      </c>
      <c r="AB180" s="49">
        <f t="shared" si="11"/>
        <v>2.6189301228778605</v>
      </c>
      <c r="AC180" s="49">
        <f t="shared" si="11"/>
        <v>2.6797202158111766</v>
      </c>
      <c r="AD180" s="49">
        <f t="shared" si="11"/>
        <v>9.0884466594509661E-2</v>
      </c>
      <c r="AE180" s="49">
        <f t="shared" si="11"/>
        <v>9.7904558874045264</v>
      </c>
      <c r="AG180" s="45">
        <f t="shared" si="15"/>
        <v>120.93457837185375</v>
      </c>
      <c r="AH180" s="45">
        <f t="shared" si="16"/>
        <v>4.3362582175310527</v>
      </c>
    </row>
    <row r="181" spans="1:37" x14ac:dyDescent="0.25">
      <c r="A181" s="43" t="str">
        <f>'[2]OUT-FOREIGNDEMAND'!A136</f>
        <v>2013Q3</v>
      </c>
      <c r="B181" s="49">
        <f>'[2]OUT-FOREIGNDEMAND'!B136</f>
        <v>108.90704688769996</v>
      </c>
      <c r="C181" s="49">
        <f>'[2]OUT-FOREIGNDEMAND'!C136</f>
        <v>107.22052730851689</v>
      </c>
      <c r="D181" s="49">
        <f>'[2]OUT-FOREIGNDEMAND'!D136</f>
        <v>108.64671746795601</v>
      </c>
      <c r="E181" s="49">
        <f>'[2]OUT-FOREIGNDEMAND'!E136</f>
        <v>131.9476420564871</v>
      </c>
      <c r="F181" s="49">
        <f>'[2]OUT-FOREIGNDEMAND'!F136</f>
        <v>163.00744243778922</v>
      </c>
      <c r="G181" s="49">
        <f>'[2]OUT-FOREIGNDEMAND'!G136</f>
        <v>132.40564418607445</v>
      </c>
      <c r="H181" s="49">
        <f>'[2]OUT-FOREIGNDEMAND'!H136</f>
        <v>132.96023744195006</v>
      </c>
      <c r="I181" s="49">
        <f>'[2]OUT-FOREIGNDEMAND'!I136</f>
        <v>142.11824328272934</v>
      </c>
      <c r="J181" s="49">
        <f>'[2]OUT-FOREIGNDEMAND'!J136</f>
        <v>107.87941514203455</v>
      </c>
      <c r="K181" s="49">
        <f>'[2]OUT-FOREIGNDEMAND'!K136</f>
        <v>117.44571529093162</v>
      </c>
      <c r="L181" s="49">
        <f>'[2]OUT-FOREIGNDEMAND'!L136</f>
        <v>132.35421818157869</v>
      </c>
      <c r="M181" s="49">
        <f>'[2]OUT-FOREIGNDEMAND'!M136</f>
        <v>105.96186363203171</v>
      </c>
      <c r="N181" s="49">
        <f>'[2]OUT-FOREIGNDEMAND'!N136</f>
        <v>109.31446058264557</v>
      </c>
      <c r="O181" s="49">
        <f>'[2]OUT-FOREIGNDEMAND'!O136</f>
        <v>124.50411153208988</v>
      </c>
      <c r="P181" s="49">
        <f>'[2]OUT-FOREIGNDEMAND'!P136</f>
        <v>101.75455394271039</v>
      </c>
      <c r="Q181" s="49">
        <f>'[2]OUT-FOREIGNDEMAND'!Q136</f>
        <v>108.58191044577373</v>
      </c>
      <c r="R181" s="49">
        <f>'[2]OUT-FOREIGNDEMAND'!R136</f>
        <v>233.38515625000002</v>
      </c>
      <c r="S181" s="49">
        <f>'[2]OUT-FOREIGNDEMAND'!S136</f>
        <v>96.790375000000012</v>
      </c>
      <c r="T181" s="49">
        <f>'[2]OUT-FOREIGNDEMAND'!T136</f>
        <v>98.796968750000033</v>
      </c>
      <c r="U181" s="49">
        <f>'[2]OUT-FOREIGNDEMAND'!U136</f>
        <v>94.940093750000045</v>
      </c>
      <c r="V181" s="49">
        <f>'[2]OUT-FOREIGNDEMAND'!V136</f>
        <v>120.40346875</v>
      </c>
      <c r="W181" s="49"/>
      <c r="X181" s="43">
        <f t="shared" si="14"/>
        <v>1.8160250757488061</v>
      </c>
      <c r="Y181" s="49"/>
      <c r="Z181" s="49">
        <f t="shared" si="11"/>
        <v>1.2173444799791211</v>
      </c>
      <c r="AA181" s="49">
        <f t="shared" si="11"/>
        <v>1.4152157213359162</v>
      </c>
      <c r="AB181" s="49">
        <f t="shared" si="11"/>
        <v>2.5475549663664721</v>
      </c>
      <c r="AC181" s="49">
        <f t="shared" si="11"/>
        <v>2.5059545154779039</v>
      </c>
      <c r="AD181" s="49">
        <f t="shared" si="11"/>
        <v>0.44288880138674269</v>
      </c>
      <c r="AE181" s="49">
        <f t="shared" si="11"/>
        <v>9.2273284980768153</v>
      </c>
      <c r="AG181" s="45">
        <f t="shared" si="15"/>
        <v>122.22584262603485</v>
      </c>
      <c r="AH181" s="45">
        <f t="shared" si="16"/>
        <v>4.3398434187483126</v>
      </c>
    </row>
    <row r="182" spans="1:37" x14ac:dyDescent="0.25">
      <c r="A182" s="43" t="str">
        <f>'[2]OUT-FOREIGNDEMAND'!A137</f>
        <v>2013Q4</v>
      </c>
      <c r="B182" s="49">
        <f>'[2]OUT-FOREIGNDEMAND'!B137</f>
        <v>109.49595000813893</v>
      </c>
      <c r="C182" s="49">
        <f>'[2]OUT-FOREIGNDEMAND'!C137</f>
        <v>107.98159733210836</v>
      </c>
      <c r="D182" s="49">
        <f>'[2]OUT-FOREIGNDEMAND'!D137</f>
        <v>109.23937100249898</v>
      </c>
      <c r="E182" s="49">
        <f>'[2]OUT-FOREIGNDEMAND'!E137</f>
        <v>134.15659325461181</v>
      </c>
      <c r="F182" s="49">
        <f>'[2]OUT-FOREIGNDEMAND'!F137</f>
        <v>163.93408168587237</v>
      </c>
      <c r="G182" s="49">
        <f>'[2]OUT-FOREIGNDEMAND'!G137</f>
        <v>133.96101049537623</v>
      </c>
      <c r="H182" s="49">
        <f>'[2]OUT-FOREIGNDEMAND'!H137</f>
        <v>135.28788764640657</v>
      </c>
      <c r="I182" s="49">
        <f>'[2]OUT-FOREIGNDEMAND'!I137</f>
        <v>144.70475574574752</v>
      </c>
      <c r="J182" s="49">
        <f>'[2]OUT-FOREIGNDEMAND'!J137</f>
        <v>108.071445773973</v>
      </c>
      <c r="K182" s="49">
        <f>'[2]OUT-FOREIGNDEMAND'!K137</f>
        <v>118.37243221188812</v>
      </c>
      <c r="L182" s="49">
        <f>'[2]OUT-FOREIGNDEMAND'!L137</f>
        <v>134.70913212803148</v>
      </c>
      <c r="M182" s="49">
        <f>'[2]OUT-FOREIGNDEMAND'!M137</f>
        <v>106.30551911963632</v>
      </c>
      <c r="N182" s="49">
        <f>'[2]OUT-FOREIGNDEMAND'!N137</f>
        <v>109.79772538714018</v>
      </c>
      <c r="O182" s="49">
        <f>'[2]OUT-FOREIGNDEMAND'!O137</f>
        <v>126.32763452267427</v>
      </c>
      <c r="P182" s="49">
        <f>'[2]OUT-FOREIGNDEMAND'!P137</f>
        <v>102.01806571500747</v>
      </c>
      <c r="Q182" s="49">
        <f>'[2]OUT-FOREIGNDEMAND'!Q137</f>
        <v>108.76007680285394</v>
      </c>
      <c r="R182" s="49">
        <f>'[2]OUT-FOREIGNDEMAND'!R137</f>
        <v>234.30109375000006</v>
      </c>
      <c r="S182" s="49">
        <f>'[2]OUT-FOREIGNDEMAND'!S137</f>
        <v>97.312625000000011</v>
      </c>
      <c r="T182" s="49">
        <f>'[2]OUT-FOREIGNDEMAND'!T137</f>
        <v>99.220781250000016</v>
      </c>
      <c r="U182" s="49">
        <f>'[2]OUT-FOREIGNDEMAND'!U137</f>
        <v>95.450156250000049</v>
      </c>
      <c r="V182" s="49">
        <f>'[2]OUT-FOREIGNDEMAND'!V137</f>
        <v>122.34028124999999</v>
      </c>
      <c r="W182" s="49"/>
      <c r="X182" s="43">
        <f t="shared" si="14"/>
        <v>1.8740547238115468</v>
      </c>
      <c r="Y182" s="49"/>
      <c r="Z182" s="49">
        <f t="shared" si="11"/>
        <v>0.97494522152017371</v>
      </c>
      <c r="AA182" s="49">
        <f t="shared" si="11"/>
        <v>1.4066975770626433</v>
      </c>
      <c r="AB182" s="49">
        <f t="shared" si="11"/>
        <v>2.4468446642666342</v>
      </c>
      <c r="AC182" s="49">
        <f t="shared" si="11"/>
        <v>2.2801729997468323</v>
      </c>
      <c r="AD182" s="49">
        <f t="shared" si="11"/>
        <v>0.9229224909655942</v>
      </c>
      <c r="AE182" s="49">
        <f t="shared" si="11"/>
        <v>8.4846249512290584</v>
      </c>
      <c r="AG182" s="45">
        <f t="shared" si="15"/>
        <v>123.53177643956408</v>
      </c>
      <c r="AH182" s="45">
        <f t="shared" si="16"/>
        <v>4.3428241794774447</v>
      </c>
      <c r="AJ182" s="43">
        <v>1980</v>
      </c>
      <c r="AK182" s="43" t="e">
        <f ca="1">AVERAGE(OFFSET(AG$47,4*ROWS(AG$47:AG47)-4,,))</f>
        <v>#N/A</v>
      </c>
    </row>
    <row r="183" spans="1:37" x14ac:dyDescent="0.25">
      <c r="A183" s="43" t="str">
        <f>'[2]OUT-FOREIGNDEMAND'!A138</f>
        <v>2014Q1</v>
      </c>
      <c r="B183" s="49">
        <f>'[2]OUT-FOREIGNDEMAND'!B138</f>
        <v>110.11712518082541</v>
      </c>
      <c r="C183" s="49">
        <f>'[2]OUT-FOREIGNDEMAND'!C138</f>
        <v>109.19512829293961</v>
      </c>
      <c r="D183" s="49">
        <f>'[2]OUT-FOREIGNDEMAND'!D138</f>
        <v>110.06975745763926</v>
      </c>
      <c r="E183" s="49">
        <f>'[2]OUT-FOREIGNDEMAND'!E138</f>
        <v>137.3461486259574</v>
      </c>
      <c r="F183" s="49">
        <f>'[2]OUT-FOREIGNDEMAND'!F138</f>
        <v>165.16486765309594</v>
      </c>
      <c r="G183" s="49">
        <f>'[2]OUT-FOREIGNDEMAND'!G138</f>
        <v>135.82054089172937</v>
      </c>
      <c r="H183" s="49">
        <f>'[2]OUT-FOREIGNDEMAND'!H138</f>
        <v>137.77872983582597</v>
      </c>
      <c r="I183" s="49">
        <f>'[2]OUT-FOREIGNDEMAND'!I138</f>
        <v>147.31476577348073</v>
      </c>
      <c r="J183" s="49">
        <f>'[2]OUT-FOREIGNDEMAND'!J138</f>
        <v>107.65664130669137</v>
      </c>
      <c r="K183" s="49">
        <f>'[2]OUT-FOREIGNDEMAND'!K138</f>
        <v>119.38886649371531</v>
      </c>
      <c r="L183" s="49">
        <f>'[2]OUT-FOREIGNDEMAND'!L138</f>
        <v>137.35573257258034</v>
      </c>
      <c r="M183" s="49">
        <f>'[2]OUT-FOREIGNDEMAND'!M138</f>
        <v>106.82727615016505</v>
      </c>
      <c r="N183" s="49">
        <f>'[2]OUT-FOREIGNDEMAND'!N138</f>
        <v>110.82673112684589</v>
      </c>
      <c r="O183" s="49">
        <f>'[2]OUT-FOREIGNDEMAND'!O138</f>
        <v>128.66437720956949</v>
      </c>
      <c r="P183" s="49">
        <f>'[2]OUT-FOREIGNDEMAND'!P138</f>
        <v>102.53742975965906</v>
      </c>
      <c r="Q183" s="49">
        <f>'[2]OUT-FOREIGNDEMAND'!Q138</f>
        <v>108.76488421882632</v>
      </c>
      <c r="R183" s="49">
        <f>'[2]OUT-FOREIGNDEMAND'!R138</f>
        <v>235.84700000000004</v>
      </c>
      <c r="S183" s="49">
        <f>'[2]OUT-FOREIGNDEMAND'!S138</f>
        <v>97.811687500000005</v>
      </c>
      <c r="T183" s="49">
        <f>'[2]OUT-FOREIGNDEMAND'!T138</f>
        <v>99.638968750000032</v>
      </c>
      <c r="U183" s="49">
        <f>'[2]OUT-FOREIGNDEMAND'!U138</f>
        <v>96.751031249999954</v>
      </c>
      <c r="V183" s="49">
        <f>'[2]OUT-FOREIGNDEMAND'!V138</f>
        <v>123.66356249999998</v>
      </c>
      <c r="W183" s="49"/>
      <c r="X183" s="43">
        <f t="shared" si="14"/>
        <v>2.1240002589171691</v>
      </c>
      <c r="Y183" s="49"/>
      <c r="Z183" s="49">
        <f t="shared" si="11"/>
        <v>0.66870659001134758</v>
      </c>
      <c r="AA183" s="49">
        <f t="shared" si="11"/>
        <v>1.8215787267472638</v>
      </c>
      <c r="AB183" s="49">
        <f t="shared" si="11"/>
        <v>2.2448984925122151</v>
      </c>
      <c r="AC183" s="49">
        <f t="shared" si="11"/>
        <v>1.9249869494848415</v>
      </c>
      <c r="AD183" s="49">
        <f t="shared" si="11"/>
        <v>2.5428772707986491</v>
      </c>
      <c r="AE183" s="49">
        <f t="shared" si="11"/>
        <v>6.6932939262832392</v>
      </c>
      <c r="AG183" s="45">
        <f t="shared" si="15"/>
        <v>125.06015510475893</v>
      </c>
      <c r="AH183" s="45">
        <f t="shared" si="16"/>
        <v>5.0415459066726509</v>
      </c>
      <c r="AJ183" s="43">
        <f t="shared" ref="AJ183:AJ230" si="17">AJ182+1</f>
        <v>1981</v>
      </c>
      <c r="AK183" s="43" t="e">
        <f ca="1">AVERAGE(OFFSET(AG$47,4*ROWS(AG$47:AG48)-4,,))</f>
        <v>#N/A</v>
      </c>
    </row>
    <row r="184" spans="1:37" x14ac:dyDescent="0.25">
      <c r="A184" s="43" t="str">
        <f>'[2]OUT-FOREIGNDEMAND'!A139</f>
        <v>2014Q2</v>
      </c>
      <c r="B184" s="49">
        <f>'[2]OUT-FOREIGNDEMAND'!B139</f>
        <v>110.77123250647684</v>
      </c>
      <c r="C184" s="49">
        <f>'[2]OUT-FOREIGNDEMAND'!C139</f>
        <v>110.00178631610848</v>
      </c>
      <c r="D184" s="49">
        <f>'[2]OUT-FOREIGNDEMAND'!D139</f>
        <v>110.65041720554368</v>
      </c>
      <c r="E184" s="49">
        <f>'[2]OUT-FOREIGNDEMAND'!E139</f>
        <v>138.32187874591114</v>
      </c>
      <c r="F184" s="49">
        <f>'[2]OUT-FOREIGNDEMAND'!F139</f>
        <v>166.08136522754896</v>
      </c>
      <c r="G184" s="49">
        <f>'[2]OUT-FOREIGNDEMAND'!G139</f>
        <v>137.23142338996004</v>
      </c>
      <c r="H184" s="49">
        <f>'[2]OUT-FOREIGNDEMAND'!H139</f>
        <v>140.31956984190944</v>
      </c>
      <c r="I184" s="49">
        <f>'[2]OUT-FOREIGNDEMAND'!I139</f>
        <v>149.92997814826307</v>
      </c>
      <c r="J184" s="49">
        <f>'[2]OUT-FOREIGNDEMAND'!J139</f>
        <v>107.82175623894955</v>
      </c>
      <c r="K184" s="49">
        <f>'[2]OUT-FOREIGNDEMAND'!K139</f>
        <v>120.30322927959277</v>
      </c>
      <c r="L184" s="49">
        <f>'[2]OUT-FOREIGNDEMAND'!L139</f>
        <v>139.7688748523872</v>
      </c>
      <c r="M184" s="49">
        <f>'[2]OUT-FOREIGNDEMAND'!M139</f>
        <v>107.27787603570114</v>
      </c>
      <c r="N184" s="49">
        <f>'[2]OUT-FOREIGNDEMAND'!N139</f>
        <v>111.38437292908802</v>
      </c>
      <c r="O184" s="49">
        <f>'[2]OUT-FOREIGNDEMAND'!O139</f>
        <v>130.42664018124384</v>
      </c>
      <c r="P184" s="49">
        <f>'[2]OUT-FOREIGNDEMAND'!P139</f>
        <v>102.93528013515984</v>
      </c>
      <c r="Q184" s="49">
        <f>'[2]OUT-FOREIGNDEMAND'!Q139</f>
        <v>108.86585003598817</v>
      </c>
      <c r="R184" s="49">
        <f>'[2]OUT-FOREIGNDEMAND'!R139</f>
        <v>236.57050000000004</v>
      </c>
      <c r="S184" s="49">
        <f>'[2]OUT-FOREIGNDEMAND'!S139</f>
        <v>98.27781250000001</v>
      </c>
      <c r="T184" s="49">
        <f>'[2]OUT-FOREIGNDEMAND'!T139</f>
        <v>99.91128125000003</v>
      </c>
      <c r="U184" s="49">
        <f>'[2]OUT-FOREIGNDEMAND'!U139</f>
        <v>97.290218749999937</v>
      </c>
      <c r="V184" s="49">
        <f>'[2]OUT-FOREIGNDEMAND'!V139</f>
        <v>125.34643749999998</v>
      </c>
      <c r="W184" s="49"/>
      <c r="X184" s="43">
        <f t="shared" si="14"/>
        <v>2.2339881968056918</v>
      </c>
      <c r="Y184" s="49"/>
      <c r="Z184" s="49">
        <f t="shared" ref="Z184:AE199" si="18">(Q184/Q180-1)*100</f>
        <v>0.48288077816536212</v>
      </c>
      <c r="AA184" s="49">
        <f t="shared" si="18"/>
        <v>1.7533649049323863</v>
      </c>
      <c r="AB184" s="49">
        <f t="shared" si="18"/>
        <v>2.1164993564324774</v>
      </c>
      <c r="AC184" s="49">
        <f t="shared" si="18"/>
        <v>1.6297449593771773</v>
      </c>
      <c r="AD184" s="49">
        <f t="shared" si="18"/>
        <v>2.87209052966797</v>
      </c>
      <c r="AE184" s="49">
        <f t="shared" si="18"/>
        <v>5.9935126279141882</v>
      </c>
      <c r="AG184" s="45">
        <f t="shared" si="15"/>
        <v>126.31231792005754</v>
      </c>
      <c r="AH184" s="45">
        <f t="shared" si="16"/>
        <v>4.0655460502108109</v>
      </c>
      <c r="AJ184" s="43">
        <f t="shared" si="17"/>
        <v>1982</v>
      </c>
      <c r="AK184" s="43" t="e">
        <f ca="1">AVERAGE(OFFSET(AG$47,4*ROWS(AG$47:AG49)-4,,))</f>
        <v>#N/A</v>
      </c>
    </row>
    <row r="185" spans="1:37" x14ac:dyDescent="0.25">
      <c r="A185" s="43" t="str">
        <f>'[2]OUT-FOREIGNDEMAND'!A140</f>
        <v>2014Q3</v>
      </c>
      <c r="B185" s="49">
        <f>'[2]OUT-FOREIGNDEMAND'!B140</f>
        <v>111.45799694312758</v>
      </c>
      <c r="C185" s="49">
        <f>'[2]OUT-FOREIGNDEMAND'!C140</f>
        <v>110.7596271828242</v>
      </c>
      <c r="D185" s="49">
        <f>'[2]OUT-FOREIGNDEMAND'!D140</f>
        <v>111.18445842447608</v>
      </c>
      <c r="E185" s="49">
        <f>'[2]OUT-FOREIGNDEMAND'!E140</f>
        <v>138.41479587472833</v>
      </c>
      <c r="F185" s="49">
        <f>'[2]OUT-FOREIGNDEMAND'!F140</f>
        <v>166.94125570586104</v>
      </c>
      <c r="G185" s="49">
        <f>'[2]OUT-FOREIGNDEMAND'!G140</f>
        <v>138.50732965055732</v>
      </c>
      <c r="H185" s="49">
        <f>'[2]OUT-FOREIGNDEMAND'!H140</f>
        <v>142.95757190144815</v>
      </c>
      <c r="I185" s="49">
        <f>'[2]OUT-FOREIGNDEMAND'!I140</f>
        <v>152.55801587745538</v>
      </c>
      <c r="J185" s="49">
        <f>'[2]OUT-FOREIGNDEMAND'!J140</f>
        <v>108.07230952959756</v>
      </c>
      <c r="K185" s="49">
        <f>'[2]OUT-FOREIGNDEMAND'!K140</f>
        <v>121.19543259319568</v>
      </c>
      <c r="L185" s="49">
        <f>'[2]OUT-FOREIGNDEMAND'!L140</f>
        <v>142.16736924363462</v>
      </c>
      <c r="M185" s="49">
        <f>'[2]OUT-FOREIGNDEMAND'!M140</f>
        <v>107.76117656287656</v>
      </c>
      <c r="N185" s="49">
        <f>'[2]OUT-FOREIGNDEMAND'!N140</f>
        <v>111.89444449081432</v>
      </c>
      <c r="O185" s="49">
        <f>'[2]OUT-FOREIGNDEMAND'!O140</f>
        <v>132.06763152583557</v>
      </c>
      <c r="P185" s="49">
        <f>'[2]OUT-FOREIGNDEMAND'!P140</f>
        <v>103.36885265047037</v>
      </c>
      <c r="Q185" s="49">
        <f>'[2]OUT-FOREIGNDEMAND'!Q140</f>
        <v>108.95067536171561</v>
      </c>
      <c r="R185" s="49">
        <f>'[2]OUT-FOREIGNDEMAND'!R140</f>
        <v>237.07675000000006</v>
      </c>
      <c r="S185" s="49">
        <f>'[2]OUT-FOREIGNDEMAND'!S140</f>
        <v>98.715062500000002</v>
      </c>
      <c r="T185" s="49">
        <f>'[2]OUT-FOREIGNDEMAND'!T140</f>
        <v>100.09615625000004</v>
      </c>
      <c r="U185" s="49">
        <f>'[2]OUT-FOREIGNDEMAND'!U140</f>
        <v>97.714593749999935</v>
      </c>
      <c r="V185" s="49">
        <f>'[2]OUT-FOREIGNDEMAND'!V140</f>
        <v>126.98343749999998</v>
      </c>
      <c r="W185" s="49"/>
      <c r="X185" s="43">
        <f t="shared" si="14"/>
        <v>2.3423186362385273</v>
      </c>
      <c r="Y185" s="49"/>
      <c r="Z185" s="49">
        <f t="shared" si="18"/>
        <v>0.33961910821789232</v>
      </c>
      <c r="AA185" s="49">
        <f t="shared" si="18"/>
        <v>1.5817603010045866</v>
      </c>
      <c r="AB185" s="49">
        <f t="shared" si="18"/>
        <v>1.988511254347336</v>
      </c>
      <c r="AC185" s="49">
        <f t="shared" si="18"/>
        <v>1.3150074505701825</v>
      </c>
      <c r="AD185" s="49">
        <f t="shared" si="18"/>
        <v>2.9223691386968786</v>
      </c>
      <c r="AE185" s="49">
        <f t="shared" si="18"/>
        <v>5.4649328780238982</v>
      </c>
      <c r="AG185" s="45">
        <f t="shared" si="15"/>
        <v>127.49604017777733</v>
      </c>
      <c r="AH185" s="45">
        <f t="shared" si="16"/>
        <v>3.8015806128396168</v>
      </c>
      <c r="AJ185" s="43">
        <f t="shared" si="17"/>
        <v>1983</v>
      </c>
      <c r="AK185" s="43" t="e">
        <f ca="1">AVERAGE(OFFSET(AG$47,4*ROWS(AG$47:AG50)-4,,))</f>
        <v>#N/A</v>
      </c>
    </row>
    <row r="186" spans="1:37" x14ac:dyDescent="0.25">
      <c r="A186" s="43" t="str">
        <f>'[2]OUT-FOREIGNDEMAND'!A141</f>
        <v>2014Q4</v>
      </c>
      <c r="B186" s="49">
        <f>'[2]OUT-FOREIGNDEMAND'!B141</f>
        <v>112.17741849077767</v>
      </c>
      <c r="C186" s="49">
        <f>'[2]OUT-FOREIGNDEMAND'!C141</f>
        <v>111.46865089308679</v>
      </c>
      <c r="D186" s="49">
        <f>'[2]OUT-FOREIGNDEMAND'!D141</f>
        <v>111.67188111443642</v>
      </c>
      <c r="E186" s="49">
        <f>'[2]OUT-FOREIGNDEMAND'!E141</f>
        <v>137.62490001240894</v>
      </c>
      <c r="F186" s="49">
        <f>'[2]OUT-FOREIGNDEMAND'!F141</f>
        <v>167.7445390880321</v>
      </c>
      <c r="G186" s="49">
        <f>'[2]OUT-FOREIGNDEMAND'!G141</f>
        <v>139.64825967352124</v>
      </c>
      <c r="H186" s="49">
        <f>'[2]OUT-FOREIGNDEMAND'!H141</f>
        <v>145.69273601444203</v>
      </c>
      <c r="I186" s="49">
        <f>'[2]OUT-FOREIGNDEMAND'!I141</f>
        <v>155.1988789610576</v>
      </c>
      <c r="J186" s="49">
        <f>'[2]OUT-FOREIGNDEMAND'!J141</f>
        <v>108.4083011786354</v>
      </c>
      <c r="K186" s="49">
        <f>'[2]OUT-FOREIGNDEMAND'!K141</f>
        <v>122.06547643452403</v>
      </c>
      <c r="L186" s="49">
        <f>'[2]OUT-FOREIGNDEMAND'!L141</f>
        <v>144.55121574632253</v>
      </c>
      <c r="M186" s="51">
        <f>'[2]OUT-FOREIGNDEMAND'!M141</f>
        <v>108.27717773169134</v>
      </c>
      <c r="N186" s="49">
        <f>'[2]OUT-FOREIGNDEMAND'!N141</f>
        <v>112.3569458120248</v>
      </c>
      <c r="O186" s="49">
        <f>'[2]OUT-FOREIGNDEMAND'!O141</f>
        <v>133.58735124334459</v>
      </c>
      <c r="P186" s="49">
        <f>'[2]OUT-FOREIGNDEMAND'!P141</f>
        <v>103.83814730559064</v>
      </c>
      <c r="Q186" s="49">
        <f>'[2]OUT-FOREIGNDEMAND'!Q141</f>
        <v>109.01936019600866</v>
      </c>
      <c r="R186" s="49">
        <f>'[2]OUT-FOREIGNDEMAND'!R141</f>
        <v>237.36575000000008</v>
      </c>
      <c r="S186" s="49">
        <f>'[2]OUT-FOREIGNDEMAND'!S141</f>
        <v>99.123437499999994</v>
      </c>
      <c r="T186" s="49">
        <f>'[2]OUT-FOREIGNDEMAND'!T141</f>
        <v>100.19359375000003</v>
      </c>
      <c r="U186" s="49">
        <f>'[2]OUT-FOREIGNDEMAND'!U141</f>
        <v>98.024156249999933</v>
      </c>
      <c r="V186" s="49">
        <f>'[2]OUT-FOREIGNDEMAND'!V141</f>
        <v>128.57456249999996</v>
      </c>
      <c r="W186" s="49"/>
      <c r="X186" s="43">
        <f t="shared" si="14"/>
        <v>2.448920240830299</v>
      </c>
      <c r="Y186" s="49"/>
      <c r="Z186" s="49">
        <f t="shared" si="18"/>
        <v>0.23839942079546539</v>
      </c>
      <c r="AA186" s="49">
        <f t="shared" si="18"/>
        <v>1.3079991223899246</v>
      </c>
      <c r="AB186" s="49">
        <f t="shared" si="18"/>
        <v>1.8608197035071106</v>
      </c>
      <c r="AC186" s="49">
        <f t="shared" si="18"/>
        <v>0.98045236869168662</v>
      </c>
      <c r="AD186" s="49">
        <f t="shared" si="18"/>
        <v>2.6966954284057376</v>
      </c>
      <c r="AE186" s="49">
        <f t="shared" si="18"/>
        <v>5.0958532923921718</v>
      </c>
      <c r="AG186" s="45">
        <f t="shared" si="15"/>
        <v>128.61132187791833</v>
      </c>
      <c r="AH186" s="45">
        <f t="shared" si="16"/>
        <v>3.545212068064596</v>
      </c>
      <c r="AJ186" s="43">
        <f t="shared" si="17"/>
        <v>1984</v>
      </c>
      <c r="AK186" s="43" t="e">
        <f ca="1">AVERAGE(OFFSET(AG$47,4*ROWS(AG$47:AG51)-4,,))</f>
        <v>#N/A</v>
      </c>
    </row>
    <row r="187" spans="1:37" x14ac:dyDescent="0.25">
      <c r="A187" s="43" t="str">
        <f>'[2]OUT-FOREIGNDEMAND'!A142</f>
        <v>2015Q1</v>
      </c>
      <c r="B187" s="49">
        <f>'[2]OUT-FOREIGNDEMAND'!B142</f>
        <v>113.1837136476407</v>
      </c>
      <c r="C187" s="49">
        <f>'[2]OUT-FOREIGNDEMAND'!C142</f>
        <v>112.03719556705566</v>
      </c>
      <c r="D187" s="49">
        <f>'[2]OUT-FOREIGNDEMAND'!D142</f>
        <v>111.90673737144344</v>
      </c>
      <c r="E187" s="49">
        <f>'[2]OUT-FOREIGNDEMAND'!E142</f>
        <v>131.22289946164324</v>
      </c>
      <c r="F187" s="49">
        <f>'[2]OUT-FOREIGNDEMAND'!F142</f>
        <v>168.68979762128163</v>
      </c>
      <c r="G187" s="49">
        <f>'[2]OUT-FOREIGNDEMAND'!G142</f>
        <v>140.10850072703579</v>
      </c>
      <c r="H187" s="49">
        <f>'[2]OUT-FOREIGNDEMAND'!H142</f>
        <v>148.56425887888173</v>
      </c>
      <c r="I187" s="49">
        <f>'[2]OUT-FOREIGNDEMAND'!I142</f>
        <v>157.81047006706814</v>
      </c>
      <c r="J187" s="49">
        <f>'[2]OUT-FOREIGNDEMAND'!J142</f>
        <v>109.17750942112021</v>
      </c>
      <c r="K187" s="49">
        <f>'[2]OUT-FOREIGNDEMAND'!K142</f>
        <v>122.81631096725386</v>
      </c>
      <c r="L187" s="49">
        <f>'[2]OUT-FOREIGNDEMAND'!L142</f>
        <v>147.46567915733516</v>
      </c>
      <c r="M187" s="51">
        <f>'[2]OUT-FOREIGNDEMAND'!M142</f>
        <v>109.03333731456968</v>
      </c>
      <c r="N187" s="49">
        <f>'[2]OUT-FOREIGNDEMAND'!N142</f>
        <v>112.51758942648165</v>
      </c>
      <c r="O187" s="49">
        <f>'[2]OUT-FOREIGNDEMAND'!O142</f>
        <v>135.549383869547</v>
      </c>
      <c r="P187" s="49">
        <f>'[2]OUT-FOREIGNDEMAND'!P142</f>
        <v>104.38782921522593</v>
      </c>
      <c r="Q187" s="49">
        <f>'[2]OUT-FOREIGNDEMAND'!Q142</f>
        <v>109.02432956064796</v>
      </c>
      <c r="R187" s="49">
        <f>'[2]OUT-FOREIGNDEMAND'!R142</f>
        <v>236.47000000000008</v>
      </c>
      <c r="S187" s="49">
        <f>'[2]OUT-FOREIGNDEMAND'!S142</f>
        <v>99.336531250000036</v>
      </c>
      <c r="T187" s="49">
        <f>'[2]OUT-FOREIGNDEMAND'!T142</f>
        <v>99.888125000000031</v>
      </c>
      <c r="U187" s="49">
        <f>'[2]OUT-FOREIGNDEMAND'!U142</f>
        <v>98.072656250000023</v>
      </c>
      <c r="V187" s="49">
        <f>'[2]OUT-FOREIGNDEMAND'!V142</f>
        <v>130.04043750000005</v>
      </c>
      <c r="W187" s="49"/>
      <c r="X187" s="43">
        <f t="shared" si="14"/>
        <v>2.784842468216997</v>
      </c>
      <c r="Y187" s="49"/>
      <c r="Z187" s="49">
        <f t="shared" si="18"/>
        <v>0.23853778145863647</v>
      </c>
      <c r="AA187" s="49">
        <f t="shared" si="18"/>
        <v>0.26415430342554558</v>
      </c>
      <c r="AB187" s="49">
        <f t="shared" si="18"/>
        <v>1.5589586367171337</v>
      </c>
      <c r="AC187" s="49">
        <f t="shared" si="18"/>
        <v>0.25005904128247991</v>
      </c>
      <c r="AD187" s="49">
        <f t="shared" si="18"/>
        <v>1.3660061116920419</v>
      </c>
      <c r="AE187" s="49">
        <f t="shared" si="18"/>
        <v>5.1566321324440834</v>
      </c>
      <c r="AG187" s="45">
        <f t="shared" si="15"/>
        <v>129.38779454735078</v>
      </c>
      <c r="AH187" s="45">
        <f t="shared" si="16"/>
        <v>2.4369014137169742</v>
      </c>
      <c r="AJ187" s="43">
        <f t="shared" si="17"/>
        <v>1985</v>
      </c>
      <c r="AK187" s="43" t="e">
        <f ca="1">AVERAGE(OFFSET(AG$47,4*ROWS(AG$47:AG52)-4,,))</f>
        <v>#N/A</v>
      </c>
    </row>
    <row r="188" spans="1:37" x14ac:dyDescent="0.25">
      <c r="A188" s="43" t="str">
        <f>'[2]OUT-FOREIGNDEMAND'!A143</f>
        <v>2015Q2</v>
      </c>
      <c r="B188" s="49">
        <f>'[2]OUT-FOREIGNDEMAND'!B143</f>
        <v>113.86676281800408</v>
      </c>
      <c r="C188" s="49">
        <f>'[2]OUT-FOREIGNDEMAND'!C143</f>
        <v>112.6852497163482</v>
      </c>
      <c r="D188" s="49">
        <f>'[2]OUT-FOREIGNDEMAND'!D143</f>
        <v>112.38330216505229</v>
      </c>
      <c r="E188" s="49">
        <f>'[2]OUT-FOREIGNDEMAND'!E143</f>
        <v>130.55909429597475</v>
      </c>
      <c r="F188" s="49">
        <f>'[2]OUT-FOREIGNDEMAND'!F143</f>
        <v>169.30043391228293</v>
      </c>
      <c r="G188" s="49">
        <f>'[2]OUT-FOREIGNDEMAND'!G143</f>
        <v>141.19776336745934</v>
      </c>
      <c r="H188" s="49">
        <f>'[2]OUT-FOREIGNDEMAND'!H143</f>
        <v>151.47806841958987</v>
      </c>
      <c r="I188" s="49">
        <f>'[2]OUT-FOREIGNDEMAND'!I143</f>
        <v>160.49382279229096</v>
      </c>
      <c r="J188" s="49">
        <f>'[2]OUT-FOREIGNDEMAND'!J143</f>
        <v>109.54526649291489</v>
      </c>
      <c r="K188" s="49">
        <f>'[2]OUT-FOREIGNDEMAND'!K143</f>
        <v>123.68085579856269</v>
      </c>
      <c r="L188" s="49">
        <f>'[2]OUT-FOREIGNDEMAND'!L143</f>
        <v>149.60212396415048</v>
      </c>
      <c r="M188" s="51">
        <f>'[2]OUT-FOREIGNDEMAND'!M143</f>
        <v>109.53175665769344</v>
      </c>
      <c r="N188" s="49">
        <f>'[2]OUT-FOREIGNDEMAND'!N143</f>
        <v>112.98666525315568</v>
      </c>
      <c r="O188" s="49">
        <f>'[2]OUT-FOREIGNDEMAND'!O143</f>
        <v>136.60112651858032</v>
      </c>
      <c r="P188" s="49">
        <f>'[2]OUT-FOREIGNDEMAND'!P143</f>
        <v>104.91070210408358</v>
      </c>
      <c r="Q188" s="49">
        <f>'[2]OUT-FOREIGNDEMAND'!Q143</f>
        <v>109.07976340335992</v>
      </c>
      <c r="R188" s="49">
        <f>'[2]OUT-FOREIGNDEMAND'!R143</f>
        <v>236.71150000000009</v>
      </c>
      <c r="S188" s="49">
        <f>'[2]OUT-FOREIGNDEMAND'!S143</f>
        <v>99.753718750000033</v>
      </c>
      <c r="T188" s="49">
        <f>'[2]OUT-FOREIGNDEMAND'!T143</f>
        <v>99.936875000000029</v>
      </c>
      <c r="U188" s="49">
        <f>'[2]OUT-FOREIGNDEMAND'!U143</f>
        <v>98.211093750000032</v>
      </c>
      <c r="V188" s="49">
        <f>'[2]OUT-FOREIGNDEMAND'!V143</f>
        <v>131.57156250000008</v>
      </c>
      <c r="W188" s="49"/>
      <c r="X188" s="43">
        <f t="shared" si="14"/>
        <v>2.7945254751464921</v>
      </c>
      <c r="Y188" s="49"/>
      <c r="Z188" s="52">
        <f t="shared" si="18"/>
        <v>0.19649262583356641</v>
      </c>
      <c r="AA188" s="52">
        <f t="shared" si="18"/>
        <v>5.9601683219190349E-2</v>
      </c>
      <c r="AB188" s="52">
        <f t="shared" si="18"/>
        <v>1.5017695372493423</v>
      </c>
      <c r="AC188" s="52">
        <f t="shared" si="18"/>
        <v>2.5616476617851269E-2</v>
      </c>
      <c r="AD188" s="52">
        <f t="shared" si="18"/>
        <v>0.94652372235528581</v>
      </c>
      <c r="AE188" s="52">
        <f t="shared" si="18"/>
        <v>4.96633580032948</v>
      </c>
      <c r="AG188" s="45">
        <f t="shared" si="15"/>
        <v>130.47434252158604</v>
      </c>
      <c r="AH188" s="45">
        <f t="shared" si="16"/>
        <v>3.4015924546850318</v>
      </c>
      <c r="AJ188" s="43">
        <f t="shared" si="17"/>
        <v>1986</v>
      </c>
      <c r="AK188" s="43" t="e">
        <f ca="1">AVERAGE(OFFSET(AG$47,4*ROWS(AG$47:AG53)-4,,))</f>
        <v>#N/A</v>
      </c>
    </row>
    <row r="189" spans="1:37" x14ac:dyDescent="0.25">
      <c r="A189" s="43" t="str">
        <f>'[2]OUT-FOREIGNDEMAND'!A144</f>
        <v>2015Q3</v>
      </c>
      <c r="B189" s="49">
        <f>'[2]OUT-FOREIGNDEMAND'!B144</f>
        <v>114.48078250008136</v>
      </c>
      <c r="C189" s="49">
        <f>'[2]OUT-FOREIGNDEMAND'!C144</f>
        <v>113.32115146112383</v>
      </c>
      <c r="D189" s="49">
        <f>'[2]OUT-FOREIGNDEMAND'!D144</f>
        <v>112.89562759128165</v>
      </c>
      <c r="E189" s="49">
        <f>'[2]OUT-FOREIGNDEMAND'!E144</f>
        <v>130.90419281809363</v>
      </c>
      <c r="F189" s="49">
        <f>'[2]OUT-FOREIGNDEMAND'!F144</f>
        <v>169.77503020825549</v>
      </c>
      <c r="G189" s="49">
        <f>'[2]OUT-FOREIGNDEMAND'!G144</f>
        <v>142.37033486297585</v>
      </c>
      <c r="H189" s="49">
        <f>'[2]OUT-FOREIGNDEMAND'!H144</f>
        <v>154.47336133455701</v>
      </c>
      <c r="I189" s="49">
        <f>'[2]OUT-FOREIGNDEMAND'!I144</f>
        <v>163.20683980472447</v>
      </c>
      <c r="J189" s="49">
        <f>'[2]OUT-FOREIGNDEMAND'!J144</f>
        <v>109.85935062907656</v>
      </c>
      <c r="K189" s="49">
        <f>'[2]OUT-FOREIGNDEMAND'!K144</f>
        <v>124.56206109212653</v>
      </c>
      <c r="L189" s="49">
        <f>'[2]OUT-FOREIGNDEMAND'!L144</f>
        <v>151.50581496365271</v>
      </c>
      <c r="M189" s="51">
        <f>'[2]OUT-FOREIGNDEMAND'!M144</f>
        <v>109.97989353348682</v>
      </c>
      <c r="N189" s="49">
        <f>'[2]OUT-FOREIGNDEMAND'!N144</f>
        <v>113.50988582580904</v>
      </c>
      <c r="O189" s="49">
        <f>'[2]OUT-FOREIGNDEMAND'!O144</f>
        <v>137.3061637262206</v>
      </c>
      <c r="P189" s="49">
        <f>'[2]OUT-FOREIGNDEMAND'!P144</f>
        <v>105.45143108686888</v>
      </c>
      <c r="Q189" s="49">
        <f>'[2]OUT-FOREIGNDEMAND'!Q144</f>
        <v>109.13808674592519</v>
      </c>
      <c r="R189" s="49">
        <f>'[2]OUT-FOREIGNDEMAND'!R144</f>
        <v>237.12275000000008</v>
      </c>
      <c r="S189" s="49">
        <f>'[2]OUT-FOREIGNDEMAND'!S144</f>
        <v>100.20859375000003</v>
      </c>
      <c r="T189" s="49">
        <f>'[2]OUT-FOREIGNDEMAND'!T144</f>
        <v>100.02437500000005</v>
      </c>
      <c r="U189" s="49">
        <f>'[2]OUT-FOREIGNDEMAND'!U144</f>
        <v>98.293218750000023</v>
      </c>
      <c r="V189" s="49">
        <f>'[2]OUT-FOREIGNDEMAND'!V144</f>
        <v>133.08856250000005</v>
      </c>
      <c r="W189" s="49"/>
      <c r="X189" s="43">
        <f t="shared" si="14"/>
        <v>2.7120400867209016</v>
      </c>
      <c r="Y189" s="49"/>
      <c r="Z189" s="52">
        <f t="shared" si="18"/>
        <v>0.17201488984568414</v>
      </c>
      <c r="AA189" s="52">
        <f t="shared" si="18"/>
        <v>1.9402999239703789E-2</v>
      </c>
      <c r="AB189" s="52">
        <f t="shared" si="18"/>
        <v>1.5129719945221387</v>
      </c>
      <c r="AC189" s="52">
        <f t="shared" si="18"/>
        <v>-7.1712294147141531E-2</v>
      </c>
      <c r="AD189" s="52">
        <f t="shared" si="18"/>
        <v>0.59215822099254467</v>
      </c>
      <c r="AE189" s="52">
        <f t="shared" si="18"/>
        <v>4.8078120424170034</v>
      </c>
      <c r="AG189" s="45">
        <f t="shared" si="15"/>
        <v>131.60059732749437</v>
      </c>
      <c r="AH189" s="45">
        <f t="shared" si="16"/>
        <v>3.4977655674381047</v>
      </c>
      <c r="AJ189" s="43">
        <f t="shared" si="17"/>
        <v>1987</v>
      </c>
      <c r="AK189" s="43" t="e">
        <f ca="1">AVERAGE(OFFSET(AG$47,4*ROWS(AG$47:AG54)-4,,))</f>
        <v>#N/A</v>
      </c>
    </row>
    <row r="190" spans="1:37" x14ac:dyDescent="0.25">
      <c r="A190" s="53" t="str">
        <f>'[2]OUT-FOREIGNDEMAND'!A145</f>
        <v>2015Q4</v>
      </c>
      <c r="B190" s="54">
        <f>'[2]OUT-FOREIGNDEMAND'!B145</f>
        <v>115.0257726938726</v>
      </c>
      <c r="C190" s="54">
        <f>'[2]OUT-FOREIGNDEMAND'!C145</f>
        <v>113.94490080138256</v>
      </c>
      <c r="D190" s="54">
        <f>'[2]OUT-FOREIGNDEMAND'!D145</f>
        <v>113.44371365013153</v>
      </c>
      <c r="E190" s="54">
        <f>'[2]OUT-FOREIGNDEMAND'!E145</f>
        <v>132.25819502799996</v>
      </c>
      <c r="F190" s="54">
        <f>'[2]OUT-FOREIGNDEMAND'!F145</f>
        <v>170.11358650919925</v>
      </c>
      <c r="G190" s="54">
        <f>'[2]OUT-FOREIGNDEMAND'!G145</f>
        <v>143.6262152135854</v>
      </c>
      <c r="H190" s="54">
        <f>'[2]OUT-FOREIGNDEMAND'!H145</f>
        <v>157.55013762378317</v>
      </c>
      <c r="I190" s="54">
        <f>'[2]OUT-FOREIGNDEMAND'!I145</f>
        <v>165.94952110436864</v>
      </c>
      <c r="J190" s="54">
        <f>'[2]OUT-FOREIGNDEMAND'!J145</f>
        <v>110.11976182960521</v>
      </c>
      <c r="K190" s="54">
        <f>'[2]OUT-FOREIGNDEMAND'!K145</f>
        <v>125.4599268479454</v>
      </c>
      <c r="L190" s="54">
        <f>'[2]OUT-FOREIGNDEMAND'!L145</f>
        <v>153.1767521558418</v>
      </c>
      <c r="M190" s="55">
        <f>'[2]OUT-FOREIGNDEMAND'!M145</f>
        <v>110.37774794194981</v>
      </c>
      <c r="N190" s="54">
        <f>'[2]OUT-FOREIGNDEMAND'!N145</f>
        <v>114.08725114444174</v>
      </c>
      <c r="O190" s="54">
        <f>'[2]OUT-FOREIGNDEMAND'!O145</f>
        <v>137.66449549246781</v>
      </c>
      <c r="P190" s="54">
        <f>'[2]OUT-FOREIGNDEMAND'!P145</f>
        <v>106.01001616358181</v>
      </c>
      <c r="Q190" s="54">
        <f>'[2]OUT-FOREIGNDEMAND'!Q145</f>
        <v>109.19929958834381</v>
      </c>
      <c r="R190" s="54">
        <f>'[2]OUT-FOREIGNDEMAND'!R145</f>
        <v>237.70375000000007</v>
      </c>
      <c r="S190" s="54">
        <f>'[2]OUT-FOREIGNDEMAND'!S145</f>
        <v>100.70115625000003</v>
      </c>
      <c r="T190" s="54">
        <f>'[2]OUT-FOREIGNDEMAND'!T145</f>
        <v>100.15062500000006</v>
      </c>
      <c r="U190" s="54">
        <f>'[2]OUT-FOREIGNDEMAND'!U145</f>
        <v>98.319031250000037</v>
      </c>
      <c r="V190" s="54">
        <f>'[2]OUT-FOREIGNDEMAND'!V145</f>
        <v>134.59143750000007</v>
      </c>
      <c r="W190" s="54"/>
      <c r="X190" s="43">
        <f t="shared" si="14"/>
        <v>2.5391511423746183</v>
      </c>
      <c r="Y190" s="54"/>
      <c r="Z190" s="56">
        <f t="shared" si="18"/>
        <v>0.16505269523836574</v>
      </c>
      <c r="AA190" s="56">
        <f t="shared" si="18"/>
        <v>0.14239628084506961</v>
      </c>
      <c r="AB190" s="56">
        <f t="shared" si="18"/>
        <v>1.5916707388200058</v>
      </c>
      <c r="AC190" s="56">
        <f t="shared" si="18"/>
        <v>-4.2885725914953987E-2</v>
      </c>
      <c r="AD190" s="56">
        <f t="shared" si="18"/>
        <v>0.30081870763372098</v>
      </c>
      <c r="AE190" s="56">
        <f t="shared" si="18"/>
        <v>4.6796775995252782</v>
      </c>
      <c r="AG190" s="45">
        <f t="shared" si="15"/>
        <v>132.7665589650758</v>
      </c>
      <c r="AH190" s="45">
        <f t="shared" si="16"/>
        <v>3.5913172362192824</v>
      </c>
      <c r="AJ190" s="43">
        <f t="shared" si="17"/>
        <v>1988</v>
      </c>
      <c r="AK190" s="43" t="e">
        <f ca="1">AVERAGE(OFFSET(AG$47,4*ROWS(AG$47:AG55)-4,,))</f>
        <v>#N/A</v>
      </c>
    </row>
    <row r="191" spans="1:37" x14ac:dyDescent="0.25">
      <c r="A191" s="53" t="str">
        <f>'[2]OUT-FOREIGNDEMAND'!A146</f>
        <v>2016Q1</v>
      </c>
      <c r="B191" s="54">
        <f>'[2]OUT-FOREIGNDEMAND'!B146</f>
        <v>115.22012163233421</v>
      </c>
      <c r="C191" s="54">
        <f>'[2]OUT-FOREIGNDEMAND'!C146</f>
        <v>114.46751489872641</v>
      </c>
      <c r="D191" s="54">
        <f>'[2]OUT-FOREIGNDEMAND'!D146</f>
        <v>114.22546824827927</v>
      </c>
      <c r="E191" s="54">
        <f>'[2]OUT-FOREIGNDEMAND'!E146</f>
        <v>137.71603791213806</v>
      </c>
      <c r="F191" s="54">
        <f>'[2]OUT-FOREIGNDEMAND'!F146</f>
        <v>168.77678781527325</v>
      </c>
      <c r="G191" s="54">
        <f>'[2]OUT-FOREIGNDEMAND'!G146</f>
        <v>145.20484584008307</v>
      </c>
      <c r="H191" s="54">
        <f>'[2]OUT-FOREIGNDEMAND'!H146</f>
        <v>161.12728626258271</v>
      </c>
      <c r="I191" s="54">
        <f>'[2]OUT-FOREIGNDEMAND'!I146</f>
        <v>168.65137585478442</v>
      </c>
      <c r="J191" s="54">
        <f>'[2]OUT-FOREIGNDEMAND'!J146</f>
        <v>110.03232360514856</v>
      </c>
      <c r="K191" s="54">
        <f>'[2]OUT-FOREIGNDEMAND'!K146</f>
        <v>126.35673038355611</v>
      </c>
      <c r="L191" s="54">
        <f>'[2]OUT-FOREIGNDEMAND'!L146</f>
        <v>154.01893437245232</v>
      </c>
      <c r="M191" s="55">
        <f>'[2]OUT-FOREIGNDEMAND'!M146</f>
        <v>110.53557121853495</v>
      </c>
      <c r="N191" s="54">
        <f>'[2]OUT-FOREIGNDEMAND'!N146</f>
        <v>114.76389855141889</v>
      </c>
      <c r="O191" s="54">
        <f>'[2]OUT-FOREIGNDEMAND'!O146</f>
        <v>137.03618891880913</v>
      </c>
      <c r="P191" s="54">
        <f>'[2]OUT-FOREIGNDEMAND'!P146</f>
        <v>106.50243555788697</v>
      </c>
      <c r="Q191" s="54">
        <f>'[2]OUT-FOREIGNDEMAND'!Q146</f>
        <v>109.0478676029193</v>
      </c>
      <c r="R191" s="54">
        <f>'[2]OUT-FOREIGNDEMAND'!R146</f>
        <v>238.54871874999998</v>
      </c>
      <c r="S191" s="54">
        <f>'[2]OUT-FOREIGNDEMAND'!S146</f>
        <v>101.41437500000001</v>
      </c>
      <c r="T191" s="54">
        <f>'[2]OUT-FOREIGNDEMAND'!T146</f>
        <v>100.09359375000003</v>
      </c>
      <c r="U191" s="54">
        <f>'[2]OUT-FOREIGNDEMAND'!U146</f>
        <v>98.054156250000048</v>
      </c>
      <c r="V191" s="54">
        <f>'[2]OUT-FOREIGNDEMAND'!V146</f>
        <v>136.19706249999999</v>
      </c>
      <c r="W191" s="54"/>
      <c r="X191" s="43">
        <f t="shared" si="14"/>
        <v>1.7992058389541654</v>
      </c>
      <c r="Y191" s="54"/>
      <c r="Z191" s="56">
        <f t="shared" si="18"/>
        <v>2.1589715218794936E-2</v>
      </c>
      <c r="AA191" s="56">
        <f t="shared" si="18"/>
        <v>0.879062354632687</v>
      </c>
      <c r="AB191" s="56">
        <f t="shared" si="18"/>
        <v>2.0917216696148433</v>
      </c>
      <c r="AC191" s="56">
        <f t="shared" si="18"/>
        <v>0.20569887561709965</v>
      </c>
      <c r="AD191" s="56">
        <f t="shared" si="18"/>
        <v>-1.8863565755589118E-2</v>
      </c>
      <c r="AE191" s="56">
        <f t="shared" si="18"/>
        <v>4.7343927153428167</v>
      </c>
      <c r="AG191" s="45">
        <f t="shared" si="15"/>
        <v>134.02595034357952</v>
      </c>
      <c r="AH191" s="45">
        <f t="shared" si="16"/>
        <v>3.8486329644529693</v>
      </c>
      <c r="AJ191" s="43">
        <f t="shared" si="17"/>
        <v>1989</v>
      </c>
      <c r="AK191" s="43" t="e">
        <f ca="1">AVERAGE(OFFSET(AG$47,4*ROWS(AG$47:AG56)-4,,))</f>
        <v>#N/A</v>
      </c>
    </row>
    <row r="192" spans="1:37" x14ac:dyDescent="0.25">
      <c r="A192" s="53" t="str">
        <f>'[2]OUT-FOREIGNDEMAND'!A147</f>
        <v>2016Q2</v>
      </c>
      <c r="B192" s="54">
        <f>'[2]OUT-FOREIGNDEMAND'!B147</f>
        <v>115.73969755637069</v>
      </c>
      <c r="C192" s="54">
        <f>'[2]OUT-FOREIGNDEMAND'!C147</f>
        <v>115.1025525653105</v>
      </c>
      <c r="D192" s="54">
        <f>'[2]OUT-FOREIGNDEMAND'!D147</f>
        <v>114.7659124096992</v>
      </c>
      <c r="E192" s="54">
        <f>'[2]OUT-FOREIGNDEMAND'!E147</f>
        <v>139.84987270304137</v>
      </c>
      <c r="F192" s="54">
        <f>'[2]OUT-FOREIGNDEMAND'!F147</f>
        <v>169.45899012609587</v>
      </c>
      <c r="G192" s="54">
        <f>'[2]OUT-FOREIGNDEMAND'!G147</f>
        <v>146.5315673325606</v>
      </c>
      <c r="H192" s="54">
        <f>'[2]OUT-FOREIGNDEMAND'!H147</f>
        <v>164.19947371020115</v>
      </c>
      <c r="I192" s="54">
        <f>'[2]OUT-FOREIGNDEMAND'!I147</f>
        <v>171.48158206342544</v>
      </c>
      <c r="J192" s="54">
        <f>'[2]OUT-FOREIGNDEMAND'!J147</f>
        <v>110.30305953015208</v>
      </c>
      <c r="K192" s="54">
        <f>'[2]OUT-FOREIGNDEMAND'!K147</f>
        <v>127.29500613687037</v>
      </c>
      <c r="L192" s="54">
        <f>'[2]OUT-FOREIGNDEMAND'!L147</f>
        <v>155.46276441732127</v>
      </c>
      <c r="M192" s="55">
        <f>'[2]OUT-FOREIGNDEMAND'!M147</f>
        <v>110.90876015815623</v>
      </c>
      <c r="N192" s="54">
        <f>'[2]OUT-FOREIGNDEMAND'!N147</f>
        <v>115.43149842506421</v>
      </c>
      <c r="O192" s="54">
        <f>'[2]OUT-FOREIGNDEMAND'!O147</f>
        <v>136.95708296167533</v>
      </c>
      <c r="P192" s="54">
        <f>'[2]OUT-FOREIGNDEMAND'!P147</f>
        <v>107.13034153298933</v>
      </c>
      <c r="Q192" s="54">
        <f>'[2]OUT-FOREIGNDEMAND'!Q147</f>
        <v>109.20107317612315</v>
      </c>
      <c r="R192" s="54">
        <f>'[2]OUT-FOREIGNDEMAND'!R147</f>
        <v>239.43153124999998</v>
      </c>
      <c r="S192" s="54">
        <f>'[2]OUT-FOREIGNDEMAND'!S147</f>
        <v>101.90912500000002</v>
      </c>
      <c r="T192" s="54">
        <f>'[2]OUT-FOREIGNDEMAND'!T147</f>
        <v>100.38615625000003</v>
      </c>
      <c r="U192" s="54">
        <f>'[2]OUT-FOREIGNDEMAND'!U147</f>
        <v>98.061093750000069</v>
      </c>
      <c r="V192" s="54">
        <f>'[2]OUT-FOREIGNDEMAND'!V147</f>
        <v>137.62493749999999</v>
      </c>
      <c r="W192" s="54"/>
      <c r="X192" s="43">
        <f t="shared" si="14"/>
        <v>1.6448476201612605</v>
      </c>
      <c r="Y192" s="54"/>
      <c r="Z192" s="56">
        <f t="shared" si="18"/>
        <v>0.11121198742853888</v>
      </c>
      <c r="AA192" s="56">
        <f>(R192/R188-1)*100</f>
        <v>1.1490912989017721</v>
      </c>
      <c r="AB192" s="56">
        <f>(S192/S188-1)*100</f>
        <v>2.1607277172310813</v>
      </c>
      <c r="AC192" s="56">
        <f>(T192/T188-1)*100</f>
        <v>0.44956503793018854</v>
      </c>
      <c r="AD192" s="56">
        <f t="shared" si="18"/>
        <v>-0.15273223652492174</v>
      </c>
      <c r="AE192" s="56">
        <f t="shared" si="18"/>
        <v>4.6008232212032096</v>
      </c>
      <c r="AG192" s="45">
        <f t="shared" si="15"/>
        <v>135.2498364808074</v>
      </c>
      <c r="AH192" s="45">
        <f t="shared" si="16"/>
        <v>3.7030222427559822</v>
      </c>
      <c r="AJ192" s="43">
        <f t="shared" si="17"/>
        <v>1990</v>
      </c>
      <c r="AK192" s="43" t="e">
        <f ca="1">AVERAGE(OFFSET(AG$47,4*ROWS(AG$47:AG57)-4,,))</f>
        <v>#N/A</v>
      </c>
    </row>
    <row r="193" spans="1:38" x14ac:dyDescent="0.25">
      <c r="A193" s="53" t="str">
        <f>'[2]OUT-FOREIGNDEMAND'!A148</f>
        <v>2016Q3</v>
      </c>
      <c r="B193" s="54">
        <f>'[2]OUT-FOREIGNDEMAND'!B148</f>
        <v>116.30288869893847</v>
      </c>
      <c r="C193" s="54">
        <f>'[2]OUT-FOREIGNDEMAND'!C148</f>
        <v>115.76103096273685</v>
      </c>
      <c r="D193" s="54">
        <f>'[2]OUT-FOREIGNDEMAND'!D148</f>
        <v>115.26295404106868</v>
      </c>
      <c r="E193" s="54">
        <f>'[2]OUT-FOREIGNDEMAND'!E148</f>
        <v>141.75463638715428</v>
      </c>
      <c r="F193" s="54">
        <f>'[2]OUT-FOREIGNDEMAND'!F148</f>
        <v>170.62087844182614</v>
      </c>
      <c r="G193" s="54">
        <f>'[2]OUT-FOREIGNDEMAND'!G148</f>
        <v>147.84582111181311</v>
      </c>
      <c r="H193" s="54">
        <f>'[2]OUT-FOREIGNDEMAND'!H148</f>
        <v>167.18558894195283</v>
      </c>
      <c r="I193" s="54">
        <f>'[2]OUT-FOREIGNDEMAND'!I148</f>
        <v>174.36964889385268</v>
      </c>
      <c r="J193" s="54">
        <f>'[2]OUT-FOREIGNDEMAND'!J148</f>
        <v>110.63779311526349</v>
      </c>
      <c r="K193" s="54">
        <f>'[2]OUT-FOREIGNDEMAND'!K148</f>
        <v>128.25703142542494</v>
      </c>
      <c r="L193" s="54">
        <f>'[2]OUT-FOREIGNDEMAND'!L148</f>
        <v>156.91224112218316</v>
      </c>
      <c r="M193" s="55">
        <f>'[2]OUT-FOREIGNDEMAND'!M148</f>
        <v>111.3075660962661</v>
      </c>
      <c r="N193" s="54">
        <f>'[2]OUT-FOREIGNDEMAND'!N148</f>
        <v>116.13518810774282</v>
      </c>
      <c r="O193" s="54">
        <f>'[2]OUT-FOREIGNDEMAND'!O148</f>
        <v>136.7872447225536</v>
      </c>
      <c r="P193" s="54">
        <f>'[2]OUT-FOREIGNDEMAND'!P148</f>
        <v>107.80971231255344</v>
      </c>
      <c r="Q193" s="54">
        <f>'[2]OUT-FOREIGNDEMAND'!Q148</f>
        <v>109.44338198025892</v>
      </c>
      <c r="R193" s="54">
        <f>'[2]OUT-FOREIGNDEMAND'!R148</f>
        <v>240.44640624999997</v>
      </c>
      <c r="S193" s="54">
        <f>'[2]OUT-FOREIGNDEMAND'!S148</f>
        <v>102.36837500000001</v>
      </c>
      <c r="T193" s="54">
        <f>'[2]OUT-FOREIGNDEMAND'!T148</f>
        <v>100.80628125000004</v>
      </c>
      <c r="U193" s="54">
        <f>'[2]OUT-FOREIGNDEMAND'!U148</f>
        <v>98.105468750000057</v>
      </c>
      <c r="V193" s="54">
        <f>'[2]OUT-FOREIGNDEMAND'!V148</f>
        <v>138.99193749999998</v>
      </c>
      <c r="W193" s="54"/>
      <c r="X193" s="43">
        <f t="shared" si="14"/>
        <v>1.5916262616879173</v>
      </c>
      <c r="Y193" s="54"/>
      <c r="Z193" s="56">
        <f t="shared" si="18"/>
        <v>0.27973299096260007</v>
      </c>
      <c r="AA193" s="56">
        <f t="shared" si="18"/>
        <v>1.4016606377919905</v>
      </c>
      <c r="AB193" s="56">
        <f>(S193/S189-1)*100</f>
        <v>2.1552854592373549</v>
      </c>
      <c r="AC193" s="56">
        <f t="shared" si="18"/>
        <v>0.78171570679645974</v>
      </c>
      <c r="AD193" s="56">
        <f t="shared" si="18"/>
        <v>-0.19101012499904702</v>
      </c>
      <c r="AE193" s="56">
        <f t="shared" si="18"/>
        <v>4.4356741774860708</v>
      </c>
      <c r="AG193" s="45">
        <f t="shared" si="15"/>
        <v>136.49194028600857</v>
      </c>
      <c r="AH193" s="45">
        <f t="shared" si="16"/>
        <v>3.7244247795902075</v>
      </c>
      <c r="AJ193" s="43">
        <f t="shared" si="17"/>
        <v>1991</v>
      </c>
      <c r="AK193" s="43" t="e">
        <f ca="1">AVERAGE(OFFSET(AG$47,4*ROWS(AG$47:AG58)-4,,))</f>
        <v>#N/A</v>
      </c>
    </row>
    <row r="194" spans="1:38" x14ac:dyDescent="0.25">
      <c r="A194" s="53" t="str">
        <f>'[2]OUT-FOREIGNDEMAND'!A149</f>
        <v>2016Q4</v>
      </c>
      <c r="B194" s="54">
        <f>'[2]OUT-FOREIGNDEMAND'!B149</f>
        <v>116.90969506003759</v>
      </c>
      <c r="C194" s="54">
        <f>'[2]OUT-FOREIGNDEMAND'!C149</f>
        <v>116.4429500910055</v>
      </c>
      <c r="D194" s="54">
        <f>'[2]OUT-FOREIGNDEMAND'!D149</f>
        <v>115.71659314238772</v>
      </c>
      <c r="E194" s="54">
        <f>'[2]OUT-FOREIGNDEMAND'!E149</f>
        <v>143.43032896447684</v>
      </c>
      <c r="F194" s="54">
        <f>'[2]OUT-FOREIGNDEMAND'!F149</f>
        <v>172.26245276246405</v>
      </c>
      <c r="G194" s="54">
        <f>'[2]OUT-FOREIGNDEMAND'!G149</f>
        <v>149.14760717784057</v>
      </c>
      <c r="H194" s="54">
        <f>'[2]OUT-FOREIGNDEMAND'!H149</f>
        <v>170.08563195783782</v>
      </c>
      <c r="I194" s="54">
        <f>'[2]OUT-FOREIGNDEMAND'!I149</f>
        <v>177.31557634606619</v>
      </c>
      <c r="J194" s="54">
        <f>'[2]OUT-FOREIGNDEMAND'!J149</f>
        <v>111.03652436048279</v>
      </c>
      <c r="K194" s="54">
        <f>'[2]OUT-FOREIGNDEMAND'!K149</f>
        <v>129.24280624921985</v>
      </c>
      <c r="L194" s="54">
        <f>'[2]OUT-FOREIGNDEMAND'!L149</f>
        <v>158.36736448703803</v>
      </c>
      <c r="M194" s="55">
        <f>'[2]OUT-FOREIGNDEMAND'!M149</f>
        <v>111.7319890328646</v>
      </c>
      <c r="N194" s="54">
        <f>'[2]OUT-FOREIGNDEMAND'!N149</f>
        <v>116.87496759945471</v>
      </c>
      <c r="O194" s="54">
        <f>'[2]OUT-FOREIGNDEMAND'!O149</f>
        <v>136.52667420144391</v>
      </c>
      <c r="P194" s="54">
        <f>'[2]OUT-FOREIGNDEMAND'!P149</f>
        <v>108.54054789657937</v>
      </c>
      <c r="Q194" s="54">
        <f>'[2]OUT-FOREIGNDEMAND'!Q149</f>
        <v>109.77479401532662</v>
      </c>
      <c r="R194" s="54">
        <f>'[2]OUT-FOREIGNDEMAND'!R149</f>
        <v>241.59334374999995</v>
      </c>
      <c r="S194" s="54">
        <f>'[2]OUT-FOREIGNDEMAND'!S149</f>
        <v>102.792125</v>
      </c>
      <c r="T194" s="54">
        <f>'[2]OUT-FOREIGNDEMAND'!T149</f>
        <v>101.35396875000005</v>
      </c>
      <c r="U194" s="54">
        <f>'[2]OUT-FOREIGNDEMAND'!U149</f>
        <v>98.187281250000069</v>
      </c>
      <c r="V194" s="54">
        <f>'[2]OUT-FOREIGNDEMAND'!V149</f>
        <v>140.29806249999996</v>
      </c>
      <c r="W194" s="54"/>
      <c r="X194" s="43">
        <f t="shared" si="14"/>
        <v>1.6378263080038868</v>
      </c>
      <c r="Y194" s="54"/>
      <c r="Z194" s="56">
        <f t="shared" si="18"/>
        <v>0.5270129287937797</v>
      </c>
      <c r="AA194" s="56">
        <f>(R194/R190-1)*100</f>
        <v>1.6363198939856272</v>
      </c>
      <c r="AB194" s="56">
        <f>(S194/S190-1)*100</f>
        <v>2.0764098724040059</v>
      </c>
      <c r="AC194" s="56">
        <f>(T194/T190-1)*100</f>
        <v>1.2015339395036184</v>
      </c>
      <c r="AD194" s="56">
        <f t="shared" si="18"/>
        <v>-0.13400254083562047</v>
      </c>
      <c r="AE194" s="56">
        <f t="shared" si="18"/>
        <v>4.2399614017049725</v>
      </c>
      <c r="AG194" s="45">
        <f t="shared" si="15"/>
        <v>137.75226175918317</v>
      </c>
      <c r="AH194" s="45">
        <f t="shared" si="16"/>
        <v>3.7449398474424855</v>
      </c>
      <c r="AJ194" s="43">
        <f t="shared" si="17"/>
        <v>1992</v>
      </c>
      <c r="AK194" s="43" t="e">
        <f ca="1">AVERAGE(OFFSET(AG$47,4*ROWS(AG$47:AG59)-4,,))</f>
        <v>#N/A</v>
      </c>
    </row>
    <row r="195" spans="1:38" x14ac:dyDescent="0.25">
      <c r="A195" s="53" t="str">
        <f>'[2]OUT-FOREIGNDEMAND'!A150</f>
        <v>2017Q1</v>
      </c>
      <c r="B195" s="54">
        <f>'[2]OUT-FOREIGNDEMAND'!B150</f>
        <v>117.52971677033057</v>
      </c>
      <c r="C195" s="54">
        <f>'[2]OUT-FOREIGNDEMAND'!C150</f>
        <v>117.33269646663535</v>
      </c>
      <c r="D195" s="54">
        <f>'[2]OUT-FOREIGNDEMAND'!D150</f>
        <v>115.75223881505798</v>
      </c>
      <c r="E195" s="54">
        <f>'[2]OUT-FOREIGNDEMAND'!E150</f>
        <v>144.24946277708244</v>
      </c>
      <c r="F195" s="54">
        <f>'[2]OUT-FOREIGNDEMAND'!F150</f>
        <v>175.58697342630506</v>
      </c>
      <c r="G195" s="54">
        <f>'[2]OUT-FOREIGNDEMAND'!G150</f>
        <v>150.25112580278608</v>
      </c>
      <c r="H195" s="54">
        <f>'[2]OUT-FOREIGNDEMAND'!H150</f>
        <v>172.65917379271423</v>
      </c>
      <c r="I195" s="54">
        <f>'[2]OUT-FOREIGNDEMAND'!I150</f>
        <v>180.39024222113198</v>
      </c>
      <c r="J195" s="54">
        <f>'[2]OUT-FOREIGNDEMAND'!J150</f>
        <v>111.8355729848503</v>
      </c>
      <c r="K195" s="54">
        <f>'[2]OUT-FOREIGNDEMAND'!K150</f>
        <v>130.34387880232623</v>
      </c>
      <c r="L195" s="54">
        <f>'[2]OUT-FOREIGNDEMAND'!L150</f>
        <v>159.88329016028931</v>
      </c>
      <c r="M195" s="55">
        <f>'[2]OUT-FOREIGNDEMAND'!M150</f>
        <v>112.21099081650807</v>
      </c>
      <c r="N195" s="54">
        <f>'[2]OUT-FOREIGNDEMAND'!N150</f>
        <v>118.04316350523638</v>
      </c>
      <c r="O195" s="54">
        <f>'[2]OUT-FOREIGNDEMAND'!O150</f>
        <v>135.50468443881843</v>
      </c>
      <c r="P195" s="54">
        <f>'[2]OUT-FOREIGNDEMAND'!P150</f>
        <v>109.53234564428384</v>
      </c>
      <c r="Q195" s="54">
        <f>'[2]OUT-FOREIGNDEMAND'!Q150</f>
        <v>110.37637265826172</v>
      </c>
      <c r="R195" s="54">
        <f>'[2]OUT-FOREIGNDEMAND'!R150</f>
        <v>243.06765625000003</v>
      </c>
      <c r="S195" s="54">
        <f>'[2]OUT-FOREIGNDEMAND'!S150</f>
        <v>103.02193750000001</v>
      </c>
      <c r="T195" s="54">
        <f>'[2]OUT-FOREIGNDEMAND'!T150</f>
        <v>102.37000000000003</v>
      </c>
      <c r="U195" s="54">
        <f>'[2]OUT-FOREIGNDEMAND'!U150</f>
        <v>98.322156250000035</v>
      </c>
      <c r="V195" s="54">
        <f>'[2]OUT-FOREIGNDEMAND'!V150</f>
        <v>141.40190625000002</v>
      </c>
      <c r="W195" s="54"/>
      <c r="X195" s="43">
        <f t="shared" si="14"/>
        <v>2.0045067695434682</v>
      </c>
      <c r="Y195" s="57"/>
      <c r="Z195" s="56">
        <f t="shared" si="18"/>
        <v>1.2182769682209216</v>
      </c>
      <c r="AA195" s="56">
        <f t="shared" si="18"/>
        <v>1.8943457435778299</v>
      </c>
      <c r="AB195" s="56">
        <f t="shared" si="18"/>
        <v>1.5851426388024281</v>
      </c>
      <c r="AC195" s="56">
        <f t="shared" si="18"/>
        <v>2.274277668244884</v>
      </c>
      <c r="AD195" s="56">
        <f t="shared" si="18"/>
        <v>0.27331834799200205</v>
      </c>
      <c r="AE195" s="56">
        <f t="shared" si="18"/>
        <v>3.8215536036249276</v>
      </c>
      <c r="AG195" s="45">
        <f t="shared" si="15"/>
        <v>139.05887735339201</v>
      </c>
      <c r="AH195" s="45">
        <f t="shared" si="16"/>
        <v>3.8484269929002668</v>
      </c>
      <c r="AJ195" s="43">
        <f t="shared" si="17"/>
        <v>1993</v>
      </c>
      <c r="AK195" s="43" t="e">
        <f ca="1">AVERAGE(OFFSET(AG$47,4*ROWS(AG$47:AG60)-4,,))</f>
        <v>#N/A</v>
      </c>
    </row>
    <row r="196" spans="1:38" x14ac:dyDescent="0.25">
      <c r="A196" s="53" t="str">
        <f>'[2]OUT-FOREIGNDEMAND'!A151</f>
        <v>2017Q2</v>
      </c>
      <c r="B196" s="54">
        <f>'[2]OUT-FOREIGNDEMAND'!B151</f>
        <v>118.23591351622731</v>
      </c>
      <c r="C196" s="54">
        <f>'[2]OUT-FOREIGNDEMAND'!C151</f>
        <v>117.98774244998093</v>
      </c>
      <c r="D196" s="54">
        <f>'[2]OUT-FOREIGNDEMAND'!D151</f>
        <v>116.26890921571544</v>
      </c>
      <c r="E196" s="54">
        <f>'[2]OUT-FOREIGNDEMAND'!E151</f>
        <v>145.71800820399497</v>
      </c>
      <c r="F196" s="54">
        <f>'[2]OUT-FOREIGNDEMAND'!F151</f>
        <v>177.70661562143997</v>
      </c>
      <c r="G196" s="54">
        <f>'[2]OUT-FOREIGNDEMAND'!G151</f>
        <v>151.60229633350625</v>
      </c>
      <c r="H196" s="54">
        <f>'[2]OUT-FOREIGNDEMAND'!H151</f>
        <v>175.48324396292236</v>
      </c>
      <c r="I196" s="54">
        <f>'[2]OUT-FOREIGNDEMAND'!I151</f>
        <v>183.42353979649141</v>
      </c>
      <c r="J196" s="54">
        <f>'[2]OUT-FOREIGNDEMAND'!J151</f>
        <v>112.22777166266928</v>
      </c>
      <c r="K196" s="54">
        <f>'[2]OUT-FOREIGNDEMAND'!K151</f>
        <v>131.34053341897339</v>
      </c>
      <c r="L196" s="54">
        <f>'[2]OUT-FOREIGNDEMAND'!L151</f>
        <v>161.32764458576889</v>
      </c>
      <c r="M196" s="55">
        <f>'[2]OUT-FOREIGNDEMAND'!M151</f>
        <v>112.67506301066136</v>
      </c>
      <c r="N196" s="54">
        <f>'[2]OUT-FOREIGNDEMAND'!N151</f>
        <v>118.69819197300021</v>
      </c>
      <c r="O196" s="54">
        <f>'[2]OUT-FOREIGNDEMAND'!O151</f>
        <v>135.330924137544</v>
      </c>
      <c r="P196" s="54">
        <f>'[2]OUT-FOREIGNDEMAND'!P151</f>
        <v>110.28231189354661</v>
      </c>
      <c r="Q196" s="54">
        <f>'[2]OUT-FOREIGNDEMAND'!Q151</f>
        <v>110.81356580441906</v>
      </c>
      <c r="R196" s="54">
        <f>'[2]OUT-FOREIGNDEMAND'!R151</f>
        <v>244.40059375000004</v>
      </c>
      <c r="S196" s="54">
        <f>'[2]OUT-FOREIGNDEMAND'!S151</f>
        <v>103.43806250000002</v>
      </c>
      <c r="T196" s="54">
        <f>'[2]OUT-FOREIGNDEMAND'!T151</f>
        <v>103.03650000000003</v>
      </c>
      <c r="U196" s="54">
        <f>'[2]OUT-FOREIGNDEMAND'!U151</f>
        <v>98.472593750000044</v>
      </c>
      <c r="V196" s="54">
        <f>'[2]OUT-FOREIGNDEMAND'!V151</f>
        <v>142.64284375000003</v>
      </c>
      <c r="W196" s="54"/>
      <c r="X196" s="43">
        <f t="shared" si="14"/>
        <v>2.1567500283477425</v>
      </c>
      <c r="Y196" s="57"/>
      <c r="Z196" s="56">
        <f t="shared" si="18"/>
        <v>1.4766270892734079</v>
      </c>
      <c r="AA196" s="56">
        <f t="shared" si="18"/>
        <v>2.0753584434172412</v>
      </c>
      <c r="AB196" s="56">
        <f t="shared" si="18"/>
        <v>1.5002949932108711</v>
      </c>
      <c r="AC196" s="56">
        <f t="shared" si="18"/>
        <v>2.6401486509749716</v>
      </c>
      <c r="AD196" s="56">
        <f t="shared" si="18"/>
        <v>0.41963635552451084</v>
      </c>
      <c r="AE196" s="56">
        <f t="shared" si="18"/>
        <v>3.6460734087527147</v>
      </c>
      <c r="AG196" s="45">
        <f t="shared" si="15"/>
        <v>140.34440358128896</v>
      </c>
      <c r="AH196" s="45">
        <f t="shared" si="16"/>
        <v>3.7493826772532435</v>
      </c>
      <c r="AJ196" s="43">
        <f t="shared" si="17"/>
        <v>1994</v>
      </c>
      <c r="AK196" s="43" t="e">
        <f ca="1">AVERAGE(OFFSET(AG$47,4*ROWS(AG$47:AG61)-4,,))</f>
        <v>#N/A</v>
      </c>
    </row>
    <row r="197" spans="1:38" x14ac:dyDescent="0.25">
      <c r="A197" s="53" t="str">
        <f>'[2]OUT-FOREIGNDEMAND'!A152</f>
        <v>2017Q3</v>
      </c>
      <c r="B197" s="54">
        <f>'[2]OUT-FOREIGNDEMAND'!B152</f>
        <v>118.9978854283904</v>
      </c>
      <c r="C197" s="54">
        <f>'[2]OUT-FOREIGNDEMAND'!C152</f>
        <v>118.59247455756118</v>
      </c>
      <c r="D197" s="54">
        <f>'[2]OUT-FOREIGNDEMAND'!D152</f>
        <v>116.8920134457618</v>
      </c>
      <c r="E197" s="54">
        <f>'[2]OUT-FOREIGNDEMAND'!E152</f>
        <v>147.20847758728777</v>
      </c>
      <c r="F197" s="54">
        <f>'[2]OUT-FOREIGNDEMAND'!F152</f>
        <v>179.82463968616429</v>
      </c>
      <c r="G197" s="54">
        <f>'[2]OUT-FOREIGNDEMAND'!G152</f>
        <v>153.01531904214409</v>
      </c>
      <c r="H197" s="54">
        <f>'[2]OUT-FOREIGNDEMAND'!H152</f>
        <v>178.31741350332044</v>
      </c>
      <c r="I197" s="54">
        <f>'[2]OUT-FOREIGNDEMAND'!I152</f>
        <v>186.48634687321052</v>
      </c>
      <c r="J197" s="54">
        <f>'[2]OUT-FOREIGNDEMAND'!J152</f>
        <v>112.54944011298004</v>
      </c>
      <c r="K197" s="54">
        <f>'[2]OUT-FOREIGNDEMAND'!K152</f>
        <v>132.32431829323241</v>
      </c>
      <c r="L197" s="54">
        <f>'[2]OUT-FOREIGNDEMAND'!L152</f>
        <v>162.75558341188014</v>
      </c>
      <c r="M197" s="55">
        <f>'[2]OUT-FOREIGNDEMAND'!M152</f>
        <v>113.15316746388081</v>
      </c>
      <c r="N197" s="54">
        <f>'[2]OUT-FOREIGNDEMAND'!N152</f>
        <v>119.23237960778268</v>
      </c>
      <c r="O197" s="54">
        <f>'[2]OUT-FOREIGNDEMAND'!O152</f>
        <v>135.3347063380927</v>
      </c>
      <c r="P197" s="54">
        <f>'[2]OUT-FOREIGNDEMAND'!P152</f>
        <v>110.99994400358445</v>
      </c>
      <c r="Q197" s="54">
        <f>'[2]OUT-FOREIGNDEMAND'!Q152</f>
        <v>111.26743683073408</v>
      </c>
      <c r="R197" s="54">
        <f>'[2]OUT-FOREIGNDEMAND'!R152</f>
        <v>245.78746875000007</v>
      </c>
      <c r="S197" s="54">
        <f>'[2]OUT-FOREIGNDEMAND'!S152</f>
        <v>103.88206250000002</v>
      </c>
      <c r="T197" s="54">
        <f>'[2]OUT-FOREIGNDEMAND'!T152</f>
        <v>103.69425000000005</v>
      </c>
      <c r="U197" s="54">
        <f>'[2]OUT-FOREIGNDEMAND'!U152</f>
        <v>98.654218750000041</v>
      </c>
      <c r="V197" s="54">
        <f>'[2]OUT-FOREIGNDEMAND'!V152</f>
        <v>143.87946875</v>
      </c>
      <c r="W197" s="54"/>
      <c r="X197" s="43">
        <f t="shared" ref="X197:X215" si="19">((B197/B193)-1)*100</f>
        <v>2.3172225209540542</v>
      </c>
      <c r="Y197" s="57"/>
      <c r="Z197" s="56">
        <f t="shared" si="18"/>
        <v>1.6666652816011984</v>
      </c>
      <c r="AA197" s="56">
        <f t="shared" si="18"/>
        <v>2.2213110120044011</v>
      </c>
      <c r="AB197" s="56">
        <f t="shared" si="18"/>
        <v>1.4786671176522992</v>
      </c>
      <c r="AC197" s="56">
        <f t="shared" si="18"/>
        <v>2.8648698416300356</v>
      </c>
      <c r="AD197" s="56">
        <f t="shared" si="18"/>
        <v>0.55934700378257318</v>
      </c>
      <c r="AE197" s="56">
        <f t="shared" si="18"/>
        <v>3.5164134970059102</v>
      </c>
      <c r="AG197" s="45">
        <f t="shared" si="15"/>
        <v>141.63691689593483</v>
      </c>
      <c r="AH197" s="45">
        <f t="shared" si="16"/>
        <v>3.735035872536141</v>
      </c>
      <c r="AJ197" s="43">
        <f t="shared" si="17"/>
        <v>1995</v>
      </c>
      <c r="AK197" s="43" t="e">
        <f ca="1">AVERAGE(OFFSET(AG$47,4*ROWS(AG$47:AG62)-4,,))</f>
        <v>#N/A</v>
      </c>
    </row>
    <row r="198" spans="1:38" x14ac:dyDescent="0.25">
      <c r="A198" s="53" t="str">
        <f>'[2]OUT-FOREIGNDEMAND'!A153</f>
        <v>2017Q4</v>
      </c>
      <c r="B198" s="54">
        <f>'[2]OUT-FOREIGNDEMAND'!B153</f>
        <v>119.81563250681978</v>
      </c>
      <c r="C198" s="54">
        <f>'[2]OUT-FOREIGNDEMAND'!C153</f>
        <v>119.14689278937611</v>
      </c>
      <c r="D198" s="54">
        <f>'[2]OUT-FOREIGNDEMAND'!D153</f>
        <v>117.62155150519705</v>
      </c>
      <c r="E198" s="54">
        <f>'[2]OUT-FOREIGNDEMAND'!E153</f>
        <v>148.72087092696083</v>
      </c>
      <c r="F198" s="54">
        <f>'[2]OUT-FOREIGNDEMAND'!F153</f>
        <v>181.94104562047801</v>
      </c>
      <c r="G198" s="54">
        <f>'[2]OUT-FOREIGNDEMAND'!G153</f>
        <v>154.49019392869968</v>
      </c>
      <c r="H198" s="54">
        <f>'[2]OUT-FOREIGNDEMAND'!H153</f>
        <v>181.16168241390844</v>
      </c>
      <c r="I198" s="54">
        <f>'[2]OUT-FOREIGNDEMAND'!I153</f>
        <v>189.57866345128934</v>
      </c>
      <c r="J198" s="54">
        <f>'[2]OUT-FOREIGNDEMAND'!J153</f>
        <v>112.80057833578257</v>
      </c>
      <c r="K198" s="54">
        <f>'[2]OUT-FOREIGNDEMAND'!K153</f>
        <v>133.29523342510336</v>
      </c>
      <c r="L198" s="54">
        <f>'[2]OUT-FOREIGNDEMAND'!L153</f>
        <v>164.1671066386231</v>
      </c>
      <c r="M198" s="55">
        <f>'[2]OUT-FOREIGNDEMAND'!M153</f>
        <v>113.64530417616636</v>
      </c>
      <c r="N198" s="54">
        <f>'[2]OUT-FOREIGNDEMAND'!N153</f>
        <v>119.64572640958382</v>
      </c>
      <c r="O198" s="54">
        <f>'[2]OUT-FOREIGNDEMAND'!O153</f>
        <v>135.51603104046467</v>
      </c>
      <c r="P198" s="54">
        <f>'[2]OUT-FOREIGNDEMAND'!P153</f>
        <v>111.68524197439737</v>
      </c>
      <c r="Q198" s="54">
        <f>'[2]OUT-FOREIGNDEMAND'!Q153</f>
        <v>111.73798573720681</v>
      </c>
      <c r="R198" s="54">
        <f>'[2]OUT-FOREIGNDEMAND'!R153</f>
        <v>247.22828125000004</v>
      </c>
      <c r="S198" s="54">
        <f>'[2]OUT-FOREIGNDEMAND'!S153</f>
        <v>104.35393750000003</v>
      </c>
      <c r="T198" s="54">
        <f>'[2]OUT-FOREIGNDEMAND'!T153</f>
        <v>104.34325000000005</v>
      </c>
      <c r="U198" s="54">
        <f>'[2]OUT-FOREIGNDEMAND'!U153</f>
        <v>98.867031250000053</v>
      </c>
      <c r="V198" s="54">
        <f>'[2]OUT-FOREIGNDEMAND'!V153</f>
        <v>145.11178124999998</v>
      </c>
      <c r="W198" s="54"/>
      <c r="X198" s="43">
        <f t="shared" si="19"/>
        <v>2.485625717601847</v>
      </c>
      <c r="Y198" s="57"/>
      <c r="Z198" s="56">
        <f t="shared" si="18"/>
        <v>1.7883811484138201</v>
      </c>
      <c r="AA198" s="56">
        <f t="shared" si="18"/>
        <v>2.3324059398884378</v>
      </c>
      <c r="AB198" s="56">
        <f t="shared" si="18"/>
        <v>1.5193892528245989</v>
      </c>
      <c r="AC198" s="56">
        <f t="shared" si="18"/>
        <v>2.9493479997545702</v>
      </c>
      <c r="AD198" s="56">
        <f t="shared" si="18"/>
        <v>0.69229944178741398</v>
      </c>
      <c r="AE198" s="56">
        <f t="shared" si="18"/>
        <v>3.4310657354944096</v>
      </c>
      <c r="AG198" s="45">
        <f t="shared" si="15"/>
        <v>142.93641729732974</v>
      </c>
      <c r="AH198" s="45">
        <f t="shared" si="16"/>
        <v>3.7207648771852231</v>
      </c>
      <c r="AJ198" s="43">
        <f t="shared" si="17"/>
        <v>1996</v>
      </c>
      <c r="AK198" s="43" t="e">
        <f ca="1">AVERAGE(OFFSET(AG$47,4*ROWS(AG$47:AG63)-4,,))</f>
        <v>#N/A</v>
      </c>
    </row>
    <row r="199" spans="1:38" x14ac:dyDescent="0.25">
      <c r="A199" s="53" t="str">
        <f>'[2]OUT-FOREIGNDEMAND'!A154</f>
        <v>2018Q1</v>
      </c>
      <c r="B199" s="54">
        <f>'[2]OUT-FOREIGNDEMAND'!B154</f>
        <v>120.936561694337</v>
      </c>
      <c r="C199" s="54">
        <f>'[2]OUT-FOREIGNDEMAND'!C154</f>
        <v>119.53882249751197</v>
      </c>
      <c r="D199" s="54">
        <f>'[2]OUT-FOREIGNDEMAND'!D154</f>
        <v>119.02844359504809</v>
      </c>
      <c r="E199" s="54">
        <f>'[2]OUT-FOREIGNDEMAND'!E154</f>
        <v>150.54571111022005</v>
      </c>
      <c r="F199" s="54">
        <f>'[2]OUT-FOREIGNDEMAND'!F154</f>
        <v>187.1644447619525</v>
      </c>
      <c r="G199" s="54">
        <f>'[2]OUT-FOREIGNDEMAND'!G154</f>
        <v>156.78516327330692</v>
      </c>
      <c r="H199" s="54">
        <f>'[2]OUT-FOREIGNDEMAND'!H154</f>
        <v>184.68622029827799</v>
      </c>
      <c r="I199" s="54">
        <f>'[2]OUT-FOREIGNDEMAND'!I154</f>
        <v>192.88936298799209</v>
      </c>
      <c r="J199" s="54">
        <f>'[2]OUT-FOREIGNDEMAND'!J154</f>
        <v>112.98876647912712</v>
      </c>
      <c r="K199" s="54">
        <f>'[2]OUT-FOREIGNDEMAND'!K154</f>
        <v>134.34423135956433</v>
      </c>
      <c r="L199" s="54">
        <f>'[2]OUT-FOREIGNDEMAND'!L154</f>
        <v>165.78682685971643</v>
      </c>
      <c r="M199" s="55">
        <f>'[2]OUT-FOREIGNDEMAND'!M154</f>
        <v>114.10041947407157</v>
      </c>
      <c r="N199" s="54">
        <f>'[2]OUT-FOREIGNDEMAND'!N154</f>
        <v>119.62119819323038</v>
      </c>
      <c r="O199" s="54">
        <f>'[2]OUT-FOREIGNDEMAND'!O154</f>
        <v>136.72245754777941</v>
      </c>
      <c r="P199" s="54">
        <f>'[2]OUT-FOREIGNDEMAND'!P154</f>
        <v>112.31939283313824</v>
      </c>
      <c r="Q199" s="54">
        <f>'[2]OUT-FOREIGNDEMAND'!Q154</f>
        <v>112.36025942541403</v>
      </c>
      <c r="R199" s="54">
        <f>'[2]OUT-FOREIGNDEMAND'!R154</f>
        <v>249.08084375000007</v>
      </c>
      <c r="S199" s="54">
        <f>'[2]OUT-FOREIGNDEMAND'!S154</f>
        <v>104.75665625000006</v>
      </c>
      <c r="T199" s="54">
        <f>'[2]OUT-FOREIGNDEMAND'!T154</f>
        <v>105.06537499999999</v>
      </c>
      <c r="U199" s="54">
        <f>'[2]OUT-FOREIGNDEMAND'!U154</f>
        <v>99.268687500000013</v>
      </c>
      <c r="V199" s="54">
        <f>'[2]OUT-FOREIGNDEMAND'!V154</f>
        <v>145.99400000000003</v>
      </c>
      <c r="W199" s="54"/>
      <c r="X199" s="43">
        <f t="shared" si="19"/>
        <v>2.8987093797425478</v>
      </c>
      <c r="Y199" s="57"/>
      <c r="Z199" s="56">
        <f t="shared" si="18"/>
        <v>1.7973835517268277</v>
      </c>
      <c r="AA199" s="56">
        <f t="shared" si="18"/>
        <v>2.4738739792740549</v>
      </c>
      <c r="AB199" s="56">
        <f t="shared" si="18"/>
        <v>1.683834328974898</v>
      </c>
      <c r="AC199" s="56">
        <f t="shared" si="18"/>
        <v>2.6329735274005728</v>
      </c>
      <c r="AD199" s="56">
        <f t="shared" si="18"/>
        <v>0.96268357621578371</v>
      </c>
      <c r="AE199" s="56">
        <f t="shared" si="18"/>
        <v>3.2475472727228505</v>
      </c>
      <c r="AG199" s="45">
        <f t="shared" si="15"/>
        <v>144.55837801085369</v>
      </c>
      <c r="AH199" s="45">
        <f t="shared" si="16"/>
        <v>4.6168158159682449</v>
      </c>
      <c r="AJ199" s="43">
        <f t="shared" si="17"/>
        <v>1997</v>
      </c>
      <c r="AK199" s="45">
        <f ca="1">AVERAGE(OFFSET(AG$47,4*ROWS(AG$47:AG64)-4,,))</f>
        <v>62.73920827491105</v>
      </c>
      <c r="AL199" s="44" t="e">
        <f t="shared" ref="AL199:AL228" ca="1" si="20">((AK199/AK198)-1)*100</f>
        <v>#N/A</v>
      </c>
    </row>
    <row r="200" spans="1:38" x14ac:dyDescent="0.25">
      <c r="A200" s="53" t="str">
        <f>'[2]OUT-FOREIGNDEMAND'!A155</f>
        <v>2018Q2</v>
      </c>
      <c r="B200" s="54">
        <f>'[2]OUT-FOREIGNDEMAND'!B155</f>
        <v>121.76689632817036</v>
      </c>
      <c r="C200" s="54">
        <f>'[2]OUT-FOREIGNDEMAND'!C155</f>
        <v>120.03748283696173</v>
      </c>
      <c r="D200" s="54">
        <f>'[2]OUT-FOREIGNDEMAND'!D155</f>
        <v>119.74248123285032</v>
      </c>
      <c r="E200" s="54">
        <f>'[2]OUT-FOREIGNDEMAND'!E155</f>
        <v>151.98574320777135</v>
      </c>
      <c r="F200" s="54">
        <f>'[2]OUT-FOREIGNDEMAND'!F155</f>
        <v>188.03416990041646</v>
      </c>
      <c r="G200" s="54">
        <f>'[2]OUT-FOREIGNDEMAND'!G155</f>
        <v>158.08044560364436</v>
      </c>
      <c r="H200" s="54">
        <f>'[2]OUT-FOREIGNDEMAND'!H155</f>
        <v>187.28262010780924</v>
      </c>
      <c r="I200" s="54">
        <f>'[2]OUT-FOREIGNDEMAND'!I155</f>
        <v>195.96514918588474</v>
      </c>
      <c r="J200" s="54">
        <f>'[2]OUT-FOREIGNDEMAND'!J155</f>
        <v>113.0958121876931</v>
      </c>
      <c r="K200" s="54">
        <f>'[2]OUT-FOREIGNDEMAND'!K155</f>
        <v>135.25302598866776</v>
      </c>
      <c r="L200" s="54">
        <f>'[2]OUT-FOREIGNDEMAND'!L155</f>
        <v>167.07567385023518</v>
      </c>
      <c r="M200" s="55">
        <f>'[2]OUT-FOREIGNDEMAND'!M155</f>
        <v>114.64104217386799</v>
      </c>
      <c r="N200" s="54">
        <f>'[2]OUT-FOREIGNDEMAND'!N155</f>
        <v>119.91967700313812</v>
      </c>
      <c r="O200" s="54">
        <f>'[2]OUT-FOREIGNDEMAND'!O155</f>
        <v>136.91984353254989</v>
      </c>
      <c r="P200" s="54">
        <f>'[2]OUT-FOREIGNDEMAND'!P155</f>
        <v>112.94754771464024</v>
      </c>
      <c r="Q200" s="54">
        <f>'[2]OUT-FOREIGNDEMAND'!Q155</f>
        <v>112.81014533157149</v>
      </c>
      <c r="R200" s="54">
        <f>'[2]OUT-FOREIGNDEMAND'!R155</f>
        <v>250.48640625000007</v>
      </c>
      <c r="S200" s="54">
        <f>'[2]OUT-FOREIGNDEMAND'!S155</f>
        <v>105.32309375000007</v>
      </c>
      <c r="T200" s="54">
        <f>'[2]OUT-FOREIGNDEMAND'!T155</f>
        <v>105.66412499999998</v>
      </c>
      <c r="U200" s="54">
        <f>'[2]OUT-FOREIGNDEMAND'!U155</f>
        <v>99.480812500000013</v>
      </c>
      <c r="V200" s="54">
        <f>'[2]OUT-FOREIGNDEMAND'!V155</f>
        <v>147.35600000000005</v>
      </c>
      <c r="W200" s="54"/>
      <c r="X200" s="43">
        <f t="shared" si="19"/>
        <v>2.9863877285123186</v>
      </c>
      <c r="Y200" s="57"/>
      <c r="Z200" s="56">
        <f t="shared" ref="Z200:AE215" si="21">(Q200/Q196-1)*100</f>
        <v>1.8017464853322229</v>
      </c>
      <c r="AA200" s="56">
        <f t="shared" si="21"/>
        <v>2.4900972647494024</v>
      </c>
      <c r="AB200" s="56">
        <f t="shared" si="21"/>
        <v>1.822376796742553</v>
      </c>
      <c r="AC200" s="56">
        <f t="shared" si="21"/>
        <v>2.550188525425412</v>
      </c>
      <c r="AD200" s="56">
        <f t="shared" si="21"/>
        <v>1.0238572090013331</v>
      </c>
      <c r="AE200" s="56">
        <f t="shared" si="21"/>
        <v>3.30416593366607</v>
      </c>
      <c r="AG200" s="45">
        <f t="shared" si="15"/>
        <v>145.74566329559451</v>
      </c>
      <c r="AH200" s="45">
        <f t="shared" si="16"/>
        <v>3.3259715653306765</v>
      </c>
      <c r="AI200" s="43">
        <f t="shared" ref="AI200:AI212" si="22">((AG200/AG199)-1)*100</f>
        <v>0.82131890318504208</v>
      </c>
      <c r="AJ200" s="43">
        <f t="shared" si="17"/>
        <v>1998</v>
      </c>
      <c r="AK200" s="45">
        <f ca="1">AVERAGE(OFFSET(AG$47,4*ROWS(AG$47:AG65)-4,,))</f>
        <v>71.680093719387443</v>
      </c>
      <c r="AL200" s="44">
        <f t="shared" ca="1" si="20"/>
        <v>14.250873879853842</v>
      </c>
    </row>
    <row r="201" spans="1:38" x14ac:dyDescent="0.25">
      <c r="A201" s="53" t="str">
        <f>'[2]OUT-FOREIGNDEMAND'!A156</f>
        <v>2018Q3</v>
      </c>
      <c r="B201" s="54">
        <f>'[2]OUT-FOREIGNDEMAND'!B156</f>
        <v>122.55404335114136</v>
      </c>
      <c r="C201" s="54">
        <f>'[2]OUT-FOREIGNDEMAND'!C156</f>
        <v>120.53069915981165</v>
      </c>
      <c r="D201" s="54">
        <f>'[2]OUT-FOREIGNDEMAND'!D156</f>
        <v>120.3345846196307</v>
      </c>
      <c r="E201" s="54">
        <f>'[2]OUT-FOREIGNDEMAND'!E156</f>
        <v>153.33149010682061</v>
      </c>
      <c r="F201" s="54">
        <f>'[2]OUT-FOREIGNDEMAND'!F156</f>
        <v>187.6588323734413</v>
      </c>
      <c r="G201" s="54">
        <f>'[2]OUT-FOREIGNDEMAND'!G156</f>
        <v>159.13428319984595</v>
      </c>
      <c r="H201" s="54">
        <f>'[2]OUT-FOREIGNDEMAND'!H156</f>
        <v>189.62105144609382</v>
      </c>
      <c r="I201" s="54">
        <f>'[2]OUT-FOREIGNDEMAND'!I156</f>
        <v>198.99489550223146</v>
      </c>
      <c r="J201" s="54">
        <f>'[2]OUT-FOREIGNDEMAND'!J156</f>
        <v>113.12929560953073</v>
      </c>
      <c r="K201" s="54">
        <f>'[2]OUT-FOREIGNDEMAND'!K156</f>
        <v>136.11256985739186</v>
      </c>
      <c r="L201" s="54">
        <f>'[2]OUT-FOREIGNDEMAND'!L156</f>
        <v>168.25826020389812</v>
      </c>
      <c r="M201" s="55">
        <f>'[2]OUT-FOREIGNDEMAND'!M156</f>
        <v>115.21611860210909</v>
      </c>
      <c r="N201" s="54">
        <f>'[2]OUT-FOREIGNDEMAND'!N156</f>
        <v>120.22412865413381</v>
      </c>
      <c r="O201" s="54">
        <f>'[2]OUT-FOREIGNDEMAND'!O156</f>
        <v>136.95574829789581</v>
      </c>
      <c r="P201" s="54">
        <f>'[2]OUT-FOREIGNDEMAND'!P156</f>
        <v>113.55089364605622</v>
      </c>
      <c r="Q201" s="54">
        <f>'[2]OUT-FOREIGNDEMAND'!Q156</f>
        <v>113.22269035725597</v>
      </c>
      <c r="R201" s="54">
        <f>'[2]OUT-FOREIGNDEMAND'!R156</f>
        <v>251.80278125000009</v>
      </c>
      <c r="S201" s="54">
        <f>'[2]OUT-FOREIGNDEMAND'!S156</f>
        <v>105.95621875000009</v>
      </c>
      <c r="T201" s="54">
        <f>'[2]OUT-FOREIGNDEMAND'!T156</f>
        <v>106.22137499999998</v>
      </c>
      <c r="U201" s="54">
        <f>'[2]OUT-FOREIGNDEMAND'!U156</f>
        <v>99.661062500000014</v>
      </c>
      <c r="V201" s="54">
        <f>'[2]OUT-FOREIGNDEMAND'!V156</f>
        <v>148.85200000000006</v>
      </c>
      <c r="W201" s="54"/>
      <c r="X201" s="43">
        <f t="shared" si="19"/>
        <v>2.9884211050884124</v>
      </c>
      <c r="Y201" s="57"/>
      <c r="Z201" s="56">
        <f t="shared" si="21"/>
        <v>1.7572558353225354</v>
      </c>
      <c r="AA201" s="56">
        <f t="shared" si="21"/>
        <v>2.4473633788541171</v>
      </c>
      <c r="AB201" s="56">
        <f t="shared" si="21"/>
        <v>1.996645234108696</v>
      </c>
      <c r="AC201" s="56">
        <f t="shared" si="21"/>
        <v>2.4370927028257938</v>
      </c>
      <c r="AD201" s="56">
        <f t="shared" si="21"/>
        <v>1.0205785041503601</v>
      </c>
      <c r="AE201" s="56">
        <f t="shared" si="21"/>
        <v>3.4560394844382891</v>
      </c>
      <c r="AG201" s="58">
        <f t="shared" si="15"/>
        <v>146.81374637693227</v>
      </c>
      <c r="AH201" s="58">
        <f t="shared" si="16"/>
        <v>2.9637425641745097</v>
      </c>
      <c r="AI201" s="43">
        <f t="shared" si="22"/>
        <v>0.73284038590673006</v>
      </c>
      <c r="AJ201" s="43">
        <f t="shared" si="17"/>
        <v>1999</v>
      </c>
      <c r="AK201" s="45">
        <f ca="1">AVERAGE(OFFSET(AG$47,4*ROWS(AG$47:AG66)-4,,))</f>
        <v>74.290469125355372</v>
      </c>
      <c r="AL201" s="44">
        <f t="shared" ca="1" si="20"/>
        <v>3.6417019991449751</v>
      </c>
    </row>
    <row r="202" spans="1:38" x14ac:dyDescent="0.25">
      <c r="A202" s="53" t="str">
        <f>'[2]OUT-FOREIGNDEMAND'!A157</f>
        <v>2018Q4</v>
      </c>
      <c r="B202" s="54">
        <f>'[2]OUT-FOREIGNDEMAND'!B157</f>
        <v>123.29800276325005</v>
      </c>
      <c r="C202" s="54">
        <f>'[2]OUT-FOREIGNDEMAND'!C157</f>
        <v>121.01847146606174</v>
      </c>
      <c r="D202" s="54">
        <f>'[2]OUT-FOREIGNDEMAND'!D157</f>
        <v>120.80475375538921</v>
      </c>
      <c r="E202" s="54">
        <f>'[2]OUT-FOREIGNDEMAND'!E157</f>
        <v>154.58295180736778</v>
      </c>
      <c r="F202" s="54">
        <f>'[2]OUT-FOREIGNDEMAND'!F157</f>
        <v>186.03843218102705</v>
      </c>
      <c r="G202" s="54">
        <f>'[2]OUT-FOREIGNDEMAND'!G157</f>
        <v>159.94667606191169</v>
      </c>
      <c r="H202" s="54">
        <f>'[2]OUT-FOREIGNDEMAND'!H157</f>
        <v>191.70151431313172</v>
      </c>
      <c r="I202" s="54">
        <f>'[2]OUT-FOREIGNDEMAND'!I157</f>
        <v>201.97860193703224</v>
      </c>
      <c r="J202" s="54">
        <f>'[2]OUT-FOREIGNDEMAND'!J157</f>
        <v>113.08921674464003</v>
      </c>
      <c r="K202" s="54">
        <f>'[2]OUT-FOREIGNDEMAND'!K157</f>
        <v>136.92286296573656</v>
      </c>
      <c r="L202" s="54">
        <f>'[2]OUT-FOREIGNDEMAND'!L157</f>
        <v>169.33458592070517</v>
      </c>
      <c r="M202" s="55">
        <f>'[2]OUT-FOREIGNDEMAND'!M157</f>
        <v>115.82564875879491</v>
      </c>
      <c r="N202" s="54">
        <f>'[2]OUT-FOREIGNDEMAND'!N157</f>
        <v>120.53455314621745</v>
      </c>
      <c r="O202" s="54">
        <f>'[2]OUT-FOREIGNDEMAND'!O157</f>
        <v>136.83017184381714</v>
      </c>
      <c r="P202" s="54">
        <f>'[2]OUT-FOREIGNDEMAND'!P157</f>
        <v>114.1294306273862</v>
      </c>
      <c r="Q202" s="54">
        <f>'[2]OUT-FOREIGNDEMAND'!Q157</f>
        <v>113.59789450246745</v>
      </c>
      <c r="R202" s="54">
        <f>'[2]OUT-FOREIGNDEMAND'!R157</f>
        <v>253.02996875000011</v>
      </c>
      <c r="S202" s="54">
        <f>'[2]OUT-FOREIGNDEMAND'!S157</f>
        <v>106.6560312500001</v>
      </c>
      <c r="T202" s="54">
        <f>'[2]OUT-FOREIGNDEMAND'!T157</f>
        <v>106.73712499999999</v>
      </c>
      <c r="U202" s="54">
        <f>'[2]OUT-FOREIGNDEMAND'!U157</f>
        <v>99.809437500000001</v>
      </c>
      <c r="V202" s="54">
        <f>'[2]OUT-FOREIGNDEMAND'!V157</f>
        <v>150.48200000000006</v>
      </c>
      <c r="W202" s="54"/>
      <c r="X202" s="43">
        <f t="shared" si="19"/>
        <v>2.9064406568417134</v>
      </c>
      <c r="Y202" s="57"/>
      <c r="Z202" s="56">
        <f t="shared" si="21"/>
        <v>1.6645268419594572</v>
      </c>
      <c r="AA202" s="56">
        <f t="shared" si="21"/>
        <v>2.3466924862586058</v>
      </c>
      <c r="AB202" s="56">
        <f t="shared" si="21"/>
        <v>2.2060439741433457</v>
      </c>
      <c r="AC202" s="56">
        <f t="shared" si="21"/>
        <v>2.2942308199140227</v>
      </c>
      <c r="AD202" s="56">
        <f t="shared" si="21"/>
        <v>0.9532057735373245</v>
      </c>
      <c r="AE202" s="56">
        <f t="shared" si="21"/>
        <v>3.7007462135332903</v>
      </c>
      <c r="AG202" s="58">
        <f t="shared" si="15"/>
        <v>147.76262725486697</v>
      </c>
      <c r="AH202" s="58">
        <f>((AG202/AG201)^4-1)*100</f>
        <v>2.6104360320764908</v>
      </c>
      <c r="AI202" s="43">
        <f t="shared" si="22"/>
        <v>0.64631609869727491</v>
      </c>
      <c r="AJ202" s="43">
        <f t="shared" si="17"/>
        <v>2000</v>
      </c>
      <c r="AK202" s="45">
        <f ca="1">AVERAGE(OFFSET(AG$47,4*ROWS(AG$47:AG67)-4,,))</f>
        <v>76.936829796362971</v>
      </c>
      <c r="AL202" s="44">
        <f t="shared" ca="1" si="20"/>
        <v>3.5621805894672898</v>
      </c>
    </row>
    <row r="203" spans="1:38" x14ac:dyDescent="0.25">
      <c r="A203" s="53" t="str">
        <f>'[2]OUT-FOREIGNDEMAND'!A158</f>
        <v>2019Q1</v>
      </c>
      <c r="B203" s="54">
        <f>'[2]OUT-FOREIGNDEMAND'!B158</f>
        <v>124.86916190412923</v>
      </c>
      <c r="C203" s="54">
        <f>'[2]OUT-FOREIGNDEMAND'!C158</f>
        <v>123.89506057459099</v>
      </c>
      <c r="D203" s="54">
        <f>'[2]OUT-FOREIGNDEMAND'!D158</f>
        <v>121.54123084191681</v>
      </c>
      <c r="E203" s="54">
        <f>'[2]OUT-FOREIGNDEMAND'!E158</f>
        <v>158.37152220702637</v>
      </c>
      <c r="F203" s="54">
        <f>'[2]OUT-FOREIGNDEMAND'!F158</f>
        <v>180.41836489883462</v>
      </c>
      <c r="G203" s="54">
        <f>'[2]OUT-FOREIGNDEMAND'!G158</f>
        <v>160.97045752853916</v>
      </c>
      <c r="H203" s="54">
        <f>'[2]OUT-FOREIGNDEMAND'!H158</f>
        <v>195.80036278852708</v>
      </c>
      <c r="I203" s="54">
        <f>'[2]OUT-FOREIGNDEMAND'!I158</f>
        <v>205.90432976808506</v>
      </c>
      <c r="J203" s="54">
        <f>'[2]OUT-FOREIGNDEMAND'!J158</f>
        <v>113.47362251529552</v>
      </c>
      <c r="K203" s="54">
        <f>'[2]OUT-FOREIGNDEMAND'!K158</f>
        <v>138.19008606840634</v>
      </c>
      <c r="L203" s="54">
        <f>'[2]OUT-FOREIGNDEMAND'!L158</f>
        <v>170.96657355588809</v>
      </c>
      <c r="M203" s="55">
        <f>'[2]OUT-FOREIGNDEMAND'!M158</f>
        <v>117.94286874457916</v>
      </c>
      <c r="N203" s="54">
        <f>'[2]OUT-FOREIGNDEMAND'!N158</f>
        <v>121.76361380116032</v>
      </c>
      <c r="O203" s="54">
        <f>'[2]OUT-FOREIGNDEMAND'!O158</f>
        <v>137.66399400484079</v>
      </c>
      <c r="P203" s="54">
        <f>'[2]OUT-FOREIGNDEMAND'!P158</f>
        <v>115.67309538568691</v>
      </c>
      <c r="Q203" s="54">
        <f>'[2]OUT-FOREIGNDEMAND'!Q158</f>
        <v>114.00854510880265</v>
      </c>
      <c r="R203" s="54">
        <f>'[2]OUT-FOREIGNDEMAND'!R158</f>
        <v>254.15640625000012</v>
      </c>
      <c r="S203" s="54">
        <f>'[2]OUT-FOREIGNDEMAND'!S158</f>
        <v>107.64518750000001</v>
      </c>
      <c r="T203" s="54">
        <f>'[2]OUT-FOREIGNDEMAND'!T158</f>
        <v>107.26075000000003</v>
      </c>
      <c r="U203" s="54">
        <f>'[2]OUT-FOREIGNDEMAND'!U158</f>
        <v>99.923125000000041</v>
      </c>
      <c r="V203" s="54">
        <f>'[2]OUT-FOREIGNDEMAND'!V158</f>
        <v>152.18584375</v>
      </c>
      <c r="W203" s="54"/>
      <c r="X203" s="43">
        <f t="shared" si="19"/>
        <v>3.2517876766926301</v>
      </c>
      <c r="Y203" s="57"/>
      <c r="Z203" s="56">
        <f t="shared" si="21"/>
        <v>1.4669650033006354</v>
      </c>
      <c r="AA203" s="56">
        <f t="shared" si="21"/>
        <v>2.037716920974586</v>
      </c>
      <c r="AB203" s="56">
        <f t="shared" si="21"/>
        <v>2.757372517796397</v>
      </c>
      <c r="AC203" s="56">
        <f t="shared" si="21"/>
        <v>2.0895323506912256</v>
      </c>
      <c r="AD203" s="56">
        <f t="shared" si="21"/>
        <v>0.65925874158458964</v>
      </c>
      <c r="AE203" s="56">
        <f t="shared" si="21"/>
        <v>4.2411631642396141</v>
      </c>
      <c r="AG203" s="58">
        <f>B203*$B$1+C203*$C$1+D203*$D$1+E203*$E$1+F203*$F$1+G203*$G$1+H203*$H$1+I203*$I$1+J203*$J$1+K203*$K$1+L203*$L$1+M203*$M$1+N203*$N$1+O203*$O$1+P203*$P$1</f>
        <v>149.62735536700049</v>
      </c>
      <c r="AH203" s="58">
        <f>((AG203/AG202)^4-1)*100</f>
        <v>5.1442632679459033</v>
      </c>
      <c r="AI203" s="43">
        <f t="shared" si="22"/>
        <v>1.2619754715901044</v>
      </c>
      <c r="AJ203" s="43">
        <f t="shared" si="17"/>
        <v>2001</v>
      </c>
      <c r="AK203" s="45">
        <f ca="1">AVERAGE(OFFSET(AG$47,4*ROWS(AG$47:AG68)-4,,))</f>
        <v>79.077602132046835</v>
      </c>
      <c r="AL203" s="44">
        <f t="shared" ca="1" si="20"/>
        <v>2.7825065594073495</v>
      </c>
    </row>
    <row r="204" spans="1:38" x14ac:dyDescent="0.25">
      <c r="A204" s="53" t="str">
        <f>'[2]OUT-FOREIGNDEMAND'!A159</f>
        <v>2019Q2</v>
      </c>
      <c r="B204" s="54">
        <f>'[2]OUT-FOREIGNDEMAND'!B159</f>
        <v>125.17859115866017</v>
      </c>
      <c r="C204" s="54">
        <f>'[2]OUT-FOREIGNDEMAND'!C159</f>
        <v>123.41424052008982</v>
      </c>
      <c r="D204" s="54">
        <f>'[2]OUT-FOREIGNDEMAND'!D159</f>
        <v>121.61223459491518</v>
      </c>
      <c r="E204" s="54">
        <f>'[2]OUT-FOREIGNDEMAND'!E159</f>
        <v>158.38185595152407</v>
      </c>
      <c r="F204" s="54">
        <f>'[2]OUT-FOREIGNDEMAND'!F159</f>
        <v>177.4096811452776</v>
      </c>
      <c r="G204" s="54">
        <f>'[2]OUT-FOREIGNDEMAND'!G159</f>
        <v>161.11882758685428</v>
      </c>
      <c r="H204" s="54">
        <f>'[2]OUT-FOREIGNDEMAND'!H159</f>
        <v>196.45434708122991</v>
      </c>
      <c r="I204" s="54">
        <f>'[2]OUT-FOREIGNDEMAND'!I159</f>
        <v>208.40073192867482</v>
      </c>
      <c r="J204" s="54">
        <f>'[2]OUT-FOREIGNDEMAND'!J159</f>
        <v>113.08720030803838</v>
      </c>
      <c r="K204" s="54">
        <f>'[2]OUT-FOREIGNDEMAND'!K159</f>
        <v>138.69940535411055</v>
      </c>
      <c r="L204" s="54">
        <f>'[2]OUT-FOREIGNDEMAND'!L159</f>
        <v>171.56560897689084</v>
      </c>
      <c r="M204" s="55">
        <f>'[2]OUT-FOREIGNDEMAND'!M159</f>
        <v>118.0320119178929</v>
      </c>
      <c r="N204" s="54">
        <f>'[2]OUT-FOREIGNDEMAND'!N159</f>
        <v>121.72091864671137</v>
      </c>
      <c r="O204" s="54">
        <f>'[2]OUT-FOREIGNDEMAND'!O159</f>
        <v>136.76710317810208</v>
      </c>
      <c r="P204" s="54">
        <f>'[2]OUT-FOREIGNDEMAND'!P159</f>
        <v>115.80603977602212</v>
      </c>
      <c r="Q204" s="54">
        <f>'[2]OUT-FOREIGNDEMAND'!Q159</f>
        <v>114.27995255642946</v>
      </c>
      <c r="R204" s="54">
        <f>'[2]OUT-FOREIGNDEMAND'!R159</f>
        <v>255.20984375000012</v>
      </c>
      <c r="S204" s="54">
        <f>'[2]OUT-FOREIGNDEMAND'!S159</f>
        <v>108.3893125</v>
      </c>
      <c r="T204" s="54">
        <f>'[2]OUT-FOREIGNDEMAND'!T159</f>
        <v>107.67375000000004</v>
      </c>
      <c r="U204" s="54">
        <f>'[2]OUT-FOREIGNDEMAND'!U159</f>
        <v>100.00887500000005</v>
      </c>
      <c r="V204" s="54">
        <f>'[2]OUT-FOREIGNDEMAND'!V159</f>
        <v>154.10790624999998</v>
      </c>
      <c r="W204" s="54"/>
      <c r="X204" s="43">
        <f t="shared" si="19"/>
        <v>2.8018245790670804</v>
      </c>
      <c r="Y204" s="57"/>
      <c r="Z204" s="56">
        <f t="shared" si="21"/>
        <v>1.3029034051307287</v>
      </c>
      <c r="AA204" s="56">
        <f t="shared" si="21"/>
        <v>1.885706123024411</v>
      </c>
      <c r="AB204" s="56">
        <f t="shared" si="21"/>
        <v>2.911250173943869</v>
      </c>
      <c r="AC204" s="56">
        <f t="shared" si="21"/>
        <v>1.901899059874923</v>
      </c>
      <c r="AD204" s="56">
        <f t="shared" si="21"/>
        <v>0.53081844300379988</v>
      </c>
      <c r="AE204" s="56">
        <f t="shared" si="21"/>
        <v>4.582036869893269</v>
      </c>
      <c r="AG204" s="58">
        <f>B204*$B$1+C204*$C$1+D204*$D$1+E204*$E$1+F204*$F$1+G204*$G$1+H204*$H$1+I204*$I$1+J204*$J$1+K204*$K$1+L204*$L$1+M204*$M$1+N204*$N$1+O204*$O$1+P204*$P$1</f>
        <v>149.92381206308838</v>
      </c>
      <c r="AH204" s="58">
        <f>((AG204/AG203)^4-1)*100</f>
        <v>0.79487848787762605</v>
      </c>
      <c r="AI204" s="43">
        <f t="shared" si="22"/>
        <v>0.19813001129422858</v>
      </c>
      <c r="AJ204" s="43">
        <f t="shared" si="17"/>
        <v>2002</v>
      </c>
      <c r="AK204" s="45">
        <f ca="1">AVERAGE(OFFSET(AG$47,4*ROWS(AG$47:AG69)-4,,))</f>
        <v>81.01101128192451</v>
      </c>
      <c r="AL204" s="44">
        <f t="shared" ca="1" si="20"/>
        <v>2.4449516648838099</v>
      </c>
    </row>
    <row r="205" spans="1:38" x14ac:dyDescent="0.25">
      <c r="A205" s="53" t="str">
        <f>'[2]OUT-FOREIGNDEMAND'!A160</f>
        <v>2019Q3</v>
      </c>
      <c r="B205" s="54">
        <f>'[2]OUT-FOREIGNDEMAND'!B160</f>
        <v>125.09667786647569</v>
      </c>
      <c r="C205" s="54">
        <f>'[2]OUT-FOREIGNDEMAND'!C160</f>
        <v>121.97027212143722</v>
      </c>
      <c r="D205" s="54">
        <f>'[2]OUT-FOREIGNDEMAND'!D160</f>
        <v>121.40600721617527</v>
      </c>
      <c r="E205" s="54">
        <f>'[2]OUT-FOREIGNDEMAND'!E160</f>
        <v>157.24534693847426</v>
      </c>
      <c r="F205" s="54">
        <f>'[2]OUT-FOREIGNDEMAND'!F160</f>
        <v>174.25777649601702</v>
      </c>
      <c r="G205" s="54">
        <f>'[2]OUT-FOREIGNDEMAND'!G160</f>
        <v>160.84461957555462</v>
      </c>
      <c r="H205" s="54">
        <f>'[2]OUT-FOREIGNDEMAND'!H160</f>
        <v>195.93982127084436</v>
      </c>
      <c r="I205" s="54">
        <f>'[2]OUT-FOREIGNDEMAND'!I160</f>
        <v>210.45586969659948</v>
      </c>
      <c r="J205" s="54">
        <f>'[2]OUT-FOREIGNDEMAND'!J160</f>
        <v>112.42799704514314</v>
      </c>
      <c r="K205" s="54">
        <f>'[2]OUT-FOREIGNDEMAND'!K160</f>
        <v>138.95700157755357</v>
      </c>
      <c r="L205" s="54">
        <f>'[2]OUT-FOREIGNDEMAND'!L160</f>
        <v>171.79361473894508</v>
      </c>
      <c r="M205" s="55">
        <f>'[2]OUT-FOREIGNDEMAND'!M160</f>
        <v>117.56631437938987</v>
      </c>
      <c r="N205" s="54">
        <f>'[2]OUT-FOREIGNDEMAND'!N160</f>
        <v>121.31913100464186</v>
      </c>
      <c r="O205" s="54">
        <f>'[2]OUT-FOREIGNDEMAND'!O160</f>
        <v>135.26037919812794</v>
      </c>
      <c r="P205" s="54">
        <f>'[2]OUT-FOREIGNDEMAND'!P160</f>
        <v>115.51820052544861</v>
      </c>
      <c r="Q205" s="54">
        <f>'[2]OUT-FOREIGNDEMAND'!Q160</f>
        <v>114.48490418694459</v>
      </c>
      <c r="R205" s="54">
        <f>'[2]OUT-FOREIGNDEMAND'!R160</f>
        <v>256.17871875000014</v>
      </c>
      <c r="S205" s="54">
        <f>'[2]OUT-FOREIGNDEMAND'!S160</f>
        <v>109.1110625</v>
      </c>
      <c r="T205" s="54">
        <f>'[2]OUT-FOREIGNDEMAND'!T160</f>
        <v>108.02550000000004</v>
      </c>
      <c r="U205" s="54">
        <f>'[2]OUT-FOREIGNDEMAND'!U160</f>
        <v>100.06387500000005</v>
      </c>
      <c r="V205" s="54">
        <f>'[2]OUT-FOREIGNDEMAND'!V160</f>
        <v>156.18803124999997</v>
      </c>
      <c r="W205" s="54"/>
      <c r="X205" s="43">
        <f t="shared" si="19"/>
        <v>2.0747047145961428</v>
      </c>
      <c r="Y205" s="57"/>
      <c r="Z205" s="56">
        <f t="shared" si="21"/>
        <v>1.1148064276744307</v>
      </c>
      <c r="AA205" s="56">
        <f t="shared" si="21"/>
        <v>1.7378431954869544</v>
      </c>
      <c r="AB205" s="56">
        <f t="shared" si="21"/>
        <v>2.9774974864322568</v>
      </c>
      <c r="AC205" s="56">
        <f t="shared" si="21"/>
        <v>1.6984575844551486</v>
      </c>
      <c r="AD205" s="56">
        <f t="shared" si="21"/>
        <v>0.40418242580950725</v>
      </c>
      <c r="AE205" s="56">
        <f t="shared" si="21"/>
        <v>4.9284062357240144</v>
      </c>
      <c r="AG205" s="58">
        <f t="shared" ref="AG205:AG238" si="23">B205*$B$1+C205*$C$1+D205*$D$1+E205*$E$1+F205*$F$1+G205*$G$1+H205*$H$1+I205*$I$1+J205*$J$1+K205*$K$1+L205*$L$1+M205*$M$1+N205*$N$1+O205*$O$1+P205*$P$1</f>
        <v>149.68704678073252</v>
      </c>
      <c r="AH205" s="58">
        <f t="shared" ref="AH205:AH238" si="24">((AG205/AG204)^4-1)*100</f>
        <v>-0.63020011697997314</v>
      </c>
      <c r="AI205" s="43">
        <f t="shared" si="22"/>
        <v>-0.15792373412719662</v>
      </c>
      <c r="AJ205" s="43">
        <f t="shared" si="17"/>
        <v>2003</v>
      </c>
      <c r="AK205" s="45">
        <f ca="1">AVERAGE(OFFSET(AG$47,4*ROWS(AG$47:AG70)-4,,))</f>
        <v>82.434747772752644</v>
      </c>
      <c r="AL205" s="44">
        <f t="shared" ca="1" si="20"/>
        <v>1.7574604591386045</v>
      </c>
    </row>
    <row r="206" spans="1:38" x14ac:dyDescent="0.25">
      <c r="A206" s="53" t="str">
        <f>'[2]OUT-FOREIGNDEMAND'!A161</f>
        <v>2019Q4</v>
      </c>
      <c r="B206" s="54">
        <f>'[2]OUT-FOREIGNDEMAND'!B161</f>
        <v>124.62342202757578</v>
      </c>
      <c r="C206" s="54">
        <f>'[2]OUT-FOREIGNDEMAND'!C161</f>
        <v>119.56315537863321</v>
      </c>
      <c r="D206" s="54">
        <f>'[2]OUT-FOREIGNDEMAND'!D161</f>
        <v>120.92254870569712</v>
      </c>
      <c r="E206" s="54">
        <f>'[2]OUT-FOREIGNDEMAND'!E161</f>
        <v>154.96199516787698</v>
      </c>
      <c r="F206" s="54">
        <f>'[2]OUT-FOREIGNDEMAND'!F161</f>
        <v>170.96265095105281</v>
      </c>
      <c r="G206" s="54">
        <f>'[2]OUT-FOREIGNDEMAND'!G161</f>
        <v>160.14783349464014</v>
      </c>
      <c r="H206" s="54">
        <f>'[2]OUT-FOREIGNDEMAND'!H161</f>
        <v>194.25678535737043</v>
      </c>
      <c r="I206" s="54">
        <f>'[2]OUT-FOREIGNDEMAND'!I161</f>
        <v>212.06974307185902</v>
      </c>
      <c r="J206" s="54">
        <f>'[2]OUT-FOREIGNDEMAND'!J161</f>
        <v>111.49601272660978</v>
      </c>
      <c r="K206" s="54">
        <f>'[2]OUT-FOREIGNDEMAND'!K161</f>
        <v>138.96287473873548</v>
      </c>
      <c r="L206" s="54">
        <f>'[2]OUT-FOREIGNDEMAND'!L161</f>
        <v>171.65059084205083</v>
      </c>
      <c r="M206" s="55">
        <f>'[2]OUT-FOREIGNDEMAND'!M161</f>
        <v>116.54577612907006</v>
      </c>
      <c r="N206" s="54">
        <f>'[2]OUT-FOREIGNDEMAND'!N161</f>
        <v>120.5582508749518</v>
      </c>
      <c r="O206" s="54">
        <f>'[2]OUT-FOREIGNDEMAND'!O161</f>
        <v>133.14382206491837</v>
      </c>
      <c r="P206" s="54">
        <f>'[2]OUT-FOREIGNDEMAND'!P161</f>
        <v>114.80957763396638</v>
      </c>
      <c r="Q206" s="54">
        <f>'[2]OUT-FOREIGNDEMAND'!Q161</f>
        <v>114.62340000034804</v>
      </c>
      <c r="R206" s="54">
        <f>'[2]OUT-FOREIGNDEMAND'!R161</f>
        <v>257.06303125000022</v>
      </c>
      <c r="S206" s="54">
        <f>'[2]OUT-FOREIGNDEMAND'!S161</f>
        <v>109.81043749999998</v>
      </c>
      <c r="T206" s="54">
        <f>'[2]OUT-FOREIGNDEMAND'!T161</f>
        <v>108.31600000000006</v>
      </c>
      <c r="U206" s="54">
        <f>'[2]OUT-FOREIGNDEMAND'!U161</f>
        <v>100.08812500000005</v>
      </c>
      <c r="V206" s="54">
        <f>'[2]OUT-FOREIGNDEMAND'!V161</f>
        <v>158.42621874999995</v>
      </c>
      <c r="W206" s="54"/>
      <c r="X206" s="43">
        <f t="shared" si="19"/>
        <v>1.0749722092990632</v>
      </c>
      <c r="Y206" s="57"/>
      <c r="Z206" s="56">
        <f t="shared" si="21"/>
        <v>0.90275044477898803</v>
      </c>
      <c r="AA206" s="56">
        <f t="shared" si="21"/>
        <v>1.5939070458428128</v>
      </c>
      <c r="AB206" s="56">
        <f t="shared" si="21"/>
        <v>2.9575507479797425</v>
      </c>
      <c r="AC206" s="56">
        <f t="shared" si="21"/>
        <v>1.4792182195277004</v>
      </c>
      <c r="AD206" s="56">
        <f t="shared" si="21"/>
        <v>0.27921958782710643</v>
      </c>
      <c r="AE206" s="56">
        <f t="shared" si="21"/>
        <v>5.2791820616418406</v>
      </c>
      <c r="AG206" s="58">
        <f t="shared" si="23"/>
        <v>148.91705951993288</v>
      </c>
      <c r="AH206" s="58">
        <f t="shared" si="24"/>
        <v>-2.0417702828378625</v>
      </c>
      <c r="AI206" s="43">
        <f t="shared" si="22"/>
        <v>-0.5143980573867224</v>
      </c>
      <c r="AJ206" s="43">
        <f t="shared" si="17"/>
        <v>2004</v>
      </c>
      <c r="AK206" s="45">
        <f ca="1">AVERAGE(OFFSET(AG$47,4*ROWS(AG$47:AG71)-4,,))</f>
        <v>85.041636341616638</v>
      </c>
      <c r="AL206" s="44">
        <f t="shared" ca="1" si="20"/>
        <v>3.1623661614764487</v>
      </c>
    </row>
    <row r="207" spans="1:38" x14ac:dyDescent="0.25">
      <c r="A207" s="53" t="str">
        <f>'[2]OUT-FOREIGNDEMAND'!A162</f>
        <v>2020Q1</v>
      </c>
      <c r="B207" s="54">
        <f>'[2]OUT-FOREIGNDEMAND'!B162</f>
        <v>121.11124517637073</v>
      </c>
      <c r="C207" s="54">
        <f>'[2]OUT-FOREIGNDEMAND'!C162</f>
        <v>110.387949163169</v>
      </c>
      <c r="D207" s="54">
        <f>'[2]OUT-FOREIGNDEMAND'!D162</f>
        <v>118.2129417403754</v>
      </c>
      <c r="E207" s="54">
        <f>'[2]OUT-FOREIGNDEMAND'!E162</f>
        <v>143.86571322963084</v>
      </c>
      <c r="F207" s="54">
        <f>'[2]OUT-FOREIGNDEMAND'!F162</f>
        <v>162.87522653422917</v>
      </c>
      <c r="G207" s="54">
        <f>'[2]OUT-FOREIGNDEMAND'!G162</f>
        <v>156.14931000479649</v>
      </c>
      <c r="H207" s="54">
        <f>'[2]OUT-FOREIGNDEMAND'!H162</f>
        <v>184.09695073245911</v>
      </c>
      <c r="I207" s="54">
        <f>'[2]OUT-FOREIGNDEMAND'!I162</f>
        <v>210.04794827531907</v>
      </c>
      <c r="J207" s="54">
        <f>'[2]OUT-FOREIGNDEMAND'!J162</f>
        <v>108.49501072234713</v>
      </c>
      <c r="K207" s="54">
        <f>'[2]OUT-FOREIGNDEMAND'!K162</f>
        <v>137.04211565639224</v>
      </c>
      <c r="L207" s="54">
        <f>'[2]OUT-FOREIGNDEMAND'!L162</f>
        <v>169.27134936773166</v>
      </c>
      <c r="M207" s="55">
        <f>'[2]OUT-FOREIGNDEMAND'!M162</f>
        <v>111.5327071734379</v>
      </c>
      <c r="N207" s="54">
        <f>'[2]OUT-FOREIGNDEMAND'!N162</f>
        <v>117.36125314683994</v>
      </c>
      <c r="O207" s="54">
        <f>'[2]OUT-FOREIGNDEMAND'!O162</f>
        <v>126.67092142297408</v>
      </c>
      <c r="P207" s="54">
        <f>'[2]OUT-FOREIGNDEMAND'!P162</f>
        <v>111.07594038367461</v>
      </c>
      <c r="Q207" s="54">
        <f>'[2]OUT-FOREIGNDEMAND'!Q162</f>
        <v>114.1107606252302</v>
      </c>
      <c r="R207" s="54">
        <f>'[2]OUT-FOREIGNDEMAND'!R162</f>
        <v>256.25746874999993</v>
      </c>
      <c r="S207" s="54">
        <f>'[2]OUT-FOREIGNDEMAND'!S162</f>
        <v>110.70618750000001</v>
      </c>
      <c r="T207" s="54">
        <f>'[2]OUT-FOREIGNDEMAND'!T162</f>
        <v>108.09556250000006</v>
      </c>
      <c r="U207" s="54">
        <f>'[2]OUT-FOREIGNDEMAND'!U162</f>
        <v>100.03725000000003</v>
      </c>
      <c r="V207" s="54">
        <f>'[2]OUT-FOREIGNDEMAND'!V162</f>
        <v>161.29715625000006</v>
      </c>
      <c r="W207" s="54"/>
      <c r="X207" s="43">
        <f t="shared" si="19"/>
        <v>-3.0094834228515999</v>
      </c>
      <c r="Y207" s="57"/>
      <c r="Z207" s="56">
        <f t="shared" si="21"/>
        <v>8.9656013354089126E-2</v>
      </c>
      <c r="AA207" s="56">
        <f>(R207/R203-1)*100</f>
        <v>0.82668091314335168</v>
      </c>
      <c r="AB207" s="56">
        <f>(S207/S203-1)*100</f>
        <v>2.8436013453922548</v>
      </c>
      <c r="AC207" s="56">
        <f>(T207/T203-1)*100</f>
        <v>0.77830194176344847</v>
      </c>
      <c r="AD207" s="56">
        <f t="shared" si="21"/>
        <v>0.11421280109082943</v>
      </c>
      <c r="AE207" s="56">
        <f t="shared" si="21"/>
        <v>5.9869645398605398</v>
      </c>
      <c r="AG207" s="58">
        <f>B207*$B$1+C207*$C$1+D207*$D$1+E207*$E$1+F207*$F$1+G207*$G$1+H207*$H$1+I207*$I$1+J207*$J$1+K207*$K$1+L207*$L$1+M207*$M$1+N207*$N$1+O207*$O$1+P207*$P$1</f>
        <v>144.03901304083743</v>
      </c>
      <c r="AH207" s="58">
        <f>((AG207/AG206)^4-1)*100</f>
        <v>-12.472859769887057</v>
      </c>
      <c r="AI207" s="43">
        <f t="shared" si="22"/>
        <v>-3.2756800965724864</v>
      </c>
      <c r="AJ207" s="43">
        <f t="shared" si="17"/>
        <v>2005</v>
      </c>
      <c r="AK207" s="45">
        <f ca="1">AVERAGE(OFFSET(AG$47,4*ROWS(AG$47:AG72)-4,,))</f>
        <v>88.064945977413771</v>
      </c>
      <c r="AL207" s="44">
        <f t="shared" ca="1" si="20"/>
        <v>3.5550934411143542</v>
      </c>
    </row>
    <row r="208" spans="1:38" x14ac:dyDescent="0.25">
      <c r="A208" s="53" t="str">
        <f>'[2]OUT-FOREIGNDEMAND'!A163</f>
        <v>2020Q2</v>
      </c>
      <c r="B208" s="54">
        <f>'[2]OUT-FOREIGNDEMAND'!B163</f>
        <v>120.91433563027583</v>
      </c>
      <c r="C208" s="54">
        <f>'[2]OUT-FOREIGNDEMAND'!C163</f>
        <v>108.37651218346565</v>
      </c>
      <c r="D208" s="54">
        <f>'[2]OUT-FOREIGNDEMAND'!D163</f>
        <v>117.95458789566284</v>
      </c>
      <c r="E208" s="54">
        <f>'[2]OUT-FOREIGNDEMAND'!E163</f>
        <v>142.35511090797928</v>
      </c>
      <c r="F208" s="54">
        <f>'[2]OUT-FOREIGNDEMAND'!F163</f>
        <v>161.1532903883201</v>
      </c>
      <c r="G208" s="54">
        <f>'[2]OUT-FOREIGNDEMAND'!G163</f>
        <v>155.75903152037813</v>
      </c>
      <c r="H208" s="54">
        <f>'[2]OUT-FOREIGNDEMAND'!H163</f>
        <v>183.00021005614806</v>
      </c>
      <c r="I208" s="54">
        <f>'[2]OUT-FOREIGNDEMAND'!I163</f>
        <v>212.05705437690204</v>
      </c>
      <c r="J208" s="54">
        <f>'[2]OUT-FOREIGNDEMAND'!J163</f>
        <v>107.73595894457397</v>
      </c>
      <c r="K208" s="54">
        <f>'[2]OUT-FOREIGNDEMAND'!K163</f>
        <v>137.21450636555747</v>
      </c>
      <c r="L208" s="54">
        <f>'[2]OUT-FOREIGNDEMAND'!L163</f>
        <v>169.13234132033099</v>
      </c>
      <c r="M208" s="55">
        <f>'[2]OUT-FOREIGNDEMAND'!M163</f>
        <v>110.77756349688272</v>
      </c>
      <c r="N208" s="54">
        <f>'[2]OUT-FOREIGNDEMAND'!N163</f>
        <v>116.71299808622926</v>
      </c>
      <c r="O208" s="54">
        <f>'[2]OUT-FOREIGNDEMAND'!O163</f>
        <v>124.83330212549343</v>
      </c>
      <c r="P208" s="54">
        <f>'[2]OUT-FOREIGNDEMAND'!P163</f>
        <v>110.56744249753517</v>
      </c>
      <c r="Q208" s="54">
        <f>'[2]OUT-FOREIGNDEMAND'!Q163</f>
        <v>114.35021655297415</v>
      </c>
      <c r="R208" s="54">
        <f>'[2]OUT-FOREIGNDEMAND'!R163</f>
        <v>257.61478124999996</v>
      </c>
      <c r="S208" s="54">
        <f>'[2]OUT-FOREIGNDEMAND'!S163</f>
        <v>111.2733125</v>
      </c>
      <c r="T208" s="54">
        <f>'[2]OUT-FOREIGNDEMAND'!T163</f>
        <v>108.44343750000006</v>
      </c>
      <c r="U208" s="54">
        <f>'[2]OUT-FOREIGNDEMAND'!U163</f>
        <v>100.01775000000002</v>
      </c>
      <c r="V208" s="54">
        <f>'[2]OUT-FOREIGNDEMAND'!V163</f>
        <v>163.66159375000009</v>
      </c>
      <c r="W208" s="54"/>
      <c r="X208" s="43">
        <f t="shared" si="19"/>
        <v>-3.4065374030128881</v>
      </c>
      <c r="Y208" s="57"/>
      <c r="Z208" s="56">
        <f t="shared" si="21"/>
        <v>6.1484096705410884E-2</v>
      </c>
      <c r="AA208" s="56">
        <f>(R208/R204-1)*100</f>
        <v>0.94233728004460282</v>
      </c>
      <c r="AB208" s="56">
        <f t="shared" si="21"/>
        <v>2.6607789398055193</v>
      </c>
      <c r="AC208" s="56">
        <f t="shared" si="21"/>
        <v>0.71483300247277004</v>
      </c>
      <c r="AD208" s="56">
        <f t="shared" si="21"/>
        <v>8.8742124136231837E-3</v>
      </c>
      <c r="AE208" s="56">
        <f t="shared" si="21"/>
        <v>6.1993493601176564</v>
      </c>
      <c r="AG208" s="58">
        <f t="shared" si="23"/>
        <v>143.63251671909109</v>
      </c>
      <c r="AH208" s="58">
        <f t="shared" si="24"/>
        <v>-1.1240809620319925</v>
      </c>
      <c r="AI208" s="43">
        <f t="shared" si="22"/>
        <v>-0.28221265417245345</v>
      </c>
      <c r="AJ208" s="43">
        <f t="shared" si="17"/>
        <v>2006</v>
      </c>
      <c r="AK208" s="45">
        <f ca="1">AVERAGE(OFFSET(AG$47,4*ROWS(AG$47:AG73)-4,,))</f>
        <v>92.060611864307745</v>
      </c>
      <c r="AL208" s="44">
        <f t="shared" ca="1" si="20"/>
        <v>4.5371808754856247</v>
      </c>
    </row>
    <row r="209" spans="1:38" x14ac:dyDescent="0.25">
      <c r="A209" s="53" t="str">
        <f>'[2]OUT-FOREIGNDEMAND'!A164</f>
        <v>2020Q3</v>
      </c>
      <c r="B209" s="54">
        <f>'[2]OUT-FOREIGNDEMAND'!B164</f>
        <v>121.38511492370137</v>
      </c>
      <c r="C209" s="54">
        <f>'[2]OUT-FOREIGNDEMAND'!C164</f>
        <v>107.72390331101441</v>
      </c>
      <c r="D209" s="54">
        <f>'[2]OUT-FOREIGNDEMAND'!D164</f>
        <v>118.1985698484541</v>
      </c>
      <c r="E209" s="54">
        <f>'[2]OUT-FOREIGNDEMAND'!E164</f>
        <v>142.7641007928209</v>
      </c>
      <c r="F209" s="54">
        <f>'[2]OUT-FOREIGNDEMAND'!F164</f>
        <v>161.14776453716976</v>
      </c>
      <c r="G209" s="54">
        <f>'[2]OUT-FOREIGNDEMAND'!G164</f>
        <v>156.09783870207062</v>
      </c>
      <c r="H209" s="54">
        <f>'[2]OUT-FOREIGNDEMAND'!H164</f>
        <v>183.65827472008831</v>
      </c>
      <c r="I209" s="54">
        <f>'[2]OUT-FOREIGNDEMAND'!I164</f>
        <v>214.90265759747354</v>
      </c>
      <c r="J209" s="54">
        <f>'[2]OUT-FOREIGNDEMAND'!J164</f>
        <v>107.42262076319912</v>
      </c>
      <c r="K209" s="54">
        <f>'[2]OUT-FOREIGNDEMAND'!K164</f>
        <v>137.80513768496715</v>
      </c>
      <c r="L209" s="54">
        <f>'[2]OUT-FOREIGNDEMAND'!L164</f>
        <v>169.3683787813724</v>
      </c>
      <c r="M209" s="55">
        <f>'[2]OUT-FOREIGNDEMAND'!M164</f>
        <v>110.84265510590896</v>
      </c>
      <c r="N209" s="54">
        <f>'[2]OUT-FOREIGNDEMAND'!N164</f>
        <v>116.5364605823185</v>
      </c>
      <c r="O209" s="54">
        <f>'[2]OUT-FOREIGNDEMAND'!O164</f>
        <v>123.88445381697713</v>
      </c>
      <c r="P209" s="54">
        <f>'[2]OUT-FOREIGNDEMAND'!P164</f>
        <v>110.6798532576473</v>
      </c>
      <c r="Q209" s="54">
        <f>'[2]OUT-FOREIGNDEMAND'!Q164</f>
        <v>114.75708841217028</v>
      </c>
      <c r="R209" s="59">
        <f>'[2]OUT-FOREIGNDEMAND'!R164</f>
        <v>259.52965624999996</v>
      </c>
      <c r="S209" s="59">
        <f>'[2]OUT-FOREIGNDEMAND'!S164</f>
        <v>111.73056249999999</v>
      </c>
      <c r="T209" s="59">
        <f>'[2]OUT-FOREIGNDEMAND'!T164</f>
        <v>108.90993750000008</v>
      </c>
      <c r="U209" s="59">
        <f>'[2]OUT-FOREIGNDEMAND'!U164</f>
        <v>99.985250000000036</v>
      </c>
      <c r="V209" s="59">
        <f>'[2]OUT-FOREIGNDEMAND'!V164</f>
        <v>165.9942187500001</v>
      </c>
      <c r="W209" s="59"/>
      <c r="X209" s="43">
        <f t="shared" si="19"/>
        <v>-2.9669556426877519</v>
      </c>
      <c r="Y209" s="57"/>
      <c r="Z209" s="56">
        <f>(Q209/Q205-1)*100</f>
        <v>0.23774682536417124</v>
      </c>
      <c r="AA209" s="56">
        <f>(R209/R205-1)*100</f>
        <v>1.3080467871610768</v>
      </c>
      <c r="AB209" s="56">
        <f>(S209/S205-1)*100</f>
        <v>2.4007648170413454</v>
      </c>
      <c r="AC209" s="56">
        <f>(T209/T205-1)*100</f>
        <v>0.81873029979036005</v>
      </c>
      <c r="AD209" s="56">
        <f t="shared" si="21"/>
        <v>-7.8574810339915313E-2</v>
      </c>
      <c r="AE209" s="56">
        <f t="shared" si="21"/>
        <v>6.2784500332832893</v>
      </c>
      <c r="AG209" s="58">
        <f>B209*$B$1+C209*$C$1+D209*$D$1+E209*$E$1+F209*$F$1+G209*$G$1+H209*$H$1+I209*$I$1+J209*$J$1+K209*$K$1+L209*$L$1+M209*$M$1+N209*$N$1+O209*$O$1+P209*$P$1</f>
        <v>144.12273331484178</v>
      </c>
      <c r="AH209" s="58">
        <f>((AG209/AG208)^4-1)*100</f>
        <v>1.3722017269455877</v>
      </c>
      <c r="AI209" s="43">
        <f t="shared" si="22"/>
        <v>0.34129917580532076</v>
      </c>
      <c r="AJ209" s="43">
        <f t="shared" si="17"/>
        <v>2007</v>
      </c>
      <c r="AK209" s="45">
        <f ca="1">AVERAGE(OFFSET(AG$47,4*ROWS(AG$47:AG74)-4,,))</f>
        <v>97.051979746344784</v>
      </c>
      <c r="AL209" s="44">
        <f t="shared" ca="1" si="20"/>
        <v>5.421827838157367</v>
      </c>
    </row>
    <row r="210" spans="1:38" x14ac:dyDescent="0.25">
      <c r="A210" s="53" t="str">
        <f>'[2]OUT-FOREIGNDEMAND'!A165</f>
        <v>2020Q4</v>
      </c>
      <c r="B210" s="54">
        <f>'[2]OUT-FOREIGNDEMAND'!B165</f>
        <v>122.52358305664734</v>
      </c>
      <c r="C210" s="54">
        <f>'[2]OUT-FOREIGNDEMAND'!C165</f>
        <v>108.43012254581527</v>
      </c>
      <c r="D210" s="54">
        <f>'[2]OUT-FOREIGNDEMAND'!D165</f>
        <v>118.94488759874925</v>
      </c>
      <c r="E210" s="54">
        <f>'[2]OUT-FOREIGNDEMAND'!E165</f>
        <v>145.09268288415566</v>
      </c>
      <c r="F210" s="54">
        <f>'[2]OUT-FOREIGNDEMAND'!F165</f>
        <v>162.85864898077818</v>
      </c>
      <c r="G210" s="54">
        <f>'[2]OUT-FOREIGNDEMAND'!G165</f>
        <v>157.16573154987404</v>
      </c>
      <c r="H210" s="54">
        <f>'[2]OUT-FOREIGNDEMAND'!H165</f>
        <v>186.07114472427986</v>
      </c>
      <c r="I210" s="54">
        <f>'[2]OUT-FOREIGNDEMAND'!I165</f>
        <v>218.58475793703363</v>
      </c>
      <c r="J210" s="54">
        <f>'[2]OUT-FOREIGNDEMAND'!J165</f>
        <v>107.55499617822259</v>
      </c>
      <c r="K210" s="54">
        <f>'[2]OUT-FOREIGNDEMAND'!K165</f>
        <v>138.81400961462131</v>
      </c>
      <c r="L210" s="54">
        <f>'[2]OUT-FOREIGNDEMAND'!L165</f>
        <v>169.97946175085585</v>
      </c>
      <c r="M210" s="55">
        <f>'[2]OUT-FOREIGNDEMAND'!M165</f>
        <v>111.72798200051663</v>
      </c>
      <c r="N210" s="54">
        <f>'[2]OUT-FOREIGNDEMAND'!N165</f>
        <v>116.83164063510768</v>
      </c>
      <c r="O210" s="54">
        <f>'[2]OUT-FOREIGNDEMAND'!O165</f>
        <v>123.82437649742516</v>
      </c>
      <c r="P210" s="54">
        <f>'[2]OUT-FOREIGNDEMAND'!P165</f>
        <v>111.41317266401097</v>
      </c>
      <c r="Q210" s="54">
        <f>'[2]OUT-FOREIGNDEMAND'!Q165</f>
        <v>115.33137620281857</v>
      </c>
      <c r="R210" s="54">
        <f>'[2]OUT-FOREIGNDEMAND'!R165</f>
        <v>262.00209374999991</v>
      </c>
      <c r="S210" s="54">
        <f>'[2]OUT-FOREIGNDEMAND'!S165</f>
        <v>112.0779375</v>
      </c>
      <c r="T210" s="54">
        <f>'[2]OUT-FOREIGNDEMAND'!T165</f>
        <v>109.49506250000009</v>
      </c>
      <c r="U210" s="54">
        <f>'[2]OUT-FOREIGNDEMAND'!U165</f>
        <v>99.939750000000032</v>
      </c>
      <c r="V210" s="54">
        <f>'[2]OUT-FOREIGNDEMAND'!V165</f>
        <v>168.29503125000011</v>
      </c>
      <c r="W210" s="54"/>
      <c r="X210" s="43">
        <f t="shared" si="19"/>
        <v>-1.6849472890126616</v>
      </c>
      <c r="Y210" s="57"/>
      <c r="Z210" s="56">
        <f t="shared" si="21"/>
        <v>0.61765416352017599</v>
      </c>
      <c r="AA210" s="56">
        <f t="shared" si="21"/>
        <v>1.921342978017071</v>
      </c>
      <c r="AB210" s="56">
        <f t="shared" si="21"/>
        <v>2.0649221072450707</v>
      </c>
      <c r="AC210" s="56">
        <f t="shared" si="21"/>
        <v>1.088539550943568</v>
      </c>
      <c r="AD210" s="56">
        <f t="shared" si="21"/>
        <v>-0.14824435965806737</v>
      </c>
      <c r="AE210" s="56">
        <f t="shared" si="21"/>
        <v>6.229279836296131</v>
      </c>
      <c r="AG210" s="58">
        <f t="shared" si="23"/>
        <v>145.50966282808946</v>
      </c>
      <c r="AH210" s="58">
        <f t="shared" si="24"/>
        <v>3.9052226931338918</v>
      </c>
      <c r="AI210" s="43">
        <f t="shared" si="22"/>
        <v>0.96232529133200018</v>
      </c>
      <c r="AJ210" s="43">
        <f t="shared" si="17"/>
        <v>2008</v>
      </c>
      <c r="AK210" s="45">
        <f ca="1">AVERAGE(OFFSET(AG$47,4*ROWS(AG$47:AG75)-4,,))</f>
        <v>100.0983237573106</v>
      </c>
      <c r="AL210" s="44">
        <f t="shared" ca="1" si="20"/>
        <v>3.1388787935369589</v>
      </c>
    </row>
    <row r="211" spans="1:38" x14ac:dyDescent="0.25">
      <c r="A211" s="53" t="str">
        <f>'[2]OUT-FOREIGNDEMAND'!A166</f>
        <v>2021Q1</v>
      </c>
      <c r="B211" s="54">
        <f>'[2]OUT-FOREIGNDEMAND'!B166</f>
        <v>126.71192187225462</v>
      </c>
      <c r="C211" s="54">
        <f>'[2]OUT-FOREIGNDEMAND'!C166</f>
        <v>114.44348257887692</v>
      </c>
      <c r="D211" s="54">
        <f>'[2]OUT-FOREIGNDEMAND'!D166</f>
        <v>121.81858611034949</v>
      </c>
      <c r="E211" s="54">
        <f>'[2]OUT-FOREIGNDEMAND'!E166</f>
        <v>155.18154923779724</v>
      </c>
      <c r="F211" s="54">
        <f>'[2]OUT-FOREIGNDEMAND'!F166</f>
        <v>171.88738873919959</v>
      </c>
      <c r="G211" s="54">
        <f>'[2]OUT-FOREIGNDEMAND'!G166</f>
        <v>161.02957056686881</v>
      </c>
      <c r="H211" s="54">
        <f>'[2]OUT-FOREIGNDEMAND'!H166</f>
        <v>195.08657870727671</v>
      </c>
      <c r="I211" s="54">
        <f>'[2]OUT-FOREIGNDEMAND'!I166</f>
        <v>226.93570002150594</v>
      </c>
      <c r="J211" s="54">
        <f>'[2]OUT-FOREIGNDEMAND'!J166</f>
        <v>109.42371685902874</v>
      </c>
      <c r="K211" s="54">
        <f>'[2]OUT-FOREIGNDEMAND'!K166</f>
        <v>141.60473534230695</v>
      </c>
      <c r="L211" s="54">
        <f>'[2]OUT-FOREIGNDEMAND'!L166</f>
        <v>171.39579963986932</v>
      </c>
      <c r="M211" s="55">
        <f>'[2]OUT-FOREIGNDEMAND'!M166</f>
        <v>115.98000048808953</v>
      </c>
      <c r="N211" s="54">
        <f>'[2]OUT-FOREIGNDEMAND'!N166</f>
        <v>118.92396767124137</v>
      </c>
      <c r="O211" s="54">
        <f>'[2]OUT-FOREIGNDEMAND'!O166</f>
        <v>126.62382258490165</v>
      </c>
      <c r="P211" s="54">
        <f>'[2]OUT-FOREIGNDEMAND'!P166</f>
        <v>114.34469942278085</v>
      </c>
      <c r="Q211" s="54">
        <f>'[2]OUT-FOREIGNDEMAND'!Q166</f>
        <v>115.4145698829516</v>
      </c>
      <c r="R211" s="54">
        <f>'[2]OUT-FOREIGNDEMAND'!R166</f>
        <v>264.93818750000003</v>
      </c>
      <c r="S211" s="54">
        <f>'[2]OUT-FOREIGNDEMAND'!S166</f>
        <v>111.85981250000006</v>
      </c>
      <c r="T211" s="54">
        <f>'[2]OUT-FOREIGNDEMAND'!T166</f>
        <v>109.35490625000003</v>
      </c>
      <c r="U211" s="54">
        <f>'[2]OUT-FOREIGNDEMAND'!U166</f>
        <v>99.423125000000013</v>
      </c>
      <c r="V211" s="54">
        <f>'[2]OUT-FOREIGNDEMAND'!V166</f>
        <v>170.08965625000002</v>
      </c>
      <c r="W211" s="54"/>
      <c r="X211" s="43">
        <f t="shared" si="19"/>
        <v>4.6244068316924514</v>
      </c>
      <c r="Y211" s="57"/>
      <c r="Z211" s="56">
        <f t="shared" si="21"/>
        <v>1.1425822162411503</v>
      </c>
      <c r="AA211" s="56">
        <f t="shared" si="21"/>
        <v>3.3874988277781126</v>
      </c>
      <c r="AB211" s="56">
        <f t="shared" si="21"/>
        <v>1.042060092621333</v>
      </c>
      <c r="AC211" s="56">
        <f t="shared" si="21"/>
        <v>1.1650281666280016</v>
      </c>
      <c r="AD211" s="56">
        <f t="shared" si="21"/>
        <v>-0.61389632361946722</v>
      </c>
      <c r="AE211" s="56">
        <f t="shared" si="21"/>
        <v>5.4511190429000322</v>
      </c>
      <c r="AG211" s="58">
        <f t="shared" si="23"/>
        <v>150.62989325411817</v>
      </c>
      <c r="AH211" s="58">
        <f t="shared" si="24"/>
        <v>14.835809399220977</v>
      </c>
      <c r="AI211" s="43">
        <f t="shared" si="22"/>
        <v>3.5188250226914075</v>
      </c>
      <c r="AJ211" s="43">
        <f t="shared" si="17"/>
        <v>2009</v>
      </c>
      <c r="AK211" s="45">
        <f ca="1">AVERAGE(OFFSET(AG$47,4*ROWS(AG$47:AG76)-4,,))</f>
        <v>99.062775930167007</v>
      </c>
      <c r="AL211" s="44">
        <f t="shared" ca="1" si="20"/>
        <v>-1.0345306377500196</v>
      </c>
    </row>
    <row r="212" spans="1:38" x14ac:dyDescent="0.25">
      <c r="A212" s="53" t="str">
        <f>'[2]OUT-FOREIGNDEMAND'!A167</f>
        <v>2021Q2</v>
      </c>
      <c r="B212" s="54">
        <f>'[2]OUT-FOREIGNDEMAND'!B167</f>
        <v>128.23289494698511</v>
      </c>
      <c r="C212" s="54">
        <f>'[2]OUT-FOREIGNDEMAND'!C167</f>
        <v>116.28803295177848</v>
      </c>
      <c r="D212" s="54">
        <f>'[2]OUT-FOREIGNDEMAND'!D167</f>
        <v>122.91955747013179</v>
      </c>
      <c r="E212" s="54">
        <f>'[2]OUT-FOREIGNDEMAND'!E167</f>
        <v>159.0130389197929</v>
      </c>
      <c r="F212" s="54">
        <f>'[2]OUT-FOREIGNDEMAND'!F167</f>
        <v>174.79051576430382</v>
      </c>
      <c r="G212" s="54">
        <f>'[2]OUT-FOREIGNDEMAND'!G167</f>
        <v>162.72889054566193</v>
      </c>
      <c r="H212" s="54">
        <f>'[2]OUT-FOREIGNDEMAND'!H167</f>
        <v>199.06995593654906</v>
      </c>
      <c r="I212" s="54">
        <f>'[2]OUT-FOREIGNDEMAND'!I167</f>
        <v>230.75785674867373</v>
      </c>
      <c r="J212" s="54">
        <f>'[2]OUT-FOREIGNDEMAND'!J167</f>
        <v>109.93126679909517</v>
      </c>
      <c r="K212" s="54">
        <f>'[2]OUT-FOREIGNDEMAND'!K167</f>
        <v>142.90464321733518</v>
      </c>
      <c r="L212" s="54">
        <f>'[2]OUT-FOREIGNDEMAND'!L167</f>
        <v>172.58488986180171</v>
      </c>
      <c r="M212" s="55">
        <f>'[2]OUT-FOREIGNDEMAND'!M167</f>
        <v>117.48721543090659</v>
      </c>
      <c r="N212" s="54">
        <f>'[2]OUT-FOREIGNDEMAND'!N167</f>
        <v>119.63241106677252</v>
      </c>
      <c r="O212" s="54">
        <f>'[2]OUT-FOREIGNDEMAND'!O167</f>
        <v>127.55298627605268</v>
      </c>
      <c r="P212" s="54">
        <f>'[2]OUT-FOREIGNDEMAND'!P167</f>
        <v>115.68891663918585</v>
      </c>
      <c r="Q212" s="54">
        <f>'[2]OUT-FOREIGNDEMAND'!Q167</f>
        <v>116.58709355329128</v>
      </c>
      <c r="R212" s="54">
        <f>'[2]OUT-FOREIGNDEMAND'!R167</f>
        <v>268.56331250000005</v>
      </c>
      <c r="S212" s="54">
        <f>'[2]OUT-FOREIGNDEMAND'!S167</f>
        <v>112.16968750000005</v>
      </c>
      <c r="T212" s="54">
        <f>'[2]OUT-FOREIGNDEMAND'!T167</f>
        <v>110.51484375000003</v>
      </c>
      <c r="U212" s="54">
        <f>'[2]OUT-FOREIGNDEMAND'!U167</f>
        <v>99.534875000000014</v>
      </c>
      <c r="V212" s="54">
        <f>'[2]OUT-FOREIGNDEMAND'!V167</f>
        <v>172.51659375</v>
      </c>
      <c r="W212" s="54"/>
      <c r="X212" s="43">
        <f t="shared" si="19"/>
        <v>6.0526812462398993</v>
      </c>
      <c r="Z212" s="56">
        <f t="shared" si="21"/>
        <v>1.9561633267925371</v>
      </c>
      <c r="AA212" s="56">
        <f t="shared" si="21"/>
        <v>4.2499623650768648</v>
      </c>
      <c r="AB212" s="56">
        <f t="shared" si="21"/>
        <v>0.80556153120727725</v>
      </c>
      <c r="AC212" s="56">
        <f t="shared" si="21"/>
        <v>1.9101259585209807</v>
      </c>
      <c r="AD212" s="56">
        <f t="shared" si="21"/>
        <v>-0.48278930489839</v>
      </c>
      <c r="AE212" s="56">
        <f t="shared" si="21"/>
        <v>5.410554667777645</v>
      </c>
      <c r="AG212" s="58">
        <f t="shared" si="23"/>
        <v>152.67561340424646</v>
      </c>
      <c r="AH212" s="58">
        <f t="shared" si="24"/>
        <v>5.5441145632508126</v>
      </c>
      <c r="AI212" s="43">
        <f t="shared" si="22"/>
        <v>1.3581103364901814</v>
      </c>
      <c r="AJ212" s="43">
        <f t="shared" si="17"/>
        <v>2010</v>
      </c>
      <c r="AK212" s="45">
        <f ca="1">AVERAGE(OFFSET(AG$47,4*ROWS(AG$47:AG77)-4,,))</f>
        <v>104.37810623309831</v>
      </c>
      <c r="AL212" s="44">
        <f t="shared" ca="1" si="20"/>
        <v>5.3656181678961579</v>
      </c>
    </row>
    <row r="213" spans="1:38" x14ac:dyDescent="0.25">
      <c r="A213" s="53" t="str">
        <f>'[2]OUT-FOREIGNDEMAND'!A168</f>
        <v>2021Q3</v>
      </c>
      <c r="B213" s="54">
        <f>'[2]OUT-FOREIGNDEMAND'!B168</f>
        <v>129.46868412397973</v>
      </c>
      <c r="C213" s="54">
        <f>'[2]OUT-FOREIGNDEMAND'!C168</f>
        <v>117.9120863555286</v>
      </c>
      <c r="D213" s="54">
        <f>'[2]OUT-FOREIGNDEMAND'!D168</f>
        <v>123.87284664189741</v>
      </c>
      <c r="E213" s="54">
        <f>'[2]OUT-FOREIGNDEMAND'!E168</f>
        <v>162.42784398595632</v>
      </c>
      <c r="F213" s="54">
        <f>'[2]OUT-FOREIGNDEMAND'!F168</f>
        <v>177.16947507614503</v>
      </c>
      <c r="G213" s="54">
        <f>'[2]OUT-FOREIGNDEMAND'!G168</f>
        <v>164.33055198933383</v>
      </c>
      <c r="H213" s="54">
        <f>'[2]OUT-FOREIGNDEMAND'!H168</f>
        <v>202.86903505065095</v>
      </c>
      <c r="I213" s="54">
        <f>'[2]OUT-FOREIGNDEMAND'!I168</f>
        <v>233.88357274446062</v>
      </c>
      <c r="J213" s="54">
        <f>'[2]OUT-FOREIGNDEMAND'!J168</f>
        <v>110.36827766780621</v>
      </c>
      <c r="K213" s="54">
        <f>'[2]OUT-FOREIGNDEMAND'!K168</f>
        <v>144.07734642749304</v>
      </c>
      <c r="L213" s="54">
        <f>'[2]OUT-FOREIGNDEMAND'!L168</f>
        <v>173.97694182774092</v>
      </c>
      <c r="M213" s="55">
        <f>'[2]OUT-FOREIGNDEMAND'!M168</f>
        <v>118.79608313635156</v>
      </c>
      <c r="N213" s="54">
        <f>'[2]OUT-FOREIGNDEMAND'!N168</f>
        <v>120.28240024834571</v>
      </c>
      <c r="O213" s="54">
        <f>'[2]OUT-FOREIGNDEMAND'!O168</f>
        <v>128.58261998894238</v>
      </c>
      <c r="P213" s="54">
        <f>'[2]OUT-FOREIGNDEMAND'!P168</f>
        <v>117.02312301938062</v>
      </c>
      <c r="Q213" s="54">
        <f>'[2]OUT-FOREIGNDEMAND'!Q168</f>
        <v>118.19043717187014</v>
      </c>
      <c r="R213" s="54">
        <f>'[2]OUT-FOREIGNDEMAND'!R168</f>
        <v>272.78356250000007</v>
      </c>
      <c r="S213" s="54">
        <f>'[2]OUT-FOREIGNDEMAND'!S168</f>
        <v>112.55193750000007</v>
      </c>
      <c r="T213" s="54">
        <f>'[2]OUT-FOREIGNDEMAND'!T168</f>
        <v>112.13096875000001</v>
      </c>
      <c r="U213" s="54">
        <f>'[2]OUT-FOREIGNDEMAND'!U168</f>
        <v>99.816875000000024</v>
      </c>
      <c r="V213" s="54">
        <f>'[2]OUT-FOREIGNDEMAND'!V168</f>
        <v>175.10146875000001</v>
      </c>
      <c r="W213" s="54"/>
      <c r="X213" s="43">
        <f t="shared" si="19"/>
        <v>6.6594402496215732</v>
      </c>
      <c r="Z213" s="56">
        <f t="shared" si="21"/>
        <v>2.991840249003519</v>
      </c>
      <c r="AA213" s="56">
        <f t="shared" si="21"/>
        <v>5.106894696162545</v>
      </c>
      <c r="AB213" s="56">
        <f t="shared" si="21"/>
        <v>0.73513905382878164</v>
      </c>
      <c r="AC213" s="56">
        <f t="shared" si="21"/>
        <v>2.957518224633926</v>
      </c>
      <c r="AD213" s="56">
        <f t="shared" si="21"/>
        <v>-0.16839983897626309</v>
      </c>
      <c r="AE213" s="56">
        <f t="shared" si="21"/>
        <v>5.486486257522083</v>
      </c>
      <c r="AG213" s="58">
        <f t="shared" si="23"/>
        <v>154.48341127375818</v>
      </c>
      <c r="AH213" s="58">
        <f t="shared" si="24"/>
        <v>4.8210991553065519</v>
      </c>
      <c r="AI213" s="43">
        <f>((AG213/AG212)-1)*100</f>
        <v>1.1840776854946222</v>
      </c>
      <c r="AJ213" s="43">
        <f t="shared" si="17"/>
        <v>2011</v>
      </c>
      <c r="AK213" s="45">
        <f ca="1">AVERAGE(OFFSET(AG$47,4*ROWS(AG$47:AG78)-4,,))</f>
        <v>110.1138197843557</v>
      </c>
      <c r="AL213" s="44">
        <f t="shared" ca="1" si="20"/>
        <v>5.4951308835287094</v>
      </c>
    </row>
    <row r="214" spans="1:38" x14ac:dyDescent="0.25">
      <c r="A214" s="53" t="str">
        <f>'[2]OUT-FOREIGNDEMAND'!A169</f>
        <v>2021Q4</v>
      </c>
      <c r="B214" s="54">
        <f>'[2]OUT-FOREIGNDEMAND'!B169</f>
        <v>130.41928940323842</v>
      </c>
      <c r="C214" s="54">
        <f>'[2]OUT-FOREIGNDEMAND'!C169</f>
        <v>119.31564279012731</v>
      </c>
      <c r="D214" s="54">
        <f>'[2]OUT-FOREIGNDEMAND'!D169</f>
        <v>124.67845362564638</v>
      </c>
      <c r="E214" s="54">
        <f>'[2]OUT-FOREIGNDEMAND'!E169</f>
        <v>165.42596443628742</v>
      </c>
      <c r="F214" s="54">
        <f>'[2]OUT-FOREIGNDEMAND'!F169</f>
        <v>179.02426667472332</v>
      </c>
      <c r="G214" s="54">
        <f>'[2]OUT-FOREIGNDEMAND'!G169</f>
        <v>165.83455489788454</v>
      </c>
      <c r="H214" s="54">
        <f>'[2]OUT-FOREIGNDEMAND'!H169</f>
        <v>206.48381604958243</v>
      </c>
      <c r="I214" s="54">
        <f>'[2]OUT-FOREIGNDEMAND'!I169</f>
        <v>236.31284800886664</v>
      </c>
      <c r="J214" s="54">
        <f>'[2]OUT-FOREIGNDEMAND'!J169</f>
        <v>110.73474946516184</v>
      </c>
      <c r="K214" s="54">
        <f>'[2]OUT-FOREIGNDEMAND'!K169</f>
        <v>145.12284497278054</v>
      </c>
      <c r="L214" s="54">
        <f>'[2]OUT-FOREIGNDEMAND'!L169</f>
        <v>175.57195553768699</v>
      </c>
      <c r="M214" s="55">
        <f>'[2]OUT-FOREIGNDEMAND'!M169</f>
        <v>119.90660360442448</v>
      </c>
      <c r="N214" s="54">
        <f>'[2]OUT-FOREIGNDEMAND'!N169</f>
        <v>120.87393521596098</v>
      </c>
      <c r="O214" s="54">
        <f>'[2]OUT-FOREIGNDEMAND'!O169</f>
        <v>129.71272372357075</v>
      </c>
      <c r="P214" s="54">
        <f>'[2]OUT-FOREIGNDEMAND'!P169</f>
        <v>118.34731856336514</v>
      </c>
      <c r="Q214" s="54">
        <f>'[2]OUT-FOREIGNDEMAND'!Q169</f>
        <v>120.22460073868818</v>
      </c>
      <c r="R214" s="54">
        <f>'[2]OUT-FOREIGNDEMAND'!R169</f>
        <v>277.59893750000009</v>
      </c>
      <c r="S214" s="54">
        <f>'[2]OUT-FOREIGNDEMAND'!S169</f>
        <v>113.00656250000007</v>
      </c>
      <c r="T214" s="54">
        <f>'[2]OUT-FOREIGNDEMAND'!T169</f>
        <v>114.20328125</v>
      </c>
      <c r="U214" s="54">
        <f>'[2]OUT-FOREIGNDEMAND'!U169</f>
        <v>100.26912500000002</v>
      </c>
      <c r="V214" s="54">
        <f>'[2]OUT-FOREIGNDEMAND'!V169</f>
        <v>177.84428124999997</v>
      </c>
      <c r="W214" s="54"/>
      <c r="X214" s="43">
        <f t="shared" si="19"/>
        <v>6.4442339585682795</v>
      </c>
      <c r="Z214" s="56">
        <f t="shared" si="21"/>
        <v>4.2427522301168974</v>
      </c>
      <c r="AA214" s="56">
        <f t="shared" si="21"/>
        <v>5.9529462252628118</v>
      </c>
      <c r="AB214" s="56">
        <f t="shared" si="21"/>
        <v>0.82855289873626781</v>
      </c>
      <c r="AC214" s="56">
        <f t="shared" si="21"/>
        <v>4.2999370405399917</v>
      </c>
      <c r="AD214" s="56">
        <f t="shared" si="21"/>
        <v>0.32957356807474802</v>
      </c>
      <c r="AE214" s="56">
        <f t="shared" si="21"/>
        <v>5.6741128535248153</v>
      </c>
      <c r="AG214" s="58">
        <f>B214*$B$1+C214*$C$1+D214*$D$1+E214*$E$1+F214*$F$1+G214*$G$1+H214*$H$1+I214*$I$1+J214*$J$1+K214*$K$1+L214*$L$1+M214*$M$1+N214*$N$1+O214*$O$1+P214*$P$1</f>
        <v>156.05328686265347</v>
      </c>
      <c r="AH214" s="58">
        <f>((AG214/AG213)^4-1)*100</f>
        <v>4.1272210411381849</v>
      </c>
      <c r="AI214" s="43">
        <f>((AG214/AG213)-1)*100</f>
        <v>1.0162098156373034</v>
      </c>
      <c r="AJ214" s="43">
        <f t="shared" si="17"/>
        <v>2012</v>
      </c>
      <c r="AK214" s="45">
        <f ca="1">AVERAGE(OFFSET(AG$47,4*ROWS(AG$47:AG79)-4,,))</f>
        <v>114.75560514830201</v>
      </c>
      <c r="AL214" s="44">
        <f ca="1">((AK214/AK213)-1)*100</f>
        <v>4.2154430506876173</v>
      </c>
    </row>
    <row r="215" spans="1:38" x14ac:dyDescent="0.25">
      <c r="A215" s="53" t="str">
        <f>'[2]OUT-FOREIGNDEMAND'!A170</f>
        <v>2022Q1</v>
      </c>
      <c r="B215" s="54">
        <f>'[2]OUT-FOREIGNDEMAND'!B170</f>
        <v>130.46393580126579</v>
      </c>
      <c r="C215" s="54">
        <f>'[2]OUT-FOREIGNDEMAND'!C170</f>
        <v>120.73460986470491</v>
      </c>
      <c r="D215" s="54">
        <f>'[2]OUT-FOREIGNDEMAND'!D170</f>
        <v>125.2158164897952</v>
      </c>
      <c r="E215" s="54">
        <f>'[2]OUT-FOREIGNDEMAND'!E170</f>
        <v>167.58101941988627</v>
      </c>
      <c r="F215" s="54">
        <f>'[2]OUT-FOREIGNDEMAND'!F170</f>
        <v>179.16920499058611</v>
      </c>
      <c r="G215" s="54">
        <f>'[2]OUT-FOREIGNDEMAND'!G170</f>
        <v>166.81959666820728</v>
      </c>
      <c r="H215" s="54">
        <f>'[2]OUT-FOREIGNDEMAND'!H170</f>
        <v>209.62262146769058</v>
      </c>
      <c r="I215" s="54">
        <f>'[2]OUT-FOREIGNDEMAND'!I170</f>
        <v>235.432323742357</v>
      </c>
      <c r="J215" s="54">
        <f>'[2]OUT-FOREIGNDEMAND'!J170</f>
        <v>110.81287012254023</v>
      </c>
      <c r="K215" s="54">
        <f>'[2]OUT-FOREIGNDEMAND'!K170</f>
        <v>145.9511446868174</v>
      </c>
      <c r="L215" s="54">
        <f>'[2]OUT-FOREIGNDEMAND'!L170</f>
        <v>177.59005115575042</v>
      </c>
      <c r="M215" s="55">
        <f>'[2]OUT-FOREIGNDEMAND'!M170</f>
        <v>120.76067786504399</v>
      </c>
      <c r="N215" s="54">
        <f>'[2]OUT-FOREIGNDEMAND'!N170</f>
        <v>121.61484433493217</v>
      </c>
      <c r="O215" s="54">
        <f>'[2]OUT-FOREIGNDEMAND'!O170</f>
        <v>131.3856871848117</v>
      </c>
      <c r="P215" s="54">
        <f>'[2]OUT-FOREIGNDEMAND'!P170</f>
        <v>120.26136909664058</v>
      </c>
      <c r="Q215" s="54">
        <f>'[2]OUT-FOREIGNDEMAND'!Q170</f>
        <v>124.24730508655028</v>
      </c>
      <c r="R215" s="54">
        <f>'[2]OUT-FOREIGNDEMAND'!R170</f>
        <v>285.81287500000008</v>
      </c>
      <c r="S215" s="54">
        <f>'[2]OUT-FOREIGNDEMAND'!S170</f>
        <v>113.68871875000002</v>
      </c>
      <c r="T215" s="54">
        <f>'[2]OUT-FOREIGNDEMAND'!T170</f>
        <v>118.15209375000001</v>
      </c>
      <c r="U215" s="54">
        <f>'[2]OUT-FOREIGNDEMAND'!U170</f>
        <v>101.26959375000001</v>
      </c>
      <c r="V215" s="54">
        <f>'[2]OUT-FOREIGNDEMAND'!V170</f>
        <v>181.51971875000004</v>
      </c>
      <c r="W215" s="54"/>
      <c r="X215" s="43">
        <f t="shared" si="19"/>
        <v>2.9610583389255041</v>
      </c>
      <c r="Z215" s="56">
        <f t="shared" si="21"/>
        <v>7.6530504013110789</v>
      </c>
      <c r="AA215" s="56">
        <f t="shared" si="21"/>
        <v>7.8790783982396029</v>
      </c>
      <c r="AB215" s="56">
        <f t="shared" si="21"/>
        <v>1.6349984942089613</v>
      </c>
      <c r="AC215" s="56">
        <f t="shared" si="21"/>
        <v>8.044620768901245</v>
      </c>
      <c r="AD215" s="56">
        <f t="shared" si="21"/>
        <v>1.8571823708015689</v>
      </c>
      <c r="AE215" s="56">
        <f t="shared" si="21"/>
        <v>6.7200221059885878</v>
      </c>
      <c r="AG215" s="58">
        <f>B215*$B$1+C215*$C$1+D215*$D$1+E215*$E$1+F215*$F$1+G215*$G$1+H215*$H$1+I215*$I$1+J215*$J$1+K215*$K$1+L215*$L$1+M215*$M$1+N215*$N$1+O215*$O$1+P215*$P$1</f>
        <v>156.85655672388805</v>
      </c>
      <c r="AH215" s="58">
        <f>((AG215/AG214)^4-1)*100</f>
        <v>2.0749151117706699</v>
      </c>
      <c r="AI215" s="43">
        <f>((AG215/AG214)-1)*100</f>
        <v>0.51474075130604202</v>
      </c>
      <c r="AJ215" s="43">
        <f t="shared" si="17"/>
        <v>2013</v>
      </c>
      <c r="AK215" s="45">
        <f ca="1">AVERAGE(OFFSET(AG$47,4*ROWS(AG$47:AG80)-4,,))</f>
        <v>119.65798367702081</v>
      </c>
      <c r="AL215" s="44">
        <f ca="1">((AK215/AK214)-1)*100</f>
        <v>4.2720166238357615</v>
      </c>
    </row>
    <row r="216" spans="1:38" x14ac:dyDescent="0.25">
      <c r="A216" s="53" t="str">
        <f>'[2]OUT-FOREIGNDEMAND'!A171</f>
        <v>2022Q2</v>
      </c>
      <c r="B216" s="54">
        <f>'[2]OUT-FOREIGNDEMAND'!B171</f>
        <v>131.09248327845086</v>
      </c>
      <c r="C216" s="54">
        <f>'[2]OUT-FOREIGNDEMAND'!C171</f>
        <v>121.60280931734867</v>
      </c>
      <c r="D216" s="54">
        <f>'[2]OUT-FOREIGNDEMAND'!D171</f>
        <v>125.77428387014426</v>
      </c>
      <c r="E216" s="54">
        <f>'[2]OUT-FOREIGNDEMAND'!E171</f>
        <v>169.91632297891275</v>
      </c>
      <c r="F216" s="54">
        <f>'[2]OUT-FOREIGNDEMAND'!F171</f>
        <v>180.44993539041951</v>
      </c>
      <c r="G216" s="54">
        <f>'[2]OUT-FOREIGNDEMAND'!G171</f>
        <v>168.2968035477582</v>
      </c>
      <c r="H216" s="54">
        <f>'[2]OUT-FOREIGNDEMAND'!H171</f>
        <v>212.9854772225423</v>
      </c>
      <c r="I216" s="54">
        <f>'[2]OUT-FOREIGNDEMAND'!I171</f>
        <v>237.51406106381523</v>
      </c>
      <c r="J216" s="54">
        <f>'[2]OUT-FOREIGNDEMAND'!J171</f>
        <v>111.12538860463388</v>
      </c>
      <c r="K216" s="54">
        <f>'[2]OUT-FOREIGNDEMAND'!K171</f>
        <v>146.77823156891617</v>
      </c>
      <c r="L216" s="54">
        <f>'[2]OUT-FOREIGNDEMAND'!L171</f>
        <v>179.50294028806604</v>
      </c>
      <c r="M216" s="55">
        <f>'[2]OUT-FOREIGNDEMAND'!M171</f>
        <v>121.49774344640528</v>
      </c>
      <c r="N216" s="54">
        <f>'[2]OUT-FOREIGNDEMAND'!N171</f>
        <v>122.00633952850603</v>
      </c>
      <c r="O216" s="54">
        <f>'[2]OUT-FOREIGNDEMAND'!O171</f>
        <v>132.53977508096784</v>
      </c>
      <c r="P216" s="54">
        <f>'[2]OUT-FOREIGNDEMAND'!P171</f>
        <v>121.3255966380041</v>
      </c>
      <c r="Q216" s="54">
        <f>'[2]OUT-FOREIGNDEMAND'!Q171</f>
        <v>126.52002021672473</v>
      </c>
      <c r="R216" s="54">
        <f>'[2]OUT-FOREIGNDEMAND'!R171</f>
        <v>290.69712500000014</v>
      </c>
      <c r="S216" s="54">
        <f>'[2]OUT-FOREIGNDEMAND'!S171</f>
        <v>114.22603125000002</v>
      </c>
      <c r="T216" s="54">
        <f>'[2]OUT-FOREIGNDEMAND'!T171</f>
        <v>120.56865625</v>
      </c>
      <c r="U216" s="54">
        <f>'[2]OUT-FOREIGNDEMAND'!U171</f>
        <v>101.91115625</v>
      </c>
      <c r="V216" s="54">
        <f>'[2]OUT-FOREIGNDEMAND'!V171</f>
        <v>184.26853125000002</v>
      </c>
      <c r="W216" s="54"/>
      <c r="X216" s="43">
        <f>((B216/B212)-1)*100</f>
        <v>2.2299959247180423</v>
      </c>
      <c r="Z216" s="56">
        <f t="shared" ref="Z216:AE231" si="25">(Q216/Q212-1)*100</f>
        <v>8.5197480790557343</v>
      </c>
      <c r="AA216" s="56">
        <f t="shared" si="25"/>
        <v>8.2415622200817431</v>
      </c>
      <c r="AB216" s="56">
        <f t="shared" si="25"/>
        <v>1.8332437183619321</v>
      </c>
      <c r="AC216" s="56">
        <f t="shared" si="25"/>
        <v>9.0972507935161104</v>
      </c>
      <c r="AD216" s="56">
        <f t="shared" si="25"/>
        <v>2.3873855771657793</v>
      </c>
      <c r="AE216" s="56">
        <f t="shared" si="25"/>
        <v>6.8120621005479443</v>
      </c>
      <c r="AG216" s="58">
        <f t="shared" si="23"/>
        <v>158.16206113036785</v>
      </c>
      <c r="AH216" s="58">
        <f t="shared" si="24"/>
        <v>3.3709612574649883</v>
      </c>
      <c r="AI216" s="43">
        <f t="shared" ref="AI216:AI242" si="26">((AG216/AG215)-1)*100</f>
        <v>0.83229189378284385</v>
      </c>
      <c r="AJ216" s="43">
        <f t="shared" si="17"/>
        <v>2014</v>
      </c>
      <c r="AK216" s="45">
        <f ca="1">AVERAGE(OFFSET(AG$47,4*ROWS(AG$47:AG81)-4,,))</f>
        <v>125.06015510475893</v>
      </c>
      <c r="AL216" s="44">
        <f t="shared" ca="1" si="20"/>
        <v>4.5146769665780129</v>
      </c>
    </row>
    <row r="217" spans="1:38" x14ac:dyDescent="0.25">
      <c r="A217" s="53" t="str">
        <f>'[2]OUT-FOREIGNDEMAND'!A172</f>
        <v>2022Q3</v>
      </c>
      <c r="B217" s="54">
        <f>'[2]OUT-FOREIGNDEMAND'!B172</f>
        <v>131.68415685129818</v>
      </c>
      <c r="C217" s="54">
        <f>'[2]OUT-FOREIGNDEMAND'!C172</f>
        <v>122.15614875718887</v>
      </c>
      <c r="D217" s="54">
        <f>'[2]OUT-FOREIGNDEMAND'!D172</f>
        <v>126.23329383511003</v>
      </c>
      <c r="E217" s="54">
        <f>'[2]OUT-FOREIGNDEMAND'!E172</f>
        <v>172.00549426246681</v>
      </c>
      <c r="F217" s="54">
        <f>'[2]OUT-FOREIGNDEMAND'!F172</f>
        <v>181.68077230477093</v>
      </c>
      <c r="G217" s="54">
        <f>'[2]OUT-FOREIGNDEMAND'!G172</f>
        <v>169.84487293343062</v>
      </c>
      <c r="H217" s="54">
        <f>'[2]OUT-FOREIGNDEMAND'!H172</f>
        <v>216.28070584848473</v>
      </c>
      <c r="I217" s="54">
        <f>'[2]OUT-FOREIGNDEMAND'!I172</f>
        <v>239.94470117370653</v>
      </c>
      <c r="J217" s="54">
        <f>'[2]OUT-FOREIGNDEMAND'!J172</f>
        <v>111.4544928428209</v>
      </c>
      <c r="K217" s="54">
        <f>'[2]OUT-FOREIGNDEMAND'!K172</f>
        <v>147.51411145269662</v>
      </c>
      <c r="L217" s="54">
        <f>'[2]OUT-FOREIGNDEMAND'!L172</f>
        <v>181.53074309874435</v>
      </c>
      <c r="M217" s="55">
        <f>'[2]OUT-FOREIGNDEMAND'!M172</f>
        <v>122.05970137842704</v>
      </c>
      <c r="N217" s="54">
        <f>'[2]OUT-FOREIGNDEMAND'!N172</f>
        <v>122.25624916199642</v>
      </c>
      <c r="O217" s="54">
        <f>'[2]OUT-FOREIGNDEMAND'!O172</f>
        <v>133.61737711691305</v>
      </c>
      <c r="P217" s="54">
        <f>'[2]OUT-FOREIGNDEMAND'!P172</f>
        <v>122.13986701295687</v>
      </c>
      <c r="Q217" s="54">
        <f>'[2]OUT-FOREIGNDEMAND'!Q172</f>
        <v>128.60046696201641</v>
      </c>
      <c r="R217" s="54">
        <f>'[2]OUT-FOREIGNDEMAND'!R172</f>
        <v>295.05512500000009</v>
      </c>
      <c r="S217" s="54">
        <f>'[2]OUT-FOREIGNDEMAND'!S172</f>
        <v>114.77365625000002</v>
      </c>
      <c r="T217" s="54">
        <f>'[2]OUT-FOREIGNDEMAND'!T172</f>
        <v>122.87328125000002</v>
      </c>
      <c r="U217" s="54">
        <f>'[2]OUT-FOREIGNDEMAND'!U172</f>
        <v>102.57178125</v>
      </c>
      <c r="V217" s="54">
        <f>'[2]OUT-FOREIGNDEMAND'!V172</f>
        <v>186.86540625000001</v>
      </c>
      <c r="W217" s="53">
        <f>'[2]OUT-FOREIGNDEMAND'!W172</f>
        <v>0</v>
      </c>
      <c r="X217" s="43">
        <f t="shared" ref="X217:X242" si="27">((B217/B213)-1)*100</f>
        <v>1.7112035565271633</v>
      </c>
      <c r="Z217" s="56">
        <f t="shared" si="25"/>
        <v>8.8078443901584045</v>
      </c>
      <c r="AA217" s="56">
        <f t="shared" si="25"/>
        <v>8.1645544533131442</v>
      </c>
      <c r="AB217" s="56">
        <f t="shared" si="25"/>
        <v>1.9739498042847581</v>
      </c>
      <c r="AC217" s="56">
        <f t="shared" si="25"/>
        <v>9.5801477680536031</v>
      </c>
      <c r="AD217" s="56">
        <f t="shared" si="25"/>
        <v>2.7599604275329037</v>
      </c>
      <c r="AE217" s="56">
        <f t="shared" si="25"/>
        <v>6.7183545540648204</v>
      </c>
      <c r="AG217" s="58">
        <f t="shared" si="23"/>
        <v>159.44111663504879</v>
      </c>
      <c r="AH217" s="58">
        <f t="shared" si="24"/>
        <v>3.2742489159218735</v>
      </c>
      <c r="AI217" s="43">
        <f t="shared" si="26"/>
        <v>0.80869931482914215</v>
      </c>
      <c r="AJ217" s="43">
        <f t="shared" si="17"/>
        <v>2015</v>
      </c>
      <c r="AK217" s="45">
        <f ca="1">AVERAGE(OFFSET(AG$47,4*ROWS(AG$47:AG82)-4,,))</f>
        <v>129.38779454735078</v>
      </c>
      <c r="AL217" s="44">
        <f t="shared" ca="1" si="20"/>
        <v>3.460446246021931</v>
      </c>
    </row>
    <row r="218" spans="1:38" x14ac:dyDescent="0.25">
      <c r="A218" s="53" t="str">
        <f>'[2]OUT-FOREIGNDEMAND'!A173</f>
        <v>2022Q4</v>
      </c>
      <c r="B218" s="54">
        <f>'[2]OUT-FOREIGNDEMAND'!B173</f>
        <v>132.23895651980774</v>
      </c>
      <c r="C218" s="54">
        <f>'[2]OUT-FOREIGNDEMAND'!C173</f>
        <v>122.39462818422555</v>
      </c>
      <c r="D218" s="54">
        <f>'[2]OUT-FOREIGNDEMAND'!D173</f>
        <v>126.59284638469259</v>
      </c>
      <c r="E218" s="54">
        <f>'[2]OUT-FOREIGNDEMAND'!E173</f>
        <v>173.84853327054859</v>
      </c>
      <c r="F218" s="54">
        <f>'[2]OUT-FOREIGNDEMAND'!F173</f>
        <v>182.86171573364044</v>
      </c>
      <c r="G218" s="54">
        <f>'[2]OUT-FOREIGNDEMAND'!G173</f>
        <v>171.46380482522454</v>
      </c>
      <c r="H218" s="54">
        <f>'[2]OUT-FOREIGNDEMAND'!H173</f>
        <v>219.50830734551784</v>
      </c>
      <c r="I218" s="54">
        <f>'[2]OUT-FOREIGNDEMAND'!I173</f>
        <v>242.7242440720309</v>
      </c>
      <c r="J218" s="54">
        <f>'[2]OUT-FOREIGNDEMAND'!J173</f>
        <v>111.80018283710129</v>
      </c>
      <c r="K218" s="54">
        <f>'[2]OUT-FOREIGNDEMAND'!K173</f>
        <v>148.15878433815874</v>
      </c>
      <c r="L218" s="54">
        <f>'[2]OUT-FOREIGNDEMAND'!L173</f>
        <v>183.67345958778532</v>
      </c>
      <c r="M218" s="55">
        <f>'[2]OUT-FOREIGNDEMAND'!M173</f>
        <v>122.44655166110927</v>
      </c>
      <c r="N218" s="54">
        <f>'[2]OUT-FOREIGNDEMAND'!N173</f>
        <v>122.36457323540337</v>
      </c>
      <c r="O218" s="54">
        <f>'[2]OUT-FOREIGNDEMAND'!O173</f>
        <v>134.61849329264737</v>
      </c>
      <c r="P218" s="54">
        <f>'[2]OUT-FOREIGNDEMAND'!P173</f>
        <v>122.70418022149892</v>
      </c>
      <c r="Q218" s="54">
        <f>'[2]OUT-FOREIGNDEMAND'!Q173</f>
        <v>130.48864532242536</v>
      </c>
      <c r="R218" s="54">
        <f>'[2]OUT-FOREIGNDEMAND'!R173</f>
        <v>298.88687500000009</v>
      </c>
      <c r="S218" s="54">
        <f>'[2]OUT-FOREIGNDEMAND'!S173</f>
        <v>115.33159375000002</v>
      </c>
      <c r="T218" s="54">
        <f>'[2]OUT-FOREIGNDEMAND'!T173</f>
        <v>125.06596875000001</v>
      </c>
      <c r="U218" s="54">
        <f>'[2]OUT-FOREIGNDEMAND'!U173</f>
        <v>103.25146875000002</v>
      </c>
      <c r="V218" s="54">
        <f>'[2]OUT-FOREIGNDEMAND'!V173</f>
        <v>189.31034375000002</v>
      </c>
      <c r="W218" s="57"/>
      <c r="X218" s="43">
        <f t="shared" si="27"/>
        <v>1.3952438515004939</v>
      </c>
      <c r="Z218" s="56">
        <f t="shared" si="25"/>
        <v>8.5373912832086507</v>
      </c>
      <c r="AA218" s="56">
        <f t="shared" si="25"/>
        <v>7.6685947330039639</v>
      </c>
      <c r="AB218" s="56">
        <f t="shared" si="25"/>
        <v>2.0574302930415733</v>
      </c>
      <c r="AC218" s="56">
        <f t="shared" si="25"/>
        <v>9.5117122565162795</v>
      </c>
      <c r="AD218" s="56">
        <f t="shared" si="25"/>
        <v>2.9743390600047492</v>
      </c>
      <c r="AE218" s="56">
        <f t="shared" si="25"/>
        <v>6.4472483564888661</v>
      </c>
      <c r="AG218" s="58">
        <f>B218*$B$1+C218*$C$1+D218*$D$1+E218*$E$1+F218*$F$1+G218*$G$1+H218*$H$1+I218*$I$1+J218*$J$1+K218*$K$1+L218*$L$1+M218*$M$1+N218*$N$1+O218*$O$1+P218*$P$1</f>
        <v>160.69372323793084</v>
      </c>
      <c r="AH218" s="58">
        <f>((AG218/AG217)^4-1)*100</f>
        <v>3.1797198798711568</v>
      </c>
      <c r="AI218" s="43">
        <f t="shared" si="26"/>
        <v>0.78562332560001558</v>
      </c>
      <c r="AJ218" s="43">
        <f t="shared" si="17"/>
        <v>2016</v>
      </c>
      <c r="AK218" s="45">
        <f ca="1">AVERAGE(OFFSET(AG$47,4*ROWS(AG$47:AG83)-4,,))</f>
        <v>134.02595034357952</v>
      </c>
      <c r="AL218" s="44">
        <f t="shared" ca="1" si="20"/>
        <v>3.5846934499925931</v>
      </c>
    </row>
    <row r="219" spans="1:38" x14ac:dyDescent="0.25">
      <c r="A219" s="60" t="str">
        <f>'[2]OUT-FOREIGNDEMAND'!A174</f>
        <v>2023Q1</v>
      </c>
      <c r="B219" s="57">
        <f>'[2]OUT-FOREIGNDEMAND'!B174</f>
        <v>132.76676299121442</v>
      </c>
      <c r="C219" s="57">
        <f>'[2]OUT-FOREIGNDEMAND'!C174</f>
        <v>121.30256290357454</v>
      </c>
      <c r="D219" s="57">
        <f>'[2]OUT-FOREIGNDEMAND'!D174</f>
        <v>126.40968557489097</v>
      </c>
      <c r="E219" s="57">
        <f>'[2]OUT-FOREIGNDEMAND'!E174</f>
        <v>174.6476882471872</v>
      </c>
      <c r="F219" s="57">
        <f>'[2]OUT-FOREIGNDEMAND'!F174</f>
        <v>183.81528306853193</v>
      </c>
      <c r="G219" s="57">
        <f>'[2]OUT-FOREIGNDEMAND'!G174</f>
        <v>173.26106333603343</v>
      </c>
      <c r="H219" s="57">
        <f>'[2]OUT-FOREIGNDEMAND'!H174</f>
        <v>222.22630534061292</v>
      </c>
      <c r="I219" s="57">
        <f>'[2]OUT-FOREIGNDEMAND'!I174</f>
        <v>246.91990913725044</v>
      </c>
      <c r="J219" s="57">
        <f>'[2]OUT-FOREIGNDEMAND'!J174</f>
        <v>112.25083042169408</v>
      </c>
      <c r="K219" s="57">
        <f>'[2]OUT-FOREIGNDEMAND'!K174</f>
        <v>148.26112094244766</v>
      </c>
      <c r="L219" s="57">
        <f>'[2]OUT-FOREIGNDEMAND'!L174</f>
        <v>185.18734198590465</v>
      </c>
      <c r="M219" s="61">
        <f>'[2]OUT-FOREIGNDEMAND'!M174</f>
        <v>122.13899697100743</v>
      </c>
      <c r="N219" s="57">
        <f>'[2]OUT-FOREIGNDEMAND'!N174</f>
        <v>121.74737762829989</v>
      </c>
      <c r="O219" s="57">
        <f>'[2]OUT-FOREIGNDEMAND'!O174</f>
        <v>135.37430130871996</v>
      </c>
      <c r="P219" s="57">
        <f>'[2]OUT-FOREIGNDEMAND'!P174</f>
        <v>122.35436831477838</v>
      </c>
      <c r="Q219" s="57">
        <f>'[2]OUT-FOREIGNDEMAND'!Q174</f>
        <v>132.14943485529702</v>
      </c>
      <c r="R219" s="57">
        <f>'[2]OUT-FOREIGNDEMAND'!R174</f>
        <v>301.83518749999996</v>
      </c>
      <c r="S219" s="57">
        <f>'[2]OUT-FOREIGNDEMAND'!S174</f>
        <v>115.88109375000005</v>
      </c>
      <c r="T219" s="57">
        <f>'[2]OUT-FOREIGNDEMAND'!T174</f>
        <v>127.56234375</v>
      </c>
      <c r="U219" s="57">
        <f>'[2]OUT-FOREIGNDEMAND'!U174</f>
        <v>104.07521875000002</v>
      </c>
      <c r="V219" s="57">
        <f>'[2]OUT-FOREIGNDEMAND'!V174</f>
        <v>191.30850000000009</v>
      </c>
      <c r="W219" s="57"/>
      <c r="X219" s="43">
        <f t="shared" si="27"/>
        <v>1.7651063305774484</v>
      </c>
      <c r="Z219" s="46">
        <f t="shared" si="25"/>
        <v>6.3600009378409705</v>
      </c>
      <c r="AA219" s="46">
        <f t="shared" si="25"/>
        <v>5.6058749977585531</v>
      </c>
      <c r="AB219" s="46">
        <f t="shared" si="25"/>
        <v>1.928401537201796</v>
      </c>
      <c r="AC219" s="46">
        <f t="shared" si="25"/>
        <v>7.9645224230315392</v>
      </c>
      <c r="AD219" s="46">
        <f t="shared" si="25"/>
        <v>2.7704515206470992</v>
      </c>
      <c r="AE219" s="46">
        <f t="shared" si="25"/>
        <v>5.3926820278306753</v>
      </c>
      <c r="AG219" s="46">
        <f t="shared" si="23"/>
        <v>161.76444893875751</v>
      </c>
      <c r="AH219" s="46">
        <f t="shared" si="24"/>
        <v>2.6920153392463009</v>
      </c>
      <c r="AI219" s="43">
        <f t="shared" si="26"/>
        <v>0.66631457610906164</v>
      </c>
      <c r="AJ219" s="43">
        <f t="shared" si="17"/>
        <v>2017</v>
      </c>
      <c r="AK219" s="45">
        <f ca="1">AVERAGE(OFFSET(AG$47,4*ROWS(AG$47:AG84)-4,,))</f>
        <v>139.05887735339201</v>
      </c>
      <c r="AL219" s="44">
        <f t="shared" ca="1" si="20"/>
        <v>3.7551884518710166</v>
      </c>
    </row>
    <row r="220" spans="1:38" x14ac:dyDescent="0.25">
      <c r="A220" s="60" t="str">
        <f>'[2]OUT-FOREIGNDEMAND'!A175</f>
        <v>2023Q2</v>
      </c>
      <c r="B220" s="57">
        <f>'[2]OUT-FOREIGNDEMAND'!B175</f>
        <v>133.24386256815458</v>
      </c>
      <c r="C220" s="57">
        <f>'[2]OUT-FOREIGNDEMAND'!C175</f>
        <v>121.31759618295783</v>
      </c>
      <c r="D220" s="57">
        <f>'[2]OUT-FOREIGNDEMAND'!D175</f>
        <v>126.74762567130739</v>
      </c>
      <c r="E220" s="57">
        <f>'[2]OUT-FOREIGNDEMAND'!E175</f>
        <v>176.31756340671259</v>
      </c>
      <c r="F220" s="57">
        <f>'[2]OUT-FOREIGNDEMAND'!F175</f>
        <v>184.96743256983601</v>
      </c>
      <c r="G220" s="57">
        <f>'[2]OUT-FOREIGNDEMAND'!G175</f>
        <v>174.97873459491279</v>
      </c>
      <c r="H220" s="57">
        <f>'[2]OUT-FOREIGNDEMAND'!H175</f>
        <v>225.49544312903905</v>
      </c>
      <c r="I220" s="57">
        <f>'[2]OUT-FOREIGNDEMAND'!I175</f>
        <v>249.97036986105607</v>
      </c>
      <c r="J220" s="57">
        <f>'[2]OUT-FOREIGNDEMAND'!J175</f>
        <v>112.59434319447361</v>
      </c>
      <c r="K220" s="57">
        <f>'[2]OUT-FOREIGNDEMAND'!K175</f>
        <v>148.90383154441514</v>
      </c>
      <c r="L220" s="57">
        <f>'[2]OUT-FOREIGNDEMAND'!L175</f>
        <v>187.85738493938473</v>
      </c>
      <c r="M220" s="61">
        <f>'[2]OUT-FOREIGNDEMAND'!M175</f>
        <v>122.38335088438836</v>
      </c>
      <c r="N220" s="57">
        <f>'[2]OUT-FOREIGNDEMAND'!N175</f>
        <v>121.80610422971071</v>
      </c>
      <c r="O220" s="57">
        <f>'[2]OUT-FOREIGNDEMAND'!O175</f>
        <v>136.28997468381277</v>
      </c>
      <c r="P220" s="57">
        <f>'[2]OUT-FOREIGNDEMAND'!P175</f>
        <v>122.68443437003963</v>
      </c>
      <c r="Q220" s="57">
        <f>'[2]OUT-FOREIGNDEMAND'!Q175</f>
        <v>133.66712462300217</v>
      </c>
      <c r="R220" s="57">
        <f>'[2]OUT-FOREIGNDEMAND'!R175</f>
        <v>304.75731250000001</v>
      </c>
      <c r="S220" s="57">
        <f>'[2]OUT-FOREIGNDEMAND'!S175</f>
        <v>116.46715625000006</v>
      </c>
      <c r="T220" s="57">
        <f>'[2]OUT-FOREIGNDEMAND'!T175</f>
        <v>129.36490625000002</v>
      </c>
      <c r="U220" s="57">
        <f>'[2]OUT-FOREIGNDEMAND'!U175</f>
        <v>104.74303125000002</v>
      </c>
      <c r="V220" s="57">
        <f>'[2]OUT-FOREIGNDEMAND'!V175</f>
        <v>193.56750000000008</v>
      </c>
      <c r="W220" s="57"/>
      <c r="X220" s="43">
        <f t="shared" si="27"/>
        <v>1.6411156733784793</v>
      </c>
      <c r="Z220" s="46">
        <f t="shared" si="25"/>
        <v>5.6489908822608959</v>
      </c>
      <c r="AA220" s="46">
        <f t="shared" si="25"/>
        <v>4.8367136413887346</v>
      </c>
      <c r="AB220" s="46">
        <f t="shared" si="25"/>
        <v>1.9620089882095515</v>
      </c>
      <c r="AC220" s="46">
        <f t="shared" si="25"/>
        <v>7.2956357593974674</v>
      </c>
      <c r="AD220" s="46">
        <f t="shared" si="25"/>
        <v>2.7787683941619568</v>
      </c>
      <c r="AE220" s="46">
        <f t="shared" si="25"/>
        <v>5.0464225697788745</v>
      </c>
      <c r="AG220" s="46">
        <f t="shared" si="23"/>
        <v>163.02633053814444</v>
      </c>
      <c r="AH220" s="46">
        <f t="shared" si="24"/>
        <v>3.1569951266914531</v>
      </c>
      <c r="AI220" s="43">
        <f t="shared" si="26"/>
        <v>0.78007350049122959</v>
      </c>
      <c r="AJ220" s="43">
        <f t="shared" si="17"/>
        <v>2018</v>
      </c>
      <c r="AK220" s="62">
        <f ca="1">AVERAGE(OFFSET(AG$47,4*ROWS(AG$47:AG85)-4,,))</f>
        <v>144.55837801085369</v>
      </c>
      <c r="AL220" s="46">
        <f t="shared" ca="1" si="20"/>
        <v>3.9548001264857913</v>
      </c>
    </row>
    <row r="221" spans="1:38" x14ac:dyDescent="0.25">
      <c r="A221" s="60" t="str">
        <f>'[2]OUT-FOREIGNDEMAND'!A176</f>
        <v>2023Q3</v>
      </c>
      <c r="B221" s="57">
        <f>'[2]OUT-FOREIGNDEMAND'!B176</f>
        <v>133.68013595786309</v>
      </c>
      <c r="C221" s="57">
        <f>'[2]OUT-FOREIGNDEMAND'!C176</f>
        <v>121.42404332749123</v>
      </c>
      <c r="D221" s="57">
        <f>'[2]OUT-FOREIGNDEMAND'!D176</f>
        <v>127.16341072994095</v>
      </c>
      <c r="E221" s="57">
        <f>'[2]OUT-FOREIGNDEMAND'!E176</f>
        <v>178.06040699315389</v>
      </c>
      <c r="F221" s="57">
        <f>'[2]OUT-FOREIGNDEMAND'!F176</f>
        <v>186.14068162905659</v>
      </c>
      <c r="G221" s="57">
        <f>'[2]OUT-FOREIGNDEMAND'!G176</f>
        <v>176.72428271475613</v>
      </c>
      <c r="H221" s="57">
        <f>'[2]OUT-FOREIGNDEMAND'!H176</f>
        <v>228.87374433776739</v>
      </c>
      <c r="I221" s="57">
        <f>'[2]OUT-FOREIGNDEMAND'!I176</f>
        <v>252.94284562190992</v>
      </c>
      <c r="J221" s="57">
        <f>'[2]OUT-FOREIGNDEMAND'!J176</f>
        <v>112.91909298965891</v>
      </c>
      <c r="K221" s="57">
        <f>'[2]OUT-FOREIGNDEMAND'!K176</f>
        <v>149.63578686120627</v>
      </c>
      <c r="L221" s="57">
        <f>'[2]OUT-FOREIGNDEMAND'!L176</f>
        <v>190.93984067894121</v>
      </c>
      <c r="M221" s="61">
        <f>'[2]OUT-FOREIGNDEMAND'!M176</f>
        <v>122.66031607780756</v>
      </c>
      <c r="N221" s="57">
        <f>'[2]OUT-FOREIGNDEMAND'!N176</f>
        <v>121.95681891920883</v>
      </c>
      <c r="O221" s="57">
        <f>'[2]OUT-FOREIGNDEMAND'!O176</f>
        <v>137.19669111847497</v>
      </c>
      <c r="P221" s="57">
        <f>'[2]OUT-FOREIGNDEMAND'!P176</f>
        <v>123.03021043843084</v>
      </c>
      <c r="Q221" s="57">
        <f>'[2]OUT-FOREIGNDEMAND'!Q176</f>
        <v>135.00659418288632</v>
      </c>
      <c r="R221" s="57">
        <f>'[2]OUT-FOREIGNDEMAND'!R176</f>
        <v>307.29606249999995</v>
      </c>
      <c r="S221" s="57">
        <f>'[2]OUT-FOREIGNDEMAND'!S176</f>
        <v>117.07103125000006</v>
      </c>
      <c r="T221" s="57">
        <f>'[2]OUT-FOREIGNDEMAND'!T176</f>
        <v>130.88928124999998</v>
      </c>
      <c r="U221" s="57">
        <f>'[2]OUT-FOREIGNDEMAND'!U176</f>
        <v>105.37990625000002</v>
      </c>
      <c r="V221" s="57">
        <f>'[2]OUT-FOREIGNDEMAND'!V176</f>
        <v>195.79250000000008</v>
      </c>
      <c r="W221" s="57"/>
      <c r="X221" s="43">
        <f t="shared" si="27"/>
        <v>1.5157321535792745</v>
      </c>
      <c r="Z221" s="46">
        <f t="shared" si="25"/>
        <v>4.9814183200143747</v>
      </c>
      <c r="AA221" s="46">
        <f t="shared" si="25"/>
        <v>4.1486950955350599</v>
      </c>
      <c r="AB221" s="46">
        <f t="shared" si="25"/>
        <v>2.0016570657955812</v>
      </c>
      <c r="AC221" s="46">
        <f t="shared" si="25"/>
        <v>6.5237942036320051</v>
      </c>
      <c r="AD221" s="46">
        <f t="shared" si="25"/>
        <v>2.7377169098347975</v>
      </c>
      <c r="AE221" s="46">
        <f t="shared" si="25"/>
        <v>4.7772853890659883</v>
      </c>
      <c r="AG221" s="46">
        <f t="shared" si="23"/>
        <v>164.32393603583498</v>
      </c>
      <c r="AH221" s="46">
        <f t="shared" si="24"/>
        <v>3.2220078076366176</v>
      </c>
      <c r="AI221" s="43">
        <f t="shared" si="26"/>
        <v>0.7959484172938236</v>
      </c>
      <c r="AJ221" s="43">
        <f t="shared" si="17"/>
        <v>2019</v>
      </c>
      <c r="AK221" s="62">
        <f ca="1">AVERAGE(OFFSET(AG$47,4*ROWS(AG$47:AG86)-4,,))</f>
        <v>149.62735536700049</v>
      </c>
      <c r="AL221" s="46">
        <f t="shared" ca="1" si="20"/>
        <v>3.5065261701858752</v>
      </c>
    </row>
    <row r="222" spans="1:38" x14ac:dyDescent="0.25">
      <c r="A222" s="60" t="str">
        <f>'[2]OUT-FOREIGNDEMAND'!A177</f>
        <v>2023Q4</v>
      </c>
      <c r="B222" s="57">
        <f>'[2]OUT-FOREIGNDEMAND'!B177</f>
        <v>134.0755831603399</v>
      </c>
      <c r="C222" s="57">
        <f>'[2]OUT-FOREIGNDEMAND'!C177</f>
        <v>121.62190433717478</v>
      </c>
      <c r="D222" s="57">
        <f>'[2]OUT-FOREIGNDEMAND'!D177</f>
        <v>127.65704075079161</v>
      </c>
      <c r="E222" s="57">
        <f>'[2]OUT-FOREIGNDEMAND'!E177</f>
        <v>179.87621900651112</v>
      </c>
      <c r="F222" s="57">
        <f>'[2]OUT-FOREIGNDEMAND'!F177</f>
        <v>187.33503024619364</v>
      </c>
      <c r="G222" s="57">
        <f>'[2]OUT-FOREIGNDEMAND'!G177</f>
        <v>178.49770769556352</v>
      </c>
      <c r="H222" s="57">
        <f>'[2]OUT-FOREIGNDEMAND'!H177</f>
        <v>232.36120896679799</v>
      </c>
      <c r="I222" s="57">
        <f>'[2]OUT-FOREIGNDEMAND'!I177</f>
        <v>255.83733641981198</v>
      </c>
      <c r="J222" s="57">
        <f>'[2]OUT-FOREIGNDEMAND'!J177</f>
        <v>113.22507980724995</v>
      </c>
      <c r="K222" s="57">
        <f>'[2]OUT-FOREIGNDEMAND'!K177</f>
        <v>150.45698689282111</v>
      </c>
      <c r="L222" s="57">
        <f>'[2]OUT-FOREIGNDEMAND'!L177</f>
        <v>194.43470920457412</v>
      </c>
      <c r="M222" s="61">
        <f>'[2]OUT-FOREIGNDEMAND'!M177</f>
        <v>122.96989255126502</v>
      </c>
      <c r="N222" s="57">
        <f>'[2]OUT-FOREIGNDEMAND'!N177</f>
        <v>122.19952169679428</v>
      </c>
      <c r="O222" s="57">
        <f>'[2]OUT-FOREIGNDEMAND'!O177</f>
        <v>138.09445061270662</v>
      </c>
      <c r="P222" s="57">
        <f>'[2]OUT-FOREIGNDEMAND'!P177</f>
        <v>123.39169651995203</v>
      </c>
      <c r="Q222" s="57">
        <f>'[2]OUT-FOREIGNDEMAND'!Q177</f>
        <v>136.16784353494947</v>
      </c>
      <c r="R222" s="57">
        <f>'[2]OUT-FOREIGNDEMAND'!R177</f>
        <v>309.45143749999994</v>
      </c>
      <c r="S222" s="57">
        <f>'[2]OUT-FOREIGNDEMAND'!S177</f>
        <v>117.69271875000007</v>
      </c>
      <c r="T222" s="57">
        <f>'[2]OUT-FOREIGNDEMAND'!T177</f>
        <v>132.13546875</v>
      </c>
      <c r="U222" s="57">
        <f>'[2]OUT-FOREIGNDEMAND'!U177</f>
        <v>105.98584375000002</v>
      </c>
      <c r="V222" s="57">
        <f>'[2]OUT-FOREIGNDEMAND'!V177</f>
        <v>197.98350000000008</v>
      </c>
      <c r="W222" s="57"/>
      <c r="X222" s="43">
        <f t="shared" si="27"/>
        <v>1.388869580392571</v>
      </c>
      <c r="Z222" s="46">
        <f t="shared" si="25"/>
        <v>4.3522547103553189</v>
      </c>
      <c r="AA222" s="46">
        <f t="shared" si="25"/>
        <v>3.5346358049345161</v>
      </c>
      <c r="AB222" s="46">
        <f t="shared" si="25"/>
        <v>2.0472490869398507</v>
      </c>
      <c r="AC222" s="46">
        <f t="shared" si="25"/>
        <v>5.6526168314671832</v>
      </c>
      <c r="AD222" s="46">
        <f t="shared" si="25"/>
        <v>2.6482674126608874</v>
      </c>
      <c r="AE222" s="46">
        <f t="shared" si="25"/>
        <v>4.5814486827268519</v>
      </c>
      <c r="AG222" s="46">
        <f t="shared" si="23"/>
        <v>165.65726543182925</v>
      </c>
      <c r="AH222" s="46">
        <f t="shared" si="24"/>
        <v>3.285328728991832</v>
      </c>
      <c r="AI222" s="43">
        <f t="shared" si="26"/>
        <v>0.81140302999040959</v>
      </c>
      <c r="AJ222" s="43">
        <f t="shared" si="17"/>
        <v>2020</v>
      </c>
      <c r="AK222" s="62">
        <f ca="1">AVERAGE(OFFSET(AG$47,4*ROWS(AG$47:AG87)-4,,))</f>
        <v>144.03901304083743</v>
      </c>
      <c r="AL222" s="46">
        <f t="shared" ca="1" si="20"/>
        <v>-3.7348400046610331</v>
      </c>
    </row>
    <row r="223" spans="1:38" x14ac:dyDescent="0.25">
      <c r="A223" s="60" t="str">
        <f>'[2]OUT-FOREIGNDEMAND'!A178</f>
        <v>2024Q1</v>
      </c>
      <c r="B223" s="57">
        <f>'[2]OUT-FOREIGNDEMAND'!B178</f>
        <v>134.17870093004092</v>
      </c>
      <c r="C223" s="57">
        <f>'[2]OUT-FOREIGNDEMAND'!C178</f>
        <v>121.90433490649131</v>
      </c>
      <c r="D223" s="57">
        <f>'[2]OUT-FOREIGNDEMAND'!D178</f>
        <v>128.5378993651683</v>
      </c>
      <c r="E223" s="57">
        <f>'[2]OUT-FOREIGNDEMAND'!E178</f>
        <v>181.97533935179416</v>
      </c>
      <c r="F223" s="57">
        <f>'[2]OUT-FOREIGNDEMAND'!F178</f>
        <v>188.55446285098569</v>
      </c>
      <c r="G223" s="57">
        <f>'[2]OUT-FOREIGNDEMAND'!G178</f>
        <v>180.19156716736654</v>
      </c>
      <c r="H223" s="57">
        <f>'[2]OUT-FOREIGNDEMAND'!H178</f>
        <v>236.1356240078768</v>
      </c>
      <c r="I223" s="57">
        <f>'[2]OUT-FOREIGNDEMAND'!I178</f>
        <v>258.54458779815286</v>
      </c>
      <c r="J223" s="57">
        <f>'[2]OUT-FOREIGNDEMAND'!J178</f>
        <v>113.53955708869324</v>
      </c>
      <c r="K223" s="57">
        <f>'[2]OUT-FOREIGNDEMAND'!K178</f>
        <v>151.60032524803398</v>
      </c>
      <c r="L223" s="57">
        <f>'[2]OUT-FOREIGNDEMAND'!L178</f>
        <v>200.18506683311415</v>
      </c>
      <c r="M223" s="61">
        <f>'[2]OUT-FOREIGNDEMAND'!M178</f>
        <v>123.37960333565212</v>
      </c>
      <c r="N223" s="57">
        <f>'[2]OUT-FOREIGNDEMAND'!N178</f>
        <v>122.57968308654031</v>
      </c>
      <c r="O223" s="57">
        <f>'[2]OUT-FOREIGNDEMAND'!O178</f>
        <v>138.95145959188014</v>
      </c>
      <c r="P223" s="57">
        <f>'[2]OUT-FOREIGNDEMAND'!P178</f>
        <v>123.74502902965992</v>
      </c>
      <c r="Q223" s="57">
        <f>'[2]OUT-FOREIGNDEMAND'!Q178</f>
        <v>136.84688114624612</v>
      </c>
      <c r="R223" s="57">
        <f>'[2]OUT-FOREIGNDEMAND'!R178</f>
        <v>310.34390625000015</v>
      </c>
      <c r="S223" s="57">
        <f>'[2]OUT-FOREIGNDEMAND'!S178</f>
        <v>118.36628125000006</v>
      </c>
      <c r="T223" s="57">
        <f>'[2]OUT-FOREIGNDEMAND'!T178</f>
        <v>132.63643750000006</v>
      </c>
      <c r="U223" s="57">
        <f>'[2]OUT-FOREIGNDEMAND'!U178</f>
        <v>106.57709374999999</v>
      </c>
      <c r="V223" s="57">
        <f>'[2]OUT-FOREIGNDEMAND'!V178</f>
        <v>200.10393749999992</v>
      </c>
      <c r="W223" s="57"/>
      <c r="X223" s="43">
        <f t="shared" si="27"/>
        <v>1.0634724437168952</v>
      </c>
      <c r="Z223" s="46">
        <f t="shared" si="25"/>
        <v>3.5546472794929285</v>
      </c>
      <c r="AA223" s="46">
        <f t="shared" si="25"/>
        <v>2.8189949689017668</v>
      </c>
      <c r="AB223" s="46">
        <f t="shared" si="25"/>
        <v>2.1446013491739357</v>
      </c>
      <c r="AC223" s="46">
        <f t="shared" si="25"/>
        <v>3.9777363764532225</v>
      </c>
      <c r="AD223" s="46">
        <f t="shared" si="25"/>
        <v>2.4039103929339278</v>
      </c>
      <c r="AE223" s="46">
        <f t="shared" si="25"/>
        <v>4.5975152698389365</v>
      </c>
      <c r="AG223" s="46">
        <f t="shared" si="23"/>
        <v>167.10872632200838</v>
      </c>
      <c r="AH223" s="46">
        <f t="shared" si="24"/>
        <v>3.5510636739618961</v>
      </c>
      <c r="AI223" s="43">
        <f t="shared" si="26"/>
        <v>0.87618305565742016</v>
      </c>
      <c r="AJ223" s="43">
        <f t="shared" si="17"/>
        <v>2021</v>
      </c>
      <c r="AK223" s="62">
        <f ca="1">AVERAGE(OFFSET(AG$47,4*ROWS(AG$47:AG88)-4,,))</f>
        <v>150.62989325411817</v>
      </c>
      <c r="AL223" s="46">
        <f t="shared" ca="1" si="20"/>
        <v>4.5757604652651329</v>
      </c>
    </row>
    <row r="224" spans="1:38" x14ac:dyDescent="0.25">
      <c r="A224" s="60" t="str">
        <f>'[2]OUT-FOREIGNDEMAND'!A179</f>
        <v>2024Q2</v>
      </c>
      <c r="B224" s="57">
        <f>'[2]OUT-FOREIGNDEMAND'!B179</f>
        <v>134.59309705627211</v>
      </c>
      <c r="C224" s="57">
        <f>'[2]OUT-FOREIGNDEMAND'!C179</f>
        <v>122.28776136868198</v>
      </c>
      <c r="D224" s="57">
        <f>'[2]OUT-FOREIGNDEMAND'!D179</f>
        <v>129.06346585792963</v>
      </c>
      <c r="E224" s="57">
        <f>'[2]OUT-FOREIGNDEMAND'!E179</f>
        <v>183.85295225697939</v>
      </c>
      <c r="F224" s="57">
        <f>'[2]OUT-FOREIGNDEMAND'!F179</f>
        <v>189.78941681206027</v>
      </c>
      <c r="G224" s="57">
        <f>'[2]OUT-FOREIGNDEMAND'!G179</f>
        <v>182.06372281808925</v>
      </c>
      <c r="H224" s="57">
        <f>'[2]OUT-FOREIGNDEMAND'!H179</f>
        <v>239.77030068081351</v>
      </c>
      <c r="I224" s="57">
        <f>'[2]OUT-FOREIGNDEMAND'!I179</f>
        <v>261.32681045279514</v>
      </c>
      <c r="J224" s="57">
        <f>'[2]OUT-FOREIGNDEMAND'!J179</f>
        <v>113.79711657451728</v>
      </c>
      <c r="K224" s="57">
        <f>'[2]OUT-FOREIGNDEMAND'!K179</f>
        <v>152.50685726578632</v>
      </c>
      <c r="L224" s="57">
        <f>'[2]OUT-FOREIGNDEMAND'!L179</f>
        <v>203.7675304041677</v>
      </c>
      <c r="M224" s="61">
        <f>'[2]OUT-FOREIGNDEMAND'!M179</f>
        <v>123.72739315682955</v>
      </c>
      <c r="N224" s="57">
        <f>'[2]OUT-FOREIGNDEMAND'!N179</f>
        <v>122.98817383067113</v>
      </c>
      <c r="O224" s="57">
        <f>'[2]OUT-FOREIGNDEMAND'!O179</f>
        <v>139.84402263510162</v>
      </c>
      <c r="P224" s="57">
        <f>'[2]OUT-FOREIGNDEMAND'!P179</f>
        <v>124.14748057141836</v>
      </c>
      <c r="Q224" s="57">
        <f>'[2]OUT-FOREIGNDEMAND'!Q179</f>
        <v>137.77328669584554</v>
      </c>
      <c r="R224" s="57">
        <f>'[2]OUT-FOREIGNDEMAND'!R179</f>
        <v>312.08434375000013</v>
      </c>
      <c r="S224" s="57">
        <f>'[2]OUT-FOREIGNDEMAND'!S179</f>
        <v>119.00996875000007</v>
      </c>
      <c r="T224" s="57">
        <f>'[2]OUT-FOREIGNDEMAND'!T179</f>
        <v>133.51306250000005</v>
      </c>
      <c r="U224" s="57">
        <f>'[2]OUT-FOREIGNDEMAND'!U179</f>
        <v>107.11465625</v>
      </c>
      <c r="V224" s="57">
        <f>'[2]OUT-FOREIGNDEMAND'!V179</f>
        <v>202.2415624999999</v>
      </c>
      <c r="W224" s="57"/>
      <c r="X224" s="43">
        <f t="shared" si="27"/>
        <v>1.0126053554079473</v>
      </c>
      <c r="Z224" s="46">
        <f t="shared" si="25"/>
        <v>3.0719311756159051</v>
      </c>
      <c r="AA224" s="46">
        <f t="shared" si="25"/>
        <v>2.4042183565325059</v>
      </c>
      <c r="AB224" s="46">
        <f t="shared" si="25"/>
        <v>2.1832871874554849</v>
      </c>
      <c r="AC224" s="46">
        <f t="shared" si="25"/>
        <v>3.2065545210411495</v>
      </c>
      <c r="AD224" s="46">
        <f t="shared" si="25"/>
        <v>2.2642317791428113</v>
      </c>
      <c r="AE224" s="46">
        <f t="shared" si="25"/>
        <v>4.4811564441343821</v>
      </c>
      <c r="AG224" s="46">
        <f t="shared" si="23"/>
        <v>168.4805404762576</v>
      </c>
      <c r="AH224" s="46">
        <f t="shared" si="24"/>
        <v>3.3243000130325662</v>
      </c>
      <c r="AI224" s="43">
        <f t="shared" si="26"/>
        <v>0.82091114236955143</v>
      </c>
      <c r="AJ224" s="43">
        <f t="shared" si="17"/>
        <v>2022</v>
      </c>
      <c r="AK224" s="62">
        <f ca="1">AVERAGE(OFFSET(AG$47,4*ROWS(AG$47:AG89)-4,,))</f>
        <v>156.85655672388805</v>
      </c>
      <c r="AL224" s="46">
        <f t="shared" ca="1" si="20"/>
        <v>4.1337501708676561</v>
      </c>
    </row>
    <row r="225" spans="1:38" x14ac:dyDescent="0.25">
      <c r="A225" s="60" t="str">
        <f>'[2]OUT-FOREIGNDEMAND'!A180</f>
        <v>2024Q3</v>
      </c>
      <c r="B225" s="57">
        <f>'[2]OUT-FOREIGNDEMAND'!B180</f>
        <v>135.06726829348929</v>
      </c>
      <c r="C225" s="57">
        <f>'[2]OUT-FOREIGNDEMAND'!C180</f>
        <v>122.76533941822963</v>
      </c>
      <c r="D225" s="57">
        <f>'[2]OUT-FOREIGNDEMAND'!D180</f>
        <v>129.54312386038453</v>
      </c>
      <c r="E225" s="57">
        <f>'[2]OUT-FOREIGNDEMAND'!E180</f>
        <v>185.71939762707669</v>
      </c>
      <c r="F225" s="57">
        <f>'[2]OUT-FOREIGNDEMAND'!F180</f>
        <v>191.04387655915593</v>
      </c>
      <c r="G225" s="57">
        <f>'[2]OUT-FOREIGNDEMAND'!G180</f>
        <v>184.00673227776329</v>
      </c>
      <c r="H225" s="57">
        <f>'[2]OUT-FOREIGNDEMAND'!H180</f>
        <v>243.44302597735413</v>
      </c>
      <c r="I225" s="57">
        <f>'[2]OUT-FOREIGNDEMAND'!I180</f>
        <v>264.07474992712923</v>
      </c>
      <c r="J225" s="57">
        <f>'[2]OUT-FOREIGNDEMAND'!J180</f>
        <v>114.02501170616851</v>
      </c>
      <c r="K225" s="57">
        <f>'[2]OUT-FOREIGNDEMAND'!K180</f>
        <v>153.40947655485252</v>
      </c>
      <c r="L225" s="57">
        <f>'[2]OUT-FOREIGNDEMAND'!L180</f>
        <v>207.02517623456544</v>
      </c>
      <c r="M225" s="61">
        <f>'[2]OUT-FOREIGNDEMAND'!M180</f>
        <v>124.08078504568867</v>
      </c>
      <c r="N225" s="57">
        <f>'[2]OUT-FOREIGNDEMAND'!N180</f>
        <v>123.47046445325998</v>
      </c>
      <c r="O225" s="57">
        <f>'[2]OUT-FOREIGNDEMAND'!O180</f>
        <v>140.74034616774347</v>
      </c>
      <c r="P225" s="57">
        <f>'[2]OUT-FOREIGNDEMAND'!P180</f>
        <v>124.57518756028405</v>
      </c>
      <c r="Q225" s="57">
        <f>'[2]OUT-FOREIGNDEMAND'!Q180</f>
        <v>138.64306865080221</v>
      </c>
      <c r="R225" s="57">
        <f>'[2]OUT-FOREIGNDEMAND'!R180</f>
        <v>313.79321875000011</v>
      </c>
      <c r="S225" s="57">
        <f>'[2]OUT-FOREIGNDEMAND'!S180</f>
        <v>119.65784375000007</v>
      </c>
      <c r="T225" s="57">
        <f>'[2]OUT-FOREIGNDEMAND'!T180</f>
        <v>134.29831250000004</v>
      </c>
      <c r="U225" s="57">
        <f>'[2]OUT-FOREIGNDEMAND'!U180</f>
        <v>107.61478124999996</v>
      </c>
      <c r="V225" s="57">
        <f>'[2]OUT-FOREIGNDEMAND'!V180</f>
        <v>204.35981249999989</v>
      </c>
      <c r="W225" s="57"/>
      <c r="X225" s="43">
        <f t="shared" si="27"/>
        <v>1.0376503028568518</v>
      </c>
      <c r="Z225" s="46">
        <f t="shared" si="25"/>
        <v>2.6935532222890801</v>
      </c>
      <c r="AA225" s="46">
        <f t="shared" si="25"/>
        <v>2.1142985683391791</v>
      </c>
      <c r="AB225" s="46">
        <f t="shared" si="25"/>
        <v>2.2096093904528713</v>
      </c>
      <c r="AC225" s="46">
        <f t="shared" si="25"/>
        <v>2.6045152188503229</v>
      </c>
      <c r="AD225" s="46">
        <f t="shared" si="25"/>
        <v>2.1207790740466193</v>
      </c>
      <c r="AE225" s="46">
        <f t="shared" si="25"/>
        <v>4.3757102544784932</v>
      </c>
      <c r="AG225" s="46">
        <f t="shared" si="23"/>
        <v>169.85511549045796</v>
      </c>
      <c r="AH225" s="46">
        <f t="shared" si="24"/>
        <v>3.303618859876889</v>
      </c>
      <c r="AI225" s="43">
        <f t="shared" si="26"/>
        <v>0.81586574349461483</v>
      </c>
      <c r="AJ225" s="43">
        <f t="shared" si="17"/>
        <v>2023</v>
      </c>
      <c r="AK225" s="62">
        <f ca="1">AVERAGE(OFFSET(AG$47,4*ROWS(AG$47:AG90)-4,,))</f>
        <v>161.76444893875751</v>
      </c>
      <c r="AL225" s="46">
        <f t="shared" ca="1" si="20"/>
        <v>3.1289047250404378</v>
      </c>
    </row>
    <row r="226" spans="1:38" x14ac:dyDescent="0.25">
      <c r="A226" s="60" t="str">
        <f>'[2]OUT-FOREIGNDEMAND'!A181</f>
        <v>2024Q4</v>
      </c>
      <c r="B226" s="57">
        <f>'[2]OUT-FOREIGNDEMAND'!B181</f>
        <v>135.60121464169251</v>
      </c>
      <c r="C226" s="57">
        <f>'[2]OUT-FOREIGNDEMAND'!C181</f>
        <v>123.33706905513424</v>
      </c>
      <c r="D226" s="57">
        <f>'[2]OUT-FOREIGNDEMAND'!D181</f>
        <v>129.97687337253299</v>
      </c>
      <c r="E226" s="57">
        <f>'[2]OUT-FOREIGNDEMAND'!E181</f>
        <v>187.57467546208599</v>
      </c>
      <c r="F226" s="57">
        <f>'[2]OUT-FOREIGNDEMAND'!F181</f>
        <v>192.3178420922726</v>
      </c>
      <c r="G226" s="57">
        <f>'[2]OUT-FOREIGNDEMAND'!G181</f>
        <v>186.02059554638871</v>
      </c>
      <c r="H226" s="57">
        <f>'[2]OUT-FOREIGNDEMAND'!H181</f>
        <v>247.1537998974986</v>
      </c>
      <c r="I226" s="57">
        <f>'[2]OUT-FOREIGNDEMAND'!I181</f>
        <v>266.78840622115541</v>
      </c>
      <c r="J226" s="57">
        <f>'[2]OUT-FOREIGNDEMAND'!J181</f>
        <v>114.22324248364694</v>
      </c>
      <c r="K226" s="57">
        <f>'[2]OUT-FOREIGNDEMAND'!K181</f>
        <v>154.30818311523259</v>
      </c>
      <c r="L226" s="57">
        <f>'[2]OUT-FOREIGNDEMAND'!L181</f>
        <v>209.95800432430741</v>
      </c>
      <c r="M226" s="61">
        <f>'[2]OUT-FOREIGNDEMAND'!M181</f>
        <v>124.43977900222947</v>
      </c>
      <c r="N226" s="57">
        <f>'[2]OUT-FOREIGNDEMAND'!N181</f>
        <v>124.02655495430685</v>
      </c>
      <c r="O226" s="57">
        <f>'[2]OUT-FOREIGNDEMAND'!O181</f>
        <v>141.64043018980578</v>
      </c>
      <c r="P226" s="57">
        <f>'[2]OUT-FOREIGNDEMAND'!P181</f>
        <v>125.02814999625703</v>
      </c>
      <c r="Q226" s="57">
        <f>'[2]OUT-FOREIGNDEMAND'!Q181</f>
        <v>139.45622701111608</v>
      </c>
      <c r="R226" s="57">
        <f>'[2]OUT-FOREIGNDEMAND'!R181</f>
        <v>315.47053125000014</v>
      </c>
      <c r="S226" s="57">
        <f>'[2]OUT-FOREIGNDEMAND'!S181</f>
        <v>120.30990625000008</v>
      </c>
      <c r="T226" s="57">
        <f>'[2]OUT-FOREIGNDEMAND'!T181</f>
        <v>134.99218750000003</v>
      </c>
      <c r="U226" s="57">
        <f>'[2]OUT-FOREIGNDEMAND'!U181</f>
        <v>108.07746874999997</v>
      </c>
      <c r="V226" s="57">
        <f>'[2]OUT-FOREIGNDEMAND'!V181</f>
        <v>206.45868749999988</v>
      </c>
      <c r="W226" s="57"/>
      <c r="X226" s="43">
        <f t="shared" si="27"/>
        <v>1.13788912596271</v>
      </c>
      <c r="Z226" s="46">
        <f t="shared" si="25"/>
        <v>2.414948633098235</v>
      </c>
      <c r="AA226" s="46">
        <f t="shared" si="25"/>
        <v>1.9450850830189381</v>
      </c>
      <c r="AB226" s="46">
        <f t="shared" si="25"/>
        <v>2.2237463182062989</v>
      </c>
      <c r="AC226" s="46">
        <f t="shared" si="25"/>
        <v>2.1619620961915498</v>
      </c>
      <c r="AD226" s="46">
        <f t="shared" si="25"/>
        <v>1.9734946913605667</v>
      </c>
      <c r="AE226" s="46">
        <f t="shared" si="25"/>
        <v>4.280754456810687</v>
      </c>
      <c r="AG226" s="46">
        <f t="shared" si="23"/>
        <v>171.23245136460963</v>
      </c>
      <c r="AH226" s="46">
        <f t="shared" si="24"/>
        <v>3.2832207844787353</v>
      </c>
      <c r="AI226" s="43">
        <f t="shared" si="26"/>
        <v>0.81088866247838176</v>
      </c>
      <c r="AJ226" s="43">
        <f t="shared" si="17"/>
        <v>2024</v>
      </c>
      <c r="AK226" s="62">
        <f ca="1">AVERAGE(OFFSET(AG$47,4*ROWS(AG$47:AG91)-4,,))</f>
        <v>167.10872632200838</v>
      </c>
      <c r="AL226" s="46">
        <f t="shared" ca="1" si="20"/>
        <v>3.3037403572364399</v>
      </c>
    </row>
    <row r="227" spans="1:38" x14ac:dyDescent="0.25">
      <c r="A227" s="60" t="str">
        <f>'[2]OUT-FOREIGNDEMAND'!A182</f>
        <v>2025Q1</v>
      </c>
      <c r="B227" s="57">
        <f>'[2]OUT-FOREIGNDEMAND'!B182</f>
        <v>136.27544021244969</v>
      </c>
      <c r="C227" s="57">
        <f>'[2]OUT-FOREIGNDEMAND'!C182</f>
        <v>124.26137776837668</v>
      </c>
      <c r="D227" s="57">
        <f>'[2]OUT-FOREIGNDEMAND'!D182</f>
        <v>130.12437963778754</v>
      </c>
      <c r="E227" s="57">
        <f>'[2]OUT-FOREIGNDEMAND'!E182</f>
        <v>189.35176201565537</v>
      </c>
      <c r="F227" s="57">
        <f>'[2]OUT-FOREIGNDEMAND'!F182</f>
        <v>193.61244057923778</v>
      </c>
      <c r="G227" s="57">
        <f>'[2]OUT-FOREIGNDEMAND'!G182</f>
        <v>188.17016116090244</v>
      </c>
      <c r="H227" s="57">
        <f>'[2]OUT-FOREIGNDEMAND'!H182</f>
        <v>250.90767044418257</v>
      </c>
      <c r="I227" s="57">
        <f>'[2]OUT-FOREIGNDEMAND'!I182</f>
        <v>269.36586446031072</v>
      </c>
      <c r="J227" s="57">
        <f>'[2]OUT-FOREIGNDEMAND'!J182</f>
        <v>114.33492596601313</v>
      </c>
      <c r="K227" s="57">
        <f>'[2]OUT-FOREIGNDEMAND'!K182</f>
        <v>155.19453937130788</v>
      </c>
      <c r="L227" s="57">
        <f>'[2]OUT-FOREIGNDEMAND'!L182</f>
        <v>211.68897693242934</v>
      </c>
      <c r="M227" s="61">
        <f>'[2]OUT-FOREIGNDEMAND'!M182</f>
        <v>124.80727515679067</v>
      </c>
      <c r="N227" s="57">
        <f>'[2]OUT-FOREIGNDEMAND'!N182</f>
        <v>124.87142007566717</v>
      </c>
      <c r="O227" s="57">
        <f>'[2]OUT-FOREIGNDEMAND'!O182</f>
        <v>142.53327205806707</v>
      </c>
      <c r="P227" s="57">
        <f>'[2]OUT-FOREIGNDEMAND'!P182</f>
        <v>125.56155513369427</v>
      </c>
      <c r="Q227" s="57">
        <f>'[2]OUT-FOREIGNDEMAND'!Q182</f>
        <v>140.10784284409374</v>
      </c>
      <c r="R227" s="57">
        <f>'[2]OUT-FOREIGNDEMAND'!R182</f>
        <v>317.06909374999998</v>
      </c>
      <c r="S227" s="57">
        <f>'[2]OUT-FOREIGNDEMAND'!S182</f>
        <v>120.96740625</v>
      </c>
      <c r="T227" s="57">
        <f>'[2]OUT-FOREIGNDEMAND'!T182</f>
        <v>135.31687500000004</v>
      </c>
      <c r="U227" s="57">
        <f>'[2]OUT-FOREIGNDEMAND'!U182</f>
        <v>108.41803125000004</v>
      </c>
      <c r="V227" s="57">
        <f>'[2]OUT-FOREIGNDEMAND'!V182</f>
        <v>208.43662500000011</v>
      </c>
      <c r="W227" s="57"/>
      <c r="X227" s="43">
        <f t="shared" si="27"/>
        <v>1.5626468790318482</v>
      </c>
      <c r="Z227" s="46">
        <f t="shared" si="25"/>
        <v>2.3829273057108802</v>
      </c>
      <c r="AA227" s="46">
        <f t="shared" si="25"/>
        <v>2.1670112944258468</v>
      </c>
      <c r="AB227" s="46">
        <f t="shared" si="25"/>
        <v>2.1975219399738899</v>
      </c>
      <c r="AC227" s="46">
        <f t="shared" si="25"/>
        <v>2.0208907525882447</v>
      </c>
      <c r="AD227" s="46">
        <f t="shared" si="25"/>
        <v>1.7273294243868031</v>
      </c>
      <c r="AE227" s="46">
        <f t="shared" si="25"/>
        <v>4.1641796778737472</v>
      </c>
      <c r="AG227" s="46">
        <f t="shared" si="23"/>
        <v>172.59147638588556</v>
      </c>
      <c r="AH227" s="46">
        <f t="shared" si="24"/>
        <v>3.2126856816301563</v>
      </c>
      <c r="AI227" s="43">
        <f t="shared" si="26"/>
        <v>0.79367258393219231</v>
      </c>
      <c r="AJ227" s="43">
        <f t="shared" si="17"/>
        <v>2025</v>
      </c>
      <c r="AK227" s="62">
        <f ca="1">AVERAGE(OFFSET(AG$47,4*ROWS(AG$47:AG92)-4,,))</f>
        <v>172.59147638588556</v>
      </c>
      <c r="AL227" s="46">
        <f t="shared" ca="1" si="20"/>
        <v>3.2809477904297113</v>
      </c>
    </row>
    <row r="228" spans="1:38" x14ac:dyDescent="0.25">
      <c r="A228" s="60" t="str">
        <f>'[2]OUT-FOREIGNDEMAND'!A183</f>
        <v>2025Q2</v>
      </c>
      <c r="B228" s="57">
        <f>'[2]OUT-FOREIGNDEMAND'!B183</f>
        <v>136.89673513799772</v>
      </c>
      <c r="C228" s="57">
        <f>'[2]OUT-FOREIGNDEMAND'!C183</f>
        <v>124.91803958440296</v>
      </c>
      <c r="D228" s="57">
        <f>'[2]OUT-FOREIGNDEMAND'!D183</f>
        <v>130.56244607195808</v>
      </c>
      <c r="E228" s="57">
        <f>'[2]OUT-FOREIGNDEMAND'!E183</f>
        <v>191.21151427902953</v>
      </c>
      <c r="F228" s="57">
        <f>'[2]OUT-FOREIGNDEMAND'!F183</f>
        <v>194.9249668172657</v>
      </c>
      <c r="G228" s="57">
        <f>'[2]OUT-FOREIGNDEMAND'!G183</f>
        <v>190.29979263265571</v>
      </c>
      <c r="H228" s="57">
        <f>'[2]OUT-FOREIGNDEMAND'!H183</f>
        <v>254.69252241036057</v>
      </c>
      <c r="I228" s="57">
        <f>'[2]OUT-FOREIGNDEMAND'!I183</f>
        <v>272.0517203435457</v>
      </c>
      <c r="J228" s="57">
        <f>'[2]OUT-FOREIGNDEMAND'!J183</f>
        <v>114.49658121152171</v>
      </c>
      <c r="K228" s="57">
        <f>'[2]OUT-FOREIGNDEMAND'!K183</f>
        <v>156.08879550456322</v>
      </c>
      <c r="L228" s="57">
        <f>'[2]OUT-FOREIGNDEMAND'!L183</f>
        <v>214.32298463724538</v>
      </c>
      <c r="M228" s="61">
        <f>'[2]OUT-FOREIGNDEMAND'!M183</f>
        <v>125.17631319655945</v>
      </c>
      <c r="N228" s="57">
        <f>'[2]OUT-FOREIGNDEMAND'!N183</f>
        <v>125.48912043688793</v>
      </c>
      <c r="O228" s="57">
        <f>'[2]OUT-FOREIGNDEMAND'!O183</f>
        <v>143.44527811625875</v>
      </c>
      <c r="P228" s="57">
        <f>'[2]OUT-FOREIGNDEMAND'!P183</f>
        <v>126.04295356213902</v>
      </c>
      <c r="Q228" s="57">
        <f>'[2]OUT-FOREIGNDEMAND'!Q183</f>
        <v>140.84972158819946</v>
      </c>
      <c r="R228" s="57">
        <f>'[2]OUT-FOREIGNDEMAND'!R183</f>
        <v>318.70215624999997</v>
      </c>
      <c r="S228" s="57">
        <f>'[2]OUT-FOREIGNDEMAND'!S183</f>
        <v>121.62734374999999</v>
      </c>
      <c r="T228" s="57">
        <f>'[2]OUT-FOREIGNDEMAND'!T183</f>
        <v>135.93912500000005</v>
      </c>
      <c r="U228" s="57">
        <f>'[2]OUT-FOREIGNDEMAND'!U183</f>
        <v>108.83971875000005</v>
      </c>
      <c r="V228" s="57">
        <f>'[2]OUT-FOREIGNDEMAND'!V183</f>
        <v>210.53737500000011</v>
      </c>
      <c r="W228" s="57"/>
      <c r="X228" s="43">
        <f t="shared" si="27"/>
        <v>1.7115573770937642</v>
      </c>
      <c r="Z228" s="46">
        <f t="shared" si="25"/>
        <v>2.2329690799534951</v>
      </c>
      <c r="AA228" s="46">
        <f t="shared" si="25"/>
        <v>2.1205205043227426</v>
      </c>
      <c r="AB228" s="46">
        <f t="shared" si="25"/>
        <v>2.1992905531284856</v>
      </c>
      <c r="AC228" s="46">
        <f t="shared" si="25"/>
        <v>1.8170974843753518</v>
      </c>
      <c r="AD228" s="46">
        <f t="shared" si="25"/>
        <v>1.6104822256758577</v>
      </c>
      <c r="AE228" s="46">
        <f t="shared" si="25"/>
        <v>4.1019325589912947</v>
      </c>
      <c r="AG228" s="46">
        <f t="shared" si="23"/>
        <v>173.98276266507034</v>
      </c>
      <c r="AH228" s="46">
        <f t="shared" si="24"/>
        <v>3.2636604236043087</v>
      </c>
      <c r="AI228" s="43">
        <f t="shared" si="26"/>
        <v>0.80611528930554233</v>
      </c>
      <c r="AJ228" s="43">
        <f t="shared" si="17"/>
        <v>2026</v>
      </c>
      <c r="AK228" s="62">
        <f ca="1">AVERAGE(OFFSET(AG$47,4*ROWS(AG$47:AG93)-4,,))</f>
        <v>178.08267765784367</v>
      </c>
      <c r="AL228" s="46">
        <f t="shared" ca="1" si="20"/>
        <v>3.1816178799471517</v>
      </c>
    </row>
    <row r="229" spans="1:38" x14ac:dyDescent="0.25">
      <c r="A229" s="60" t="str">
        <f>'[2]OUT-FOREIGNDEMAND'!A184</f>
        <v>2025Q3</v>
      </c>
      <c r="B229" s="57">
        <f>'[2]OUT-FOREIGNDEMAND'!B184</f>
        <v>137.5456035299045</v>
      </c>
      <c r="C229" s="57">
        <f>'[2]OUT-FOREIGNDEMAND'!C184</f>
        <v>125.56548199219392</v>
      </c>
      <c r="D229" s="57">
        <f>'[2]OUT-FOREIGNDEMAND'!D184</f>
        <v>131.05073791845717</v>
      </c>
      <c r="E229" s="57">
        <f>'[2]OUT-FOREIGNDEMAND'!E184</f>
        <v>193.08690850585657</v>
      </c>
      <c r="F229" s="57">
        <f>'[2]OUT-FOREIGNDEMAND'!F184</f>
        <v>196.25654797418372</v>
      </c>
      <c r="G229" s="57">
        <f>'[2]OUT-FOREIGNDEMAND'!G184</f>
        <v>192.47433849858547</v>
      </c>
      <c r="H229" s="57">
        <f>'[2]OUT-FOREIGNDEMAND'!H184</f>
        <v>258.51340379896817</v>
      </c>
      <c r="I229" s="57">
        <f>'[2]OUT-FOREIGNDEMAND'!I184</f>
        <v>274.74405899629772</v>
      </c>
      <c r="J229" s="57">
        <f>'[2]OUT-FOREIGNDEMAND'!J184</f>
        <v>114.65132527923328</v>
      </c>
      <c r="K229" s="57">
        <f>'[2]OUT-FOREIGNDEMAND'!K184</f>
        <v>156.98251393937988</v>
      </c>
      <c r="L229" s="57">
        <f>'[2]OUT-FOREIGNDEMAND'!L184</f>
        <v>216.98298969779134</v>
      </c>
      <c r="M229" s="61">
        <f>'[2]OUT-FOREIGNDEMAND'!M184</f>
        <v>125.5497932518745</v>
      </c>
      <c r="N229" s="57">
        <f>'[2]OUT-FOREIGNDEMAND'!N184</f>
        <v>126.09463077982457</v>
      </c>
      <c r="O229" s="57">
        <f>'[2]OUT-FOREIGNDEMAND'!O184</f>
        <v>144.3654457211594</v>
      </c>
      <c r="P229" s="57">
        <f>'[2]OUT-FOREIGNDEMAND'!P184</f>
        <v>126.52753253594824</v>
      </c>
      <c r="Q229" s="57">
        <f>'[2]OUT-FOREIGNDEMAND'!Q184</f>
        <v>141.57694431073975</v>
      </c>
      <c r="R229" s="57">
        <f>'[2]OUT-FOREIGNDEMAND'!R184</f>
        <v>320.32253124999994</v>
      </c>
      <c r="S229" s="57">
        <f>'[2]OUT-FOREIGNDEMAND'!S184</f>
        <v>122.29096874999999</v>
      </c>
      <c r="T229" s="57">
        <f>'[2]OUT-FOREIGNDEMAND'!T184</f>
        <v>136.58112500000004</v>
      </c>
      <c r="U229" s="57">
        <f>'[2]OUT-FOREIGNDEMAND'!U184</f>
        <v>109.25784375000003</v>
      </c>
      <c r="V229" s="57">
        <f>'[2]OUT-FOREIGNDEMAND'!V184</f>
        <v>212.65937500000013</v>
      </c>
      <c r="W229" s="57"/>
      <c r="X229" s="43">
        <f t="shared" si="27"/>
        <v>1.8348895833371071</v>
      </c>
      <c r="Z229" s="46">
        <f t="shared" si="25"/>
        <v>2.1161358360633598</v>
      </c>
      <c r="AA229" s="46">
        <f t="shared" si="25"/>
        <v>2.0807691530140282</v>
      </c>
      <c r="AB229" s="46">
        <f t="shared" si="25"/>
        <v>2.2005452525964753</v>
      </c>
      <c r="AC229" s="46">
        <f t="shared" si="25"/>
        <v>1.6998072853670498</v>
      </c>
      <c r="AD229" s="46">
        <f t="shared" si="25"/>
        <v>1.5268000184687214</v>
      </c>
      <c r="AE229" s="46">
        <f t="shared" si="25"/>
        <v>4.0612498115304652</v>
      </c>
      <c r="AG229" s="46">
        <f t="shared" si="23"/>
        <v>175.38523848933721</v>
      </c>
      <c r="AH229" s="46">
        <f t="shared" si="24"/>
        <v>3.2635995993145928</v>
      </c>
      <c r="AI229" s="43">
        <f t="shared" si="26"/>
        <v>0.80610044511522094</v>
      </c>
      <c r="AJ229" s="43">
        <f t="shared" si="17"/>
        <v>2027</v>
      </c>
      <c r="AK229" s="62">
        <f ca="1">AVERAGE(OFFSET(AG$47,4*ROWS(AG$47:AG94)-4,,))</f>
        <v>184.5880260531718</v>
      </c>
      <c r="AL229" s="46">
        <f ca="1">((AK229/AK228)-1)*100</f>
        <v>3.6529933629070088</v>
      </c>
    </row>
    <row r="230" spans="1:38" x14ac:dyDescent="0.25">
      <c r="A230" s="60" t="str">
        <f>'[2]OUT-FOREIGNDEMAND'!A185</f>
        <v>2025Q4</v>
      </c>
      <c r="B230" s="57">
        <f>'[2]OUT-FOREIGNDEMAND'!B185</f>
        <v>138.2220453881701</v>
      </c>
      <c r="C230" s="57">
        <f>'[2]OUT-FOREIGNDEMAND'!C185</f>
        <v>126.20370499174955</v>
      </c>
      <c r="D230" s="57">
        <f>'[2]OUT-FOREIGNDEMAND'!D185</f>
        <v>131.58925517728477</v>
      </c>
      <c r="E230" s="57">
        <f>'[2]OUT-FOREIGNDEMAND'!E185</f>
        <v>194.97794469613643</v>
      </c>
      <c r="F230" s="57">
        <f>'[2]OUT-FOREIGNDEMAND'!F185</f>
        <v>197.60718404999193</v>
      </c>
      <c r="G230" s="57">
        <f>'[2]OUT-FOREIGNDEMAND'!G185</f>
        <v>194.6937987586918</v>
      </c>
      <c r="H230" s="57">
        <f>'[2]OUT-FOREIGNDEMAND'!H185</f>
        <v>262.37031461000544</v>
      </c>
      <c r="I230" s="57">
        <f>'[2]OUT-FOREIGNDEMAND'!I185</f>
        <v>277.4428804185668</v>
      </c>
      <c r="J230" s="57">
        <f>'[2]OUT-FOREIGNDEMAND'!J185</f>
        <v>114.79915816914779</v>
      </c>
      <c r="K230" s="57">
        <f>'[2]OUT-FOREIGNDEMAND'!K185</f>
        <v>157.8756946757579</v>
      </c>
      <c r="L230" s="57">
        <f>'[2]OUT-FOREIGNDEMAND'!L185</f>
        <v>219.66899211406712</v>
      </c>
      <c r="M230" s="61">
        <f>'[2]OUT-FOREIGNDEMAND'!M185</f>
        <v>125.92771532273581</v>
      </c>
      <c r="N230" s="57">
        <f>'[2]OUT-FOREIGNDEMAND'!N185</f>
        <v>126.68795110447708</v>
      </c>
      <c r="O230" s="57">
        <f>'[2]OUT-FOREIGNDEMAND'!O185</f>
        <v>145.29377487276901</v>
      </c>
      <c r="P230" s="57">
        <f>'[2]OUT-FOREIGNDEMAND'!P185</f>
        <v>127.01529205512196</v>
      </c>
      <c r="Q230" s="57">
        <f>'[2]OUT-FOREIGNDEMAND'!Q185</f>
        <v>142.28951101171461</v>
      </c>
      <c r="R230" s="57">
        <f>'[2]OUT-FOREIGNDEMAND'!R185</f>
        <v>321.93021874999994</v>
      </c>
      <c r="S230" s="57">
        <f>'[2]OUT-FOREIGNDEMAND'!S185</f>
        <v>122.95828124999998</v>
      </c>
      <c r="T230" s="57">
        <f>'[2]OUT-FOREIGNDEMAND'!T185</f>
        <v>137.24287500000005</v>
      </c>
      <c r="U230" s="57">
        <f>'[2]OUT-FOREIGNDEMAND'!U185</f>
        <v>109.67240625000005</v>
      </c>
      <c r="V230" s="57">
        <f>'[2]OUT-FOREIGNDEMAND'!V185</f>
        <v>214.80262500000015</v>
      </c>
      <c r="W230" s="57"/>
      <c r="X230" s="43">
        <f t="shared" si="27"/>
        <v>1.9327487245617725</v>
      </c>
      <c r="Z230" s="46">
        <f t="shared" si="25"/>
        <v>2.0316654632945852</v>
      </c>
      <c r="AA230" s="46">
        <f t="shared" si="25"/>
        <v>2.0476357884853247</v>
      </c>
      <c r="AB230" s="46">
        <f t="shared" si="25"/>
        <v>2.2012942097192401</v>
      </c>
      <c r="AC230" s="46">
        <f t="shared" si="25"/>
        <v>1.6672724115979198</v>
      </c>
      <c r="AD230" s="46">
        <f t="shared" si="25"/>
        <v>1.4757354316739413</v>
      </c>
      <c r="AE230" s="46">
        <f t="shared" si="25"/>
        <v>4.0414562356453354</v>
      </c>
      <c r="AG230" s="46">
        <f t="shared" si="23"/>
        <v>176.79890385868606</v>
      </c>
      <c r="AH230" s="46">
        <f t="shared" si="24"/>
        <v>3.2633290129187031</v>
      </c>
      <c r="AI230" s="43">
        <f t="shared" si="26"/>
        <v>0.80603440832609508</v>
      </c>
      <c r="AJ230" s="43">
        <f t="shared" si="17"/>
        <v>2028</v>
      </c>
      <c r="AK230" s="62">
        <f ca="1">AVERAGE(OFFSET(AG$47,4*ROWS(AG$47:AG95)-4,,))</f>
        <v>191.52678217910255</v>
      </c>
      <c r="AL230" s="46">
        <f ca="1">((AK230/AK229)-1)*100</f>
        <v>3.7590499634748697</v>
      </c>
    </row>
    <row r="231" spans="1:38" x14ac:dyDescent="0.25">
      <c r="A231" s="60" t="str">
        <f>'[2]OUT-FOREIGNDEMAND'!A186</f>
        <v>2026Q1</v>
      </c>
      <c r="B231" s="57">
        <f>'[2]OUT-FOREIGNDEMAND'!B186</f>
        <v>138.97108496155812</v>
      </c>
      <c r="C231" s="57">
        <f>'[2]OUT-FOREIGNDEMAND'!C186</f>
        <v>126.85046803046554</v>
      </c>
      <c r="D231" s="57">
        <f>'[2]OUT-FOREIGNDEMAND'!D186</f>
        <v>132.42180053238624</v>
      </c>
      <c r="E231" s="57">
        <f>'[2]OUT-FOREIGNDEMAND'!E186</f>
        <v>196.87330860253476</v>
      </c>
      <c r="F231" s="57">
        <f>'[2]OUT-FOREIGNDEMAND'!F186</f>
        <v>198.96911558755937</v>
      </c>
      <c r="G231" s="57">
        <f>'[2]OUT-FOREIGNDEMAND'!G186</f>
        <v>196.91891849337097</v>
      </c>
      <c r="H231" s="57">
        <f>'[2]OUT-FOREIGNDEMAND'!H186</f>
        <v>266.23375851737569</v>
      </c>
      <c r="I231" s="57">
        <f>'[2]OUT-FOREIGNDEMAND'!I186</f>
        <v>280.24757399914449</v>
      </c>
      <c r="J231" s="57">
        <f>'[2]OUT-FOREIGNDEMAND'!J186</f>
        <v>114.94143770181651</v>
      </c>
      <c r="K231" s="57">
        <f>'[2]OUT-FOREIGNDEMAND'!K186</f>
        <v>158.76777666549935</v>
      </c>
      <c r="L231" s="57">
        <f>'[2]OUT-FOREIGNDEMAND'!L186</f>
        <v>218.6384649395267</v>
      </c>
      <c r="M231" s="61">
        <f>'[2]OUT-FOREIGNDEMAND'!M186</f>
        <v>126.33155321395746</v>
      </c>
      <c r="N231" s="57">
        <f>'[2]OUT-FOREIGNDEMAND'!N186</f>
        <v>127.35399944152326</v>
      </c>
      <c r="O231" s="57">
        <f>'[2]OUT-FOREIGNDEMAND'!O186</f>
        <v>146.24397023294142</v>
      </c>
      <c r="P231" s="57">
        <f>'[2]OUT-FOREIGNDEMAND'!P186</f>
        <v>127.51802899607527</v>
      </c>
      <c r="Q231" s="57">
        <f>'[2]OUT-FOREIGNDEMAND'!Q186</f>
        <v>142.96375772552659</v>
      </c>
      <c r="R231" s="57">
        <f>'[2]OUT-FOREIGNDEMAND'!R186</f>
        <v>323.46600000000012</v>
      </c>
      <c r="S231" s="57">
        <f>'[2]OUT-FOREIGNDEMAND'!S186</f>
        <v>123.62943750000002</v>
      </c>
      <c r="T231" s="57">
        <f>'[2]OUT-FOREIGNDEMAND'!T186</f>
        <v>137.96531250000004</v>
      </c>
      <c r="U231" s="57">
        <f>'[2]OUT-FOREIGNDEMAND'!U186</f>
        <v>110.0704375</v>
      </c>
      <c r="V231" s="57">
        <f>'[2]OUT-FOREIGNDEMAND'!V186</f>
        <v>216.99634375000011</v>
      </c>
      <c r="W231" s="57"/>
      <c r="X231" s="43">
        <f t="shared" si="27"/>
        <v>1.978085519229289</v>
      </c>
      <c r="Z231" s="46">
        <f t="shared" si="25"/>
        <v>2.0383690330674664</v>
      </c>
      <c r="AA231" s="46">
        <f t="shared" si="25"/>
        <v>2.0175117588231206</v>
      </c>
      <c r="AB231" s="46">
        <f t="shared" si="25"/>
        <v>2.2006186067166533</v>
      </c>
      <c r="AC231" s="46">
        <f t="shared" si="25"/>
        <v>1.9572115451232497</v>
      </c>
      <c r="AD231" s="46">
        <f t="shared" si="25"/>
        <v>1.5241064894359502</v>
      </c>
      <c r="AE231" s="46">
        <f t="shared" si="25"/>
        <v>4.106628933374834</v>
      </c>
      <c r="AG231" s="46">
        <f t="shared" si="23"/>
        <v>178.08267765784367</v>
      </c>
      <c r="AH231" s="46">
        <f t="shared" si="24"/>
        <v>2.9362721278367143</v>
      </c>
      <c r="AI231" s="43">
        <f t="shared" si="26"/>
        <v>0.72612090411132701</v>
      </c>
    </row>
    <row r="232" spans="1:38" x14ac:dyDescent="0.25">
      <c r="A232" s="60" t="str">
        <f>'[2]OUT-FOREIGNDEMAND'!A187</f>
        <v>2026Q2</v>
      </c>
      <c r="B232" s="57">
        <f>'[2]OUT-FOREIGNDEMAND'!B187</f>
        <v>139.68466405303585</v>
      </c>
      <c r="C232" s="57">
        <f>'[2]OUT-FOREIGNDEMAND'!C187</f>
        <v>127.46314843459218</v>
      </c>
      <c r="D232" s="57">
        <f>'[2]OUT-FOREIGNDEMAND'!D187</f>
        <v>132.96324754229286</v>
      </c>
      <c r="E232" s="57">
        <f>'[2]OUT-FOREIGNDEMAND'!E187</f>
        <v>198.80015441865405</v>
      </c>
      <c r="F232" s="57">
        <f>'[2]OUT-FOREIGNDEMAND'!F187</f>
        <v>200.36096528400017</v>
      </c>
      <c r="G232" s="57">
        <f>'[2]OUT-FOREIGNDEMAND'!G187</f>
        <v>199.24390950967182</v>
      </c>
      <c r="H232" s="57">
        <f>'[2]OUT-FOREIGNDEMAND'!H187</f>
        <v>270.1745267037108</v>
      </c>
      <c r="I232" s="57">
        <f>'[2]OUT-FOREIGNDEMAND'!I187</f>
        <v>282.91960520493092</v>
      </c>
      <c r="J232" s="57">
        <f>'[2]OUT-FOREIGNDEMAND'!J187</f>
        <v>115.07490510791645</v>
      </c>
      <c r="K232" s="57">
        <f>'[2]OUT-FOREIGNDEMAND'!K187</f>
        <v>159.66010642427926</v>
      </c>
      <c r="L232" s="57">
        <f>'[2]OUT-FOREIGNDEMAND'!L187</f>
        <v>222.87347284588077</v>
      </c>
      <c r="M232" s="61">
        <f>'[2]OUT-FOREIGNDEMAND'!M187</f>
        <v>126.70976979398563</v>
      </c>
      <c r="N232" s="57">
        <f>'[2]OUT-FOREIGNDEMAND'!N187</f>
        <v>127.88897251733638</v>
      </c>
      <c r="O232" s="57">
        <f>'[2]OUT-FOREIGNDEMAND'!O187</f>
        <v>147.18314061322749</v>
      </c>
      <c r="P232" s="57">
        <f>'[2]OUT-FOREIGNDEMAND'!P187</f>
        <v>128.00743085541191</v>
      </c>
      <c r="Q232" s="57">
        <f>'[2]OUT-FOREIGNDEMAND'!Q187</f>
        <v>143.65647796960968</v>
      </c>
      <c r="R232" s="57">
        <f>'[2]OUT-FOREIGNDEMAND'!R187</f>
        <v>325.07200000000017</v>
      </c>
      <c r="S232" s="57">
        <f>'[2]OUT-FOREIGNDEMAND'!S187</f>
        <v>124.30406250000003</v>
      </c>
      <c r="T232" s="57">
        <f>'[2]OUT-FOREIGNDEMAND'!T187</f>
        <v>138.65018750000004</v>
      </c>
      <c r="U232" s="57">
        <f>'[2]OUT-FOREIGNDEMAND'!U187</f>
        <v>110.48306249999999</v>
      </c>
      <c r="V232" s="57">
        <f>'[2]OUT-FOREIGNDEMAND'!V187</f>
        <v>219.1704062500001</v>
      </c>
      <c r="W232" s="57"/>
      <c r="X232" s="43">
        <f t="shared" si="27"/>
        <v>2.0365196527351692</v>
      </c>
      <c r="Z232" s="46">
        <f t="shared" ref="Z232:AE242" si="28">(Q232/Q228-1)*100</f>
        <v>1.9927312242876249</v>
      </c>
      <c r="AA232" s="46">
        <f t="shared" si="28"/>
        <v>1.9986823512431862</v>
      </c>
      <c r="AB232" s="46">
        <f t="shared" si="28"/>
        <v>2.2007540964652739</v>
      </c>
      <c r="AC232" s="46">
        <f t="shared" si="28"/>
        <v>1.9943209874272672</v>
      </c>
      <c r="AD232" s="46">
        <f t="shared" si="28"/>
        <v>1.509875042744846</v>
      </c>
      <c r="AE232" s="46">
        <f t="shared" si="28"/>
        <v>4.1004744407020288</v>
      </c>
      <c r="AG232" s="46">
        <f t="shared" si="23"/>
        <v>179.57515456346587</v>
      </c>
      <c r="AH232" s="46">
        <f t="shared" si="24"/>
        <v>3.3947023247121511</v>
      </c>
      <c r="AI232" s="43">
        <f t="shared" si="26"/>
        <v>0.83808089885628601</v>
      </c>
    </row>
    <row r="233" spans="1:38" x14ac:dyDescent="0.25">
      <c r="A233" s="60" t="str">
        <f>'[2]OUT-FOREIGNDEMAND'!A188</f>
        <v>2026Q3</v>
      </c>
      <c r="B233" s="57">
        <f>'[2]OUT-FOREIGNDEMAND'!B188</f>
        <v>140.40780691136695</v>
      </c>
      <c r="C233" s="57">
        <f>'[2]OUT-FOREIGNDEMAND'!C188</f>
        <v>128.0595056515252</v>
      </c>
      <c r="D233" s="57">
        <f>'[2]OUT-FOREIGNDEMAND'!D188</f>
        <v>133.45739889094995</v>
      </c>
      <c r="E233" s="57">
        <f>'[2]OUT-FOREIGNDEMAND'!E188</f>
        <v>200.74716789715995</v>
      </c>
      <c r="F233" s="57">
        <f>'[2]OUT-FOREIGNDEMAND'!F188</f>
        <v>201.77497368218349</v>
      </c>
      <c r="G233" s="57">
        <f>'[2]OUT-FOREIGNDEMAND'!G188</f>
        <v>201.62951688799069</v>
      </c>
      <c r="H233" s="57">
        <f>'[2]OUT-FOREIGNDEMAND'!H188</f>
        <v>274.16312284291422</v>
      </c>
      <c r="I233" s="57">
        <f>'[2]OUT-FOREIGNDEMAND'!I188</f>
        <v>285.55836342471764</v>
      </c>
      <c r="J233" s="57">
        <f>'[2]OUT-FOREIGNDEMAND'!J188</f>
        <v>115.20091820799882</v>
      </c>
      <c r="K233" s="57">
        <f>'[2]OUT-FOREIGNDEMAND'!K188</f>
        <v>160.55212290389971</v>
      </c>
      <c r="L233" s="57">
        <f>'[2]OUT-FOREIGNDEMAND'!L188</f>
        <v>228.63148888658321</v>
      </c>
      <c r="M233" s="61">
        <f>'[2]OUT-FOREIGNDEMAND'!M188</f>
        <v>127.0838388676344</v>
      </c>
      <c r="N233" s="57">
        <f>'[2]OUT-FOREIGNDEMAND'!N188</f>
        <v>128.37778836259429</v>
      </c>
      <c r="O233" s="57">
        <f>'[2]OUT-FOREIGNDEMAND'!O188</f>
        <v>148.124990675481</v>
      </c>
      <c r="P233" s="57">
        <f>'[2]OUT-FOREIGNDEMAND'!P188</f>
        <v>128.49529450954697</v>
      </c>
      <c r="Q233" s="57">
        <f>'[2]OUT-FOREIGNDEMAND'!Q188</f>
        <v>144.34400777836635</v>
      </c>
      <c r="R233" s="57">
        <f>'[2]OUT-FOREIGNDEMAND'!R188</f>
        <v>326.68900000000019</v>
      </c>
      <c r="S233" s="57">
        <f>'[2]OUT-FOREIGNDEMAND'!S188</f>
        <v>124.98231250000002</v>
      </c>
      <c r="T233" s="57">
        <f>'[2]OUT-FOREIGNDEMAND'!T188</f>
        <v>139.33843750000003</v>
      </c>
      <c r="U233" s="57">
        <f>'[2]OUT-FOREIGNDEMAND'!U188</f>
        <v>110.89731249999998</v>
      </c>
      <c r="V233" s="57">
        <f>'[2]OUT-FOREIGNDEMAND'!V188</f>
        <v>221.35403125000011</v>
      </c>
      <c r="W233" s="57"/>
      <c r="X233" s="43">
        <f t="shared" si="27"/>
        <v>2.0809122996360729</v>
      </c>
      <c r="Z233" s="46">
        <f t="shared" si="28"/>
        <v>1.9544590972053522</v>
      </c>
      <c r="AA233" s="46">
        <f t="shared" si="28"/>
        <v>1.9875182445506567</v>
      </c>
      <c r="AB233" s="46">
        <f t="shared" si="28"/>
        <v>2.2007706517575665</v>
      </c>
      <c r="AC233" s="46">
        <f t="shared" si="28"/>
        <v>2.0188093340130164</v>
      </c>
      <c r="AD233" s="46">
        <f t="shared" si="28"/>
        <v>1.5005501607292526</v>
      </c>
      <c r="AE233" s="46">
        <f t="shared" si="28"/>
        <v>4.0885365387723693</v>
      </c>
      <c r="AG233" s="46">
        <f t="shared" si="23"/>
        <v>181.13525346027933</v>
      </c>
      <c r="AH233" s="46">
        <f t="shared" si="24"/>
        <v>3.5206372815955511</v>
      </c>
      <c r="AI233" s="43">
        <f t="shared" si="26"/>
        <v>0.86877213086962168</v>
      </c>
    </row>
    <row r="234" spans="1:38" x14ac:dyDescent="0.25">
      <c r="A234" s="60" t="str">
        <f>'[2]OUT-FOREIGNDEMAND'!A189</f>
        <v>2026Q4</v>
      </c>
      <c r="B234" s="57">
        <f>'[2]OUT-FOREIGNDEMAND'!B189</f>
        <v>141.14051353655142</v>
      </c>
      <c r="C234" s="57">
        <f>'[2]OUT-FOREIGNDEMAND'!C189</f>
        <v>128.63953968126458</v>
      </c>
      <c r="D234" s="57">
        <f>'[2]OUT-FOREIGNDEMAND'!D189</f>
        <v>133.90425457835747</v>
      </c>
      <c r="E234" s="57">
        <f>'[2]OUT-FOREIGNDEMAND'!E189</f>
        <v>202.71434903805243</v>
      </c>
      <c r="F234" s="57">
        <f>'[2]OUT-FOREIGNDEMAND'!F189</f>
        <v>203.21114078210928</v>
      </c>
      <c r="G234" s="57">
        <f>'[2]OUT-FOREIGNDEMAND'!G189</f>
        <v>204.07574062832762</v>
      </c>
      <c r="H234" s="57">
        <f>'[2]OUT-FOREIGNDEMAND'!H189</f>
        <v>278.1995469349859</v>
      </c>
      <c r="I234" s="57">
        <f>'[2]OUT-FOREIGNDEMAND'!I189</f>
        <v>288.16384865850483</v>
      </c>
      <c r="J234" s="57">
        <f>'[2]OUT-FOREIGNDEMAND'!J189</f>
        <v>115.31947700206365</v>
      </c>
      <c r="K234" s="57">
        <f>'[2]OUT-FOREIGNDEMAND'!K189</f>
        <v>161.44382610436065</v>
      </c>
      <c r="L234" s="57">
        <f>'[2]OUT-FOREIGNDEMAND'!L189</f>
        <v>235.91251306163406</v>
      </c>
      <c r="M234" s="61">
        <f>'[2]OUT-FOREIGNDEMAND'!M189</f>
        <v>127.45376043490377</v>
      </c>
      <c r="N234" s="57">
        <f>'[2]OUT-FOREIGNDEMAND'!N189</f>
        <v>128.82044697729694</v>
      </c>
      <c r="O234" s="57">
        <f>'[2]OUT-FOREIGNDEMAND'!O189</f>
        <v>149.06952041970197</v>
      </c>
      <c r="P234" s="57">
        <f>'[2]OUT-FOREIGNDEMAND'!P189</f>
        <v>128.98161995848048</v>
      </c>
      <c r="Q234" s="57">
        <f>'[2]OUT-FOREIGNDEMAND'!Q189</f>
        <v>145.02634715179659</v>
      </c>
      <c r="R234" s="57">
        <f>'[2]OUT-FOREIGNDEMAND'!R189</f>
        <v>328.31700000000023</v>
      </c>
      <c r="S234" s="57">
        <f>'[2]OUT-FOREIGNDEMAND'!S189</f>
        <v>125.66418750000003</v>
      </c>
      <c r="T234" s="57">
        <f>'[2]OUT-FOREIGNDEMAND'!T189</f>
        <v>140.03006250000001</v>
      </c>
      <c r="U234" s="57">
        <f>'[2]OUT-FOREIGNDEMAND'!U189</f>
        <v>111.31318749999997</v>
      </c>
      <c r="V234" s="57">
        <f>'[2]OUT-FOREIGNDEMAND'!V189</f>
        <v>223.5472187500001</v>
      </c>
      <c r="W234" s="57"/>
      <c r="X234" s="43">
        <f t="shared" si="27"/>
        <v>2.1114346414027985</v>
      </c>
      <c r="Z234" s="46">
        <f t="shared" si="28"/>
        <v>1.9234278905186919</v>
      </c>
      <c r="AA234" s="46">
        <f t="shared" si="28"/>
        <v>1.9839023732531436</v>
      </c>
      <c r="AB234" s="46">
        <f t="shared" si="28"/>
        <v>2.2006701968274589</v>
      </c>
      <c r="AC234" s="46">
        <f t="shared" si="28"/>
        <v>2.0308431312007658</v>
      </c>
      <c r="AD234" s="46">
        <f t="shared" si="28"/>
        <v>1.4960748159931203</v>
      </c>
      <c r="AE234" s="46">
        <f t="shared" si="28"/>
        <v>4.0709901706275531</v>
      </c>
      <c r="AG234" s="46">
        <f t="shared" si="23"/>
        <v>182.76297434828413</v>
      </c>
      <c r="AH234" s="46">
        <f t="shared" si="24"/>
        <v>3.6432294122161535</v>
      </c>
      <c r="AI234" s="43">
        <f t="shared" si="26"/>
        <v>0.89862180713582429</v>
      </c>
    </row>
    <row r="235" spans="1:38" x14ac:dyDescent="0.25">
      <c r="A235" s="60" t="str">
        <f>'[2]OUT-FOREIGNDEMAND'!A190</f>
        <v>2027Q1</v>
      </c>
      <c r="B235" s="57">
        <f>'[2]OUT-FOREIGNDEMAND'!B190</f>
        <v>141.89641132521905</v>
      </c>
      <c r="C235" s="57">
        <f>'[2]OUT-FOREIGNDEMAND'!C190</f>
        <v>129.20436771136053</v>
      </c>
      <c r="D235" s="57">
        <f>'[2]OUT-FOREIGNDEMAND'!D190</f>
        <v>134.05621789292294</v>
      </c>
      <c r="E235" s="57">
        <f>'[2]OUT-FOREIGNDEMAND'!E190</f>
        <v>204.70983494344085</v>
      </c>
      <c r="F235" s="57">
        <f>'[2]OUT-FOREIGNDEMAND'!F190</f>
        <v>204.68290364203926</v>
      </c>
      <c r="G235" s="57">
        <f>'[2]OUT-FOREIGNDEMAND'!G190</f>
        <v>206.6133237731982</v>
      </c>
      <c r="H235" s="57">
        <f>'[2]OUT-FOREIGNDEMAND'!H190</f>
        <v>282.23212524807764</v>
      </c>
      <c r="I235" s="57">
        <f>'[2]OUT-FOREIGNDEMAND'!I190</f>
        <v>290.67889393452572</v>
      </c>
      <c r="J235" s="57">
        <f>'[2]OUT-FOREIGNDEMAND'!J190</f>
        <v>115.40752407946374</v>
      </c>
      <c r="K235" s="57">
        <f>'[2]OUT-FOREIGNDEMAND'!K190</f>
        <v>162.33711426233512</v>
      </c>
      <c r="L235" s="57">
        <f>'[2]OUT-FOREIGNDEMAND'!L190</f>
        <v>248.09880776760863</v>
      </c>
      <c r="M235" s="61">
        <f>'[2]OUT-FOREIGNDEMAND'!M190</f>
        <v>127.77925383231958</v>
      </c>
      <c r="N235" s="57">
        <f>'[2]OUT-FOREIGNDEMAND'!N190</f>
        <v>129.11956300554255</v>
      </c>
      <c r="O235" s="57">
        <f>'[2]OUT-FOREIGNDEMAND'!O190</f>
        <v>150.00965796941648</v>
      </c>
      <c r="P235" s="57">
        <f>'[2]OUT-FOREIGNDEMAND'!P190</f>
        <v>129.44455463255434</v>
      </c>
      <c r="Q235" s="57">
        <f>'[2]OUT-FOREIGNDEMAND'!Q190</f>
        <v>145.68462232592879</v>
      </c>
      <c r="R235" s="57">
        <f>'[2]OUT-FOREIGNDEMAND'!R190</f>
        <v>329.92287500000003</v>
      </c>
      <c r="S235" s="57">
        <f>'[2]OUT-FOREIGNDEMAND'!S190</f>
        <v>126.34937500000002</v>
      </c>
      <c r="T235" s="57">
        <f>'[2]OUT-FOREIGNDEMAND'!T190</f>
        <v>140.72490625</v>
      </c>
      <c r="U235" s="57">
        <f>'[2]OUT-FOREIGNDEMAND'!U190</f>
        <v>111.73084375000003</v>
      </c>
      <c r="V235" s="57">
        <f>'[2]OUT-FOREIGNDEMAND'!V190</f>
        <v>225.71887500000008</v>
      </c>
      <c r="W235" s="57"/>
      <c r="X235" s="43">
        <f t="shared" si="27"/>
        <v>2.1049892245355473</v>
      </c>
      <c r="Z235" s="46">
        <f t="shared" si="28"/>
        <v>1.9031848656537953</v>
      </c>
      <c r="AA235" s="46">
        <f t="shared" si="28"/>
        <v>1.9961526095477966</v>
      </c>
      <c r="AB235" s="46">
        <f t="shared" si="28"/>
        <v>2.2000726970872186</v>
      </c>
      <c r="AC235" s="46">
        <f t="shared" si="28"/>
        <v>2.000208385712865</v>
      </c>
      <c r="AD235" s="46">
        <f t="shared" si="28"/>
        <v>1.5084942766762754</v>
      </c>
      <c r="AE235" s="46">
        <f t="shared" si="28"/>
        <v>4.0196673820684925</v>
      </c>
      <c r="AG235" s="46">
        <f t="shared" si="23"/>
        <v>184.5880260531718</v>
      </c>
      <c r="AH235" s="46">
        <f t="shared" si="24"/>
        <v>4.0545877873231051</v>
      </c>
      <c r="AI235" s="43">
        <f t="shared" si="26"/>
        <v>0.99858940871127011</v>
      </c>
    </row>
    <row r="236" spans="1:38" x14ac:dyDescent="0.25">
      <c r="A236" s="60" t="str">
        <f>'[2]OUT-FOREIGNDEMAND'!A191</f>
        <v>2027Q2</v>
      </c>
      <c r="B236" s="57">
        <f>'[2]OUT-FOREIGNDEMAND'!B191</f>
        <v>142.64279452545833</v>
      </c>
      <c r="C236" s="57">
        <f>'[2]OUT-FOREIGNDEMAND'!C191</f>
        <v>129.75130849169261</v>
      </c>
      <c r="D236" s="57">
        <f>'[2]OUT-FOREIGNDEMAND'!D191</f>
        <v>134.5075209424684</v>
      </c>
      <c r="E236" s="57">
        <f>'[2]OUT-FOREIGNDEMAND'!E191</f>
        <v>206.71409656826276</v>
      </c>
      <c r="F236" s="57">
        <f>'[2]OUT-FOREIGNDEMAND'!F191</f>
        <v>206.15801332214539</v>
      </c>
      <c r="G236" s="57">
        <f>'[2]OUT-FOREIGNDEMAND'!G191</f>
        <v>209.16848302056482</v>
      </c>
      <c r="H236" s="57">
        <f>'[2]OUT-FOREIGNDEMAND'!H191</f>
        <v>286.38487473862517</v>
      </c>
      <c r="I236" s="57">
        <f>'[2]OUT-FOREIGNDEMAND'!I191</f>
        <v>293.24069998502017</v>
      </c>
      <c r="J236" s="57">
        <f>'[2]OUT-FOREIGNDEMAND'!J191</f>
        <v>115.5203972257523</v>
      </c>
      <c r="K236" s="57">
        <f>'[2]OUT-FOREIGNDEMAND'!K191</f>
        <v>163.22743160980787</v>
      </c>
      <c r="L236" s="57">
        <f>'[2]OUT-FOREIGNDEMAND'!L191</f>
        <v>257.07294325272591</v>
      </c>
      <c r="M236" s="61">
        <f>'[2]OUT-FOREIGNDEMAND'!M191</f>
        <v>128.15699265221991</v>
      </c>
      <c r="N236" s="57">
        <f>'[2]OUT-FOREIGNDEMAND'!N191</f>
        <v>129.50886130149544</v>
      </c>
      <c r="O236" s="57">
        <f>'[2]OUT-FOREIGNDEMAND'!O191</f>
        <v>150.96237582816195</v>
      </c>
      <c r="P236" s="57">
        <f>'[2]OUT-FOREIGNDEMAND'!P191</f>
        <v>129.93654469894796</v>
      </c>
      <c r="Q236" s="57">
        <f>'[2]OUT-FOREIGNDEMAND'!Q191</f>
        <v>146.36413033429494</v>
      </c>
      <c r="R236" s="57">
        <f>'[2]OUT-FOREIGNDEMAND'!R191</f>
        <v>331.58612500000004</v>
      </c>
      <c r="S236" s="57">
        <f>'[2]OUT-FOREIGNDEMAND'!S191</f>
        <v>127.03862500000002</v>
      </c>
      <c r="T236" s="57">
        <f>'[2]OUT-FOREIGNDEMAND'!T191</f>
        <v>141.42334374999999</v>
      </c>
      <c r="U236" s="57">
        <f>'[2]OUT-FOREIGNDEMAND'!U191</f>
        <v>112.14990625000004</v>
      </c>
      <c r="V236" s="57">
        <f>'[2]OUT-FOREIGNDEMAND'!V191</f>
        <v>227.94362500000011</v>
      </c>
      <c r="W236" s="57"/>
      <c r="X236" s="43">
        <f t="shared" si="27"/>
        <v>2.1177202898231773</v>
      </c>
      <c r="Z236" s="46">
        <f t="shared" si="28"/>
        <v>1.8848104888510964</v>
      </c>
      <c r="AA236" s="46">
        <f t="shared" si="28"/>
        <v>2.0039022124328953</v>
      </c>
      <c r="AB236" s="46">
        <f t="shared" si="28"/>
        <v>2.1998979317349399</v>
      </c>
      <c r="AC236" s="46">
        <f t="shared" si="28"/>
        <v>2.0001099890326168</v>
      </c>
      <c r="AD236" s="46">
        <f t="shared" si="28"/>
        <v>1.5086871347361974</v>
      </c>
      <c r="AE236" s="46">
        <f t="shared" si="28"/>
        <v>4.0029212429312677</v>
      </c>
      <c r="AG236" s="46">
        <f t="shared" si="23"/>
        <v>186.29910739328255</v>
      </c>
      <c r="AH236" s="46">
        <f t="shared" si="24"/>
        <v>3.7597684814111298</v>
      </c>
      <c r="AI236" s="43">
        <f t="shared" si="26"/>
        <v>0.9269730960868916</v>
      </c>
    </row>
    <row r="237" spans="1:38" x14ac:dyDescent="0.25">
      <c r="A237" s="60" t="str">
        <f>'[2]OUT-FOREIGNDEMAND'!A192</f>
        <v>2027Q3</v>
      </c>
      <c r="B237" s="57">
        <f>'[2]OUT-FOREIGNDEMAND'!B192</f>
        <v>143.39329053389912</v>
      </c>
      <c r="C237" s="57">
        <f>'[2]OUT-FOREIGNDEMAND'!C192</f>
        <v>130.28147920981101</v>
      </c>
      <c r="D237" s="57">
        <f>'[2]OUT-FOREIGNDEMAND'!D192</f>
        <v>135.01056701540128</v>
      </c>
      <c r="E237" s="57">
        <f>'[2]OUT-FOREIGNDEMAND'!E192</f>
        <v>208.73527101462753</v>
      </c>
      <c r="F237" s="57">
        <f>'[2]OUT-FOREIGNDEMAND'!F192</f>
        <v>207.64990688068931</v>
      </c>
      <c r="G237" s="57">
        <f>'[2]OUT-FOREIGNDEMAND'!G192</f>
        <v>211.77196141294311</v>
      </c>
      <c r="H237" s="57">
        <f>'[2]OUT-FOREIGNDEMAND'!H192</f>
        <v>290.60612167478018</v>
      </c>
      <c r="I237" s="57">
        <f>'[2]OUT-FOREIGNDEMAND'!I192</f>
        <v>295.79209983822165</v>
      </c>
      <c r="J237" s="57">
        <f>'[2]OUT-FOREIGNDEMAND'!J192</f>
        <v>115.63503903028216</v>
      </c>
      <c r="K237" s="57">
        <f>'[2]OUT-FOREIGNDEMAND'!K192</f>
        <v>164.11667638345193</v>
      </c>
      <c r="L237" s="57">
        <f>'[2]OUT-FOREIGNDEMAND'!L192</f>
        <v>266.21718191356138</v>
      </c>
      <c r="M237" s="61">
        <f>'[2]OUT-FOREIGNDEMAND'!M192</f>
        <v>128.54669623113051</v>
      </c>
      <c r="N237" s="57">
        <f>'[2]OUT-FOREIGNDEMAND'!N192</f>
        <v>129.89095650925375</v>
      </c>
      <c r="O237" s="57">
        <f>'[2]OUT-FOREIGNDEMAND'!O192</f>
        <v>151.92060211946446</v>
      </c>
      <c r="P237" s="57">
        <f>'[2]OUT-FOREIGNDEMAND'!P192</f>
        <v>130.43573758800329</v>
      </c>
      <c r="Q237" s="57">
        <f>'[2]OUT-FOREIGNDEMAND'!Q192</f>
        <v>147.04599741292333</v>
      </c>
      <c r="R237" s="57">
        <f>'[2]OUT-FOREIGNDEMAND'!R192</f>
        <v>333.27362499999998</v>
      </c>
      <c r="S237" s="57">
        <f>'[2]OUT-FOREIGNDEMAND'!S192</f>
        <v>127.73162500000001</v>
      </c>
      <c r="T237" s="57">
        <f>'[2]OUT-FOREIGNDEMAND'!T192</f>
        <v>142.12521875000002</v>
      </c>
      <c r="U237" s="57">
        <f>'[2]OUT-FOREIGNDEMAND'!U192</f>
        <v>112.57053125000004</v>
      </c>
      <c r="V237" s="57">
        <f>'[2]OUT-FOREIGNDEMAND'!V192</f>
        <v>230.1903750000001</v>
      </c>
      <c r="W237" s="57"/>
      <c r="X237" s="43">
        <f t="shared" si="27"/>
        <v>2.1262946044138253</v>
      </c>
      <c r="Z237" s="46">
        <f t="shared" si="28"/>
        <v>1.8719098050164806</v>
      </c>
      <c r="AA237" s="46">
        <f t="shared" si="28"/>
        <v>2.0155637318672426</v>
      </c>
      <c r="AB237" s="46">
        <f t="shared" si="28"/>
        <v>2.199761266219169</v>
      </c>
      <c r="AC237" s="46">
        <f t="shared" si="28"/>
        <v>2.0000089709632185</v>
      </c>
      <c r="AD237" s="46">
        <f t="shared" si="28"/>
        <v>1.5088000892718334</v>
      </c>
      <c r="AE237" s="46">
        <f t="shared" si="28"/>
        <v>3.9919506774286573</v>
      </c>
      <c r="AG237" s="46">
        <f t="shared" si="23"/>
        <v>188.02592719430788</v>
      </c>
      <c r="AH237" s="46">
        <f t="shared" si="24"/>
        <v>3.7594974131520464</v>
      </c>
      <c r="AI237" s="43">
        <f t="shared" si="26"/>
        <v>0.92690717909880149</v>
      </c>
    </row>
    <row r="238" spans="1:38" x14ac:dyDescent="0.25">
      <c r="A238" s="60" t="str">
        <f>'[2]OUT-FOREIGNDEMAND'!A193</f>
        <v>2027Q4</v>
      </c>
      <c r="B238" s="57">
        <f>'[2]OUT-FOREIGNDEMAND'!B193</f>
        <v>144.14789935054137</v>
      </c>
      <c r="C238" s="57">
        <f>'[2]OUT-FOREIGNDEMAND'!C193</f>
        <v>130.79487986571573</v>
      </c>
      <c r="D238" s="57">
        <f>'[2]OUT-FOREIGNDEMAND'!D193</f>
        <v>135.56535611172166</v>
      </c>
      <c r="E238" s="57">
        <f>'[2]OUT-FOREIGNDEMAND'!E193</f>
        <v>210.77335828253513</v>
      </c>
      <c r="F238" s="57">
        <f>'[2]OUT-FOREIGNDEMAND'!F193</f>
        <v>209.15858431767106</v>
      </c>
      <c r="G238" s="57">
        <f>'[2]OUT-FOREIGNDEMAND'!G193</f>
        <v>214.42375895033314</v>
      </c>
      <c r="H238" s="57">
        <f>'[2]OUT-FOREIGNDEMAND'!H193</f>
        <v>294.89586605654279</v>
      </c>
      <c r="I238" s="57">
        <f>'[2]OUT-FOREIGNDEMAND'!I193</f>
        <v>298.33309349413014</v>
      </c>
      <c r="J238" s="57">
        <f>'[2]OUT-FOREIGNDEMAND'!J193</f>
        <v>115.75144949305327</v>
      </c>
      <c r="K238" s="57">
        <f>'[2]OUT-FOREIGNDEMAND'!K193</f>
        <v>165.00484858326732</v>
      </c>
      <c r="L238" s="57">
        <f>'[2]OUT-FOREIGNDEMAND'!L193</f>
        <v>275.5315237501149</v>
      </c>
      <c r="M238" s="61">
        <f>'[2]OUT-FOREIGNDEMAND'!M193</f>
        <v>128.94836456905145</v>
      </c>
      <c r="N238" s="57">
        <f>'[2]OUT-FOREIGNDEMAND'!N193</f>
        <v>130.26584862881751</v>
      </c>
      <c r="O238" s="57">
        <f>'[2]OUT-FOREIGNDEMAND'!O193</f>
        <v>152.88433684332398</v>
      </c>
      <c r="P238" s="57">
        <f>'[2]OUT-FOREIGNDEMAND'!P193</f>
        <v>130.9421332997203</v>
      </c>
      <c r="Q238" s="57">
        <f>'[2]OUT-FOREIGNDEMAND'!Q193</f>
        <v>147.73022356181397</v>
      </c>
      <c r="R238" s="57">
        <f>'[2]OUT-FOREIGNDEMAND'!R193</f>
        <v>334.98537499999998</v>
      </c>
      <c r="S238" s="57">
        <f>'[2]OUT-FOREIGNDEMAND'!S193</f>
        <v>128.42837500000002</v>
      </c>
      <c r="T238" s="57">
        <f>'[2]OUT-FOREIGNDEMAND'!T193</f>
        <v>142.83053125000001</v>
      </c>
      <c r="U238" s="57">
        <f>'[2]OUT-FOREIGNDEMAND'!U193</f>
        <v>112.99271875000005</v>
      </c>
      <c r="V238" s="57">
        <f>'[2]OUT-FOREIGNDEMAND'!V193</f>
        <v>232.45912500000011</v>
      </c>
      <c r="W238" s="57"/>
      <c r="X238" s="43">
        <f t="shared" si="27"/>
        <v>2.1307743174755478</v>
      </c>
      <c r="Z238" s="46">
        <f t="shared" si="28"/>
        <v>1.8644035812246385</v>
      </c>
      <c r="AA238" s="46">
        <f t="shared" si="28"/>
        <v>2.0310781957680435</v>
      </c>
      <c r="AB238" s="46">
        <f t="shared" si="28"/>
        <v>2.1996620954557899</v>
      </c>
      <c r="AC238" s="46">
        <f t="shared" si="28"/>
        <v>1.9999053774613529</v>
      </c>
      <c r="AD238" s="46">
        <f t="shared" si="28"/>
        <v>1.5088340274148404</v>
      </c>
      <c r="AE238" s="46">
        <f t="shared" si="28"/>
        <v>3.9865878447660208</v>
      </c>
      <c r="AG238" s="46">
        <f t="shared" si="23"/>
        <v>189.76848545624787</v>
      </c>
      <c r="AH238" s="46">
        <f t="shared" si="24"/>
        <v>3.7589122505209405</v>
      </c>
      <c r="AI238" s="43">
        <f t="shared" si="26"/>
        <v>0.92676488181293593</v>
      </c>
    </row>
    <row r="239" spans="1:38" x14ac:dyDescent="0.25">
      <c r="A239" s="60" t="str">
        <f>'[2]OUT-FOREIGNDEMAND'!A194</f>
        <v>2028Q1</v>
      </c>
      <c r="B239" s="57">
        <f>'[2]OUT-FOREIGNDEMAND'!B194</f>
        <v>144.90662097538507</v>
      </c>
      <c r="C239" s="57">
        <f>'[2]OUT-FOREIGNDEMAND'!C194</f>
        <v>131.29151045940679</v>
      </c>
      <c r="D239" s="57">
        <f>'[2]OUT-FOREIGNDEMAND'!D194</f>
        <v>136.17188823142948</v>
      </c>
      <c r="E239" s="57">
        <f>'[2]OUT-FOREIGNDEMAND'!E194</f>
        <v>212.82835837198553</v>
      </c>
      <c r="F239" s="57">
        <f>'[2]OUT-FOREIGNDEMAND'!F194</f>
        <v>210.68404563309065</v>
      </c>
      <c r="G239" s="57">
        <f>'[2]OUT-FOREIGNDEMAND'!G194</f>
        <v>217.12387563273487</v>
      </c>
      <c r="H239" s="57">
        <f>'[2]OUT-FOREIGNDEMAND'!H194</f>
        <v>299.25410788391298</v>
      </c>
      <c r="I239" s="57">
        <f>'[2]OUT-FOREIGNDEMAND'!I194</f>
        <v>300.8636809527456</v>
      </c>
      <c r="J239" s="57">
        <f>'[2]OUT-FOREIGNDEMAND'!J194</f>
        <v>115.86962861406569</v>
      </c>
      <c r="K239" s="57">
        <f>'[2]OUT-FOREIGNDEMAND'!K194</f>
        <v>165.89194820925397</v>
      </c>
      <c r="L239" s="57">
        <f>'[2]OUT-FOREIGNDEMAND'!L194</f>
        <v>285.01596876238659</v>
      </c>
      <c r="M239" s="61">
        <f>'[2]OUT-FOREIGNDEMAND'!M194</f>
        <v>129.3619976659827</v>
      </c>
      <c r="N239" s="57">
        <f>'[2]OUT-FOREIGNDEMAND'!N194</f>
        <v>130.63353766018673</v>
      </c>
      <c r="O239" s="57">
        <f>'[2]OUT-FOREIGNDEMAND'!O194</f>
        <v>153.85357999974059</v>
      </c>
      <c r="P239" s="57">
        <f>'[2]OUT-FOREIGNDEMAND'!P194</f>
        <v>131.455731834099</v>
      </c>
      <c r="Q239" s="57">
        <f>'[2]OUT-FOREIGNDEMAND'!Q194</f>
        <v>148.4168087809669</v>
      </c>
      <c r="R239" s="57">
        <f>'[2]OUT-FOREIGNDEMAND'!R194</f>
        <v>336.72137499999997</v>
      </c>
      <c r="S239" s="57">
        <f>'[2]OUT-FOREIGNDEMAND'!S194</f>
        <v>129.12887499999999</v>
      </c>
      <c r="T239" s="57">
        <f>'[2]OUT-FOREIGNDEMAND'!T194</f>
        <v>143.53928124999999</v>
      </c>
      <c r="U239" s="57">
        <f>'[2]OUT-FOREIGNDEMAND'!U194</f>
        <v>113.41646875000006</v>
      </c>
      <c r="V239" s="57">
        <f>'[2]OUT-FOREIGNDEMAND'!V194</f>
        <v>234.74987500000015</v>
      </c>
      <c r="W239" s="57"/>
      <c r="X239" s="43">
        <f t="shared" si="27"/>
        <v>2.1214135171232718</v>
      </c>
      <c r="Z239" s="46">
        <f t="shared" si="28"/>
        <v>1.8754117019472494</v>
      </c>
      <c r="AA239" s="46">
        <f t="shared" si="28"/>
        <v>2.0606331100866848</v>
      </c>
      <c r="AB239" s="46">
        <f t="shared" si="28"/>
        <v>2.1998525912771294</v>
      </c>
      <c r="AC239" s="46">
        <f t="shared" si="28"/>
        <v>1.9999125066036294</v>
      </c>
      <c r="AD239" s="46">
        <f t="shared" si="28"/>
        <v>1.5086478750412358</v>
      </c>
      <c r="AE239" s="46">
        <f t="shared" si="28"/>
        <v>4.0009946000307162</v>
      </c>
      <c r="AG239" s="46">
        <f>B239*$B$1+C239*$C$1+D239*$D$1+E239*$E$1+F239*$F$1+G239*$G$1+H239*$H$1+I239*$I$1+J239*$J$1+K239*$K$1+L239*$L$1+M239*$M$1+N239*$N$1+O239*$O$1+P239*$P$1</f>
        <v>191.52678217910255</v>
      </c>
      <c r="AH239" s="46">
        <f>((AG239/AG238)^4-1)*100</f>
        <v>3.7580217174543629</v>
      </c>
      <c r="AI239" s="43">
        <f t="shared" si="26"/>
        <v>0.92654832472700566</v>
      </c>
    </row>
    <row r="240" spans="1:38" x14ac:dyDescent="0.25">
      <c r="A240" s="60" t="str">
        <f>'[2]OUT-FOREIGNDEMAND'!A195</f>
        <v>2028Q2</v>
      </c>
      <c r="B240" s="57">
        <f>'[2]OUT-FOREIGNDEMAND'!B195</f>
        <v>145.66945540843025</v>
      </c>
      <c r="C240" s="57">
        <f>'[2]OUT-FOREIGNDEMAND'!C195</f>
        <v>131.77137099088418</v>
      </c>
      <c r="D240" s="57">
        <f>'[2]OUT-FOREIGNDEMAND'!D195</f>
        <v>136.83016337452477</v>
      </c>
      <c r="E240" s="57">
        <f>'[2]OUT-FOREIGNDEMAND'!E195</f>
        <v>214.90027128297879</v>
      </c>
      <c r="F240" s="57">
        <f>'[2]OUT-FOREIGNDEMAND'!F195</f>
        <v>212.22629082694803</v>
      </c>
      <c r="G240" s="57">
        <f>'[2]OUT-FOREIGNDEMAND'!G195</f>
        <v>219.8723114601483</v>
      </c>
      <c r="H240" s="57">
        <f>'[2]OUT-FOREIGNDEMAND'!H195</f>
        <v>303.68084715689076</v>
      </c>
      <c r="I240" s="57">
        <f>'[2]OUT-FOREIGNDEMAND'!I195</f>
        <v>303.38386221406807</v>
      </c>
      <c r="J240" s="57">
        <f>'[2]OUT-FOREIGNDEMAND'!J195</f>
        <v>115.9895763933194</v>
      </c>
      <c r="K240" s="57">
        <f>'[2]OUT-FOREIGNDEMAND'!K195</f>
        <v>166.77797526141191</v>
      </c>
      <c r="L240" s="57">
        <f>'[2]OUT-FOREIGNDEMAND'!L195</f>
        <v>294.6705169503764</v>
      </c>
      <c r="M240" s="61">
        <f>'[2]OUT-FOREIGNDEMAND'!M195</f>
        <v>129.78759552192426</v>
      </c>
      <c r="N240" s="57">
        <f>'[2]OUT-FOREIGNDEMAND'!N195</f>
        <v>130.9940236033614</v>
      </c>
      <c r="O240" s="57">
        <f>'[2]OUT-FOREIGNDEMAND'!O195</f>
        <v>154.82833158871421</v>
      </c>
      <c r="P240" s="57">
        <f>'[2]OUT-FOREIGNDEMAND'!P195</f>
        <v>131.9765331911394</v>
      </c>
      <c r="Q240" s="57">
        <f>'[2]OUT-FOREIGNDEMAND'!Q195</f>
        <v>149.10575307038209</v>
      </c>
      <c r="R240" s="57">
        <f>'[2]OUT-FOREIGNDEMAND'!R195</f>
        <v>338.48162500000001</v>
      </c>
      <c r="S240" s="57">
        <f>'[2]OUT-FOREIGNDEMAND'!S195</f>
        <v>129.833125</v>
      </c>
      <c r="T240" s="57">
        <f>'[2]OUT-FOREIGNDEMAND'!T195</f>
        <v>144.25146874999996</v>
      </c>
      <c r="U240" s="57">
        <f>'[2]OUT-FOREIGNDEMAND'!U195</f>
        <v>113.84178125000008</v>
      </c>
      <c r="V240" s="57">
        <f>'[2]OUT-FOREIGNDEMAND'!V195</f>
        <v>237.06262500000017</v>
      </c>
      <c r="W240" s="57"/>
      <c r="X240" s="43">
        <f t="shared" si="27"/>
        <v>2.1218463176082336</v>
      </c>
      <c r="Z240" s="46">
        <f t="shared" si="28"/>
        <v>1.8731520693118675</v>
      </c>
      <c r="AA240" s="46">
        <f t="shared" si="28"/>
        <v>2.0795502224346674</v>
      </c>
      <c r="AB240" s="46">
        <f t="shared" si="28"/>
        <v>2.1997246900302692</v>
      </c>
      <c r="AC240" s="46">
        <f t="shared" si="28"/>
        <v>1.9997582612665266</v>
      </c>
      <c r="AD240" s="46">
        <f t="shared" si="28"/>
        <v>1.5085835169835748</v>
      </c>
      <c r="AE240" s="46">
        <f t="shared" si="28"/>
        <v>4.0005505747309433</v>
      </c>
      <c r="AG240" s="46">
        <f>B240*$B$1+C240*$C$1+D240*$D$1+E240*$E$1+F240*$F$1+G240*$G$1+H240*$H$1+I240*$I$1+J240*$J$1+K240*$K$1+L240*$L$1+M240*$M$1+N240*$N$1+O240*$O$1+P240*$P$1</f>
        <v>193.30081736287187</v>
      </c>
      <c r="AH240" s="46">
        <f>((AG240/AG239)^4-1)*100</f>
        <v>3.7568343743768384</v>
      </c>
      <c r="AI240" s="43">
        <f t="shared" si="26"/>
        <v>0.92625958812921905</v>
      </c>
    </row>
    <row r="241" spans="1:35" x14ac:dyDescent="0.25">
      <c r="A241" s="60" t="str">
        <f>'[2]OUT-FOREIGNDEMAND'!A196</f>
        <v>2028Q3</v>
      </c>
      <c r="B241" s="57">
        <f>'[2]OUT-FOREIGNDEMAND'!B196</f>
        <v>146.43640264967689</v>
      </c>
      <c r="C241" s="57">
        <f>'[2]OUT-FOREIGNDEMAND'!C196</f>
        <v>132.23446146014786</v>
      </c>
      <c r="D241" s="57">
        <f>'[2]OUT-FOREIGNDEMAND'!D196</f>
        <v>137.54018154100751</v>
      </c>
      <c r="E241" s="57">
        <f>'[2]OUT-FOREIGNDEMAND'!E196</f>
        <v>216.98909701551491</v>
      </c>
      <c r="F241" s="57">
        <f>'[2]OUT-FOREIGNDEMAND'!F196</f>
        <v>213.78531989924326</v>
      </c>
      <c r="G241" s="57">
        <f>'[2]OUT-FOREIGNDEMAND'!G196</f>
        <v>222.66906643257343</v>
      </c>
      <c r="H241" s="57">
        <f>'[2]OUT-FOREIGNDEMAND'!H196</f>
        <v>308.17608387547602</v>
      </c>
      <c r="I241" s="57">
        <f>'[2]OUT-FOREIGNDEMAND'!I196</f>
        <v>305.89363727809751</v>
      </c>
      <c r="J241" s="57">
        <f>'[2]OUT-FOREIGNDEMAND'!J196</f>
        <v>116.11129283081438</v>
      </c>
      <c r="K241" s="57">
        <f>'[2]OUT-FOREIGNDEMAND'!K196</f>
        <v>167.66292973974117</v>
      </c>
      <c r="L241" s="57">
        <f>'[2]OUT-FOREIGNDEMAND'!L196</f>
        <v>304.49516831408437</v>
      </c>
      <c r="M241" s="61">
        <f>'[2]OUT-FOREIGNDEMAND'!M196</f>
        <v>130.22515813687613</v>
      </c>
      <c r="N241" s="57">
        <f>'[2]OUT-FOREIGNDEMAND'!N196</f>
        <v>131.34730645834151</v>
      </c>
      <c r="O241" s="57">
        <f>'[2]OUT-FOREIGNDEMAND'!O196</f>
        <v>155.80859161024486</v>
      </c>
      <c r="P241" s="57">
        <f>'[2]OUT-FOREIGNDEMAND'!P196</f>
        <v>132.50453737084149</v>
      </c>
      <c r="Q241" s="57">
        <f>'[2]OUT-FOREIGNDEMAND'!Q196</f>
        <v>149.79705643005951</v>
      </c>
      <c r="R241" s="57">
        <f>'[2]OUT-FOREIGNDEMAND'!R196</f>
        <v>340.26612499999993</v>
      </c>
      <c r="S241" s="57">
        <f>'[2]OUT-FOREIGNDEMAND'!S196</f>
        <v>130.54112499999999</v>
      </c>
      <c r="T241" s="57">
        <f>'[2]OUT-FOREIGNDEMAND'!T196</f>
        <v>144.96709374999998</v>
      </c>
      <c r="U241" s="57">
        <f>'[2]OUT-FOREIGNDEMAND'!U196</f>
        <v>114.26865625000008</v>
      </c>
      <c r="V241" s="57">
        <f>'[2]OUT-FOREIGNDEMAND'!V196</f>
        <v>239.39737500000021</v>
      </c>
      <c r="X241" s="43">
        <f t="shared" si="27"/>
        <v>2.1222137412756803</v>
      </c>
      <c r="Z241" s="46">
        <f t="shared" si="28"/>
        <v>1.8708833055896656</v>
      </c>
      <c r="AA241" s="46">
        <f t="shared" si="28"/>
        <v>2.0981258267886993</v>
      </c>
      <c r="AB241" s="46">
        <f t="shared" si="28"/>
        <v>2.1995335924051673</v>
      </c>
      <c r="AC241" s="46">
        <f t="shared" si="28"/>
        <v>1.9995571686674873</v>
      </c>
      <c r="AD241" s="46">
        <f t="shared" si="28"/>
        <v>1.5084986995653304</v>
      </c>
      <c r="AE241" s="46">
        <f t="shared" si="28"/>
        <v>3.9997328298370771</v>
      </c>
      <c r="AG241" s="46">
        <f>B241*$B$1+C241*$C$1+D241*$D$1+E241*$E$1+F241*$F$1+G241*$G$1+H241*$H$1+I241*$I$1+J241*$J$1+K241*$K$1+L241*$L$1+M241*$M$1+N241*$N$1+O241*$O$1+P241*$P$1</f>
        <v>195.09059100755582</v>
      </c>
      <c r="AH241" s="46">
        <f>((AG241/AG240)^4-1)*100</f>
        <v>3.7553586185075982</v>
      </c>
      <c r="AI241" s="43">
        <f t="shared" si="26"/>
        <v>0.9259007122169205</v>
      </c>
    </row>
    <row r="242" spans="1:35" x14ac:dyDescent="0.25">
      <c r="A242" s="60" t="str">
        <f>'[2]OUT-FOREIGNDEMAND'!A197</f>
        <v>2028Q4</v>
      </c>
      <c r="B242" s="57">
        <f>'[2]OUT-FOREIGNDEMAND'!B197</f>
        <v>147.20746269912499</v>
      </c>
      <c r="C242" s="57">
        <f>'[2]OUT-FOREIGNDEMAND'!C197</f>
        <v>132.68078186719791</v>
      </c>
      <c r="D242" s="57">
        <f>'[2]OUT-FOREIGNDEMAND'!D197</f>
        <v>138.3019427308777</v>
      </c>
      <c r="E242" s="57">
        <f>'[2]OUT-FOREIGNDEMAND'!E197</f>
        <v>219.09483556959387</v>
      </c>
      <c r="F242" s="57">
        <f>'[2]OUT-FOREIGNDEMAND'!F197</f>
        <v>215.36113284997626</v>
      </c>
      <c r="G242" s="57">
        <f>'[2]OUT-FOREIGNDEMAND'!G197</f>
        <v>225.5141405500103</v>
      </c>
      <c r="H242" s="57">
        <f>'[2]OUT-FOREIGNDEMAND'!H197</f>
        <v>312.73981803966888</v>
      </c>
      <c r="I242" s="57">
        <f>'[2]OUT-FOREIGNDEMAND'!I197</f>
        <v>308.39300614483398</v>
      </c>
      <c r="J242" s="57">
        <f>'[2]OUT-FOREIGNDEMAND'!J197</f>
        <v>116.23477792655065</v>
      </c>
      <c r="K242" s="57">
        <f>'[2]OUT-FOREIGNDEMAND'!K197</f>
        <v>168.54681164424176</v>
      </c>
      <c r="L242" s="57">
        <f>'[2]OUT-FOREIGNDEMAND'!L197</f>
        <v>314.48992285351051</v>
      </c>
      <c r="M242" s="61">
        <f>'[2]OUT-FOREIGNDEMAND'!M197</f>
        <v>130.67468551083834</v>
      </c>
      <c r="N242" s="57">
        <f>'[2]OUT-FOREIGNDEMAND'!N197</f>
        <v>131.69338622512706</v>
      </c>
      <c r="O242" s="57">
        <f>'[2]OUT-FOREIGNDEMAND'!O197</f>
        <v>156.79436006433252</v>
      </c>
      <c r="P242" s="57">
        <f>'[2]OUT-FOREIGNDEMAND'!P197</f>
        <v>133.03974437320525</v>
      </c>
      <c r="Q242" s="57">
        <f>'[2]OUT-FOREIGNDEMAND'!Q197</f>
        <v>150.49071885999919</v>
      </c>
      <c r="R242" s="57">
        <f>'[2]OUT-FOREIGNDEMAND'!R197</f>
        <v>342.07487499999991</v>
      </c>
      <c r="S242" s="57">
        <f>'[2]OUT-FOREIGNDEMAND'!S197</f>
        <v>131.25287499999996</v>
      </c>
      <c r="T242" s="57">
        <f>'[2]OUT-FOREIGNDEMAND'!T197</f>
        <v>145.68615624999995</v>
      </c>
      <c r="U242" s="57">
        <f>'[2]OUT-FOREIGNDEMAND'!U197</f>
        <v>114.69709375000008</v>
      </c>
      <c r="V242" s="57">
        <f>'[2]OUT-FOREIGNDEMAND'!V197</f>
        <v>241.75412500000022</v>
      </c>
      <c r="W242" s="57"/>
      <c r="X242" s="43">
        <f t="shared" si="27"/>
        <v>2.122516777815342</v>
      </c>
      <c r="Z242" s="46">
        <f t="shared" si="28"/>
        <v>1.868605645905741</v>
      </c>
      <c r="AA242" s="46">
        <f t="shared" si="28"/>
        <v>2.1163610500906094</v>
      </c>
      <c r="AB242" s="46">
        <f t="shared" si="28"/>
        <v>2.1992803381650994</v>
      </c>
      <c r="AC242" s="46">
        <f t="shared" si="28"/>
        <v>1.9993099339535858</v>
      </c>
      <c r="AD242" s="46">
        <f t="shared" si="28"/>
        <v>1.5083936547902743</v>
      </c>
      <c r="AE242" s="46">
        <f t="shared" si="28"/>
        <v>3.9985524336805911</v>
      </c>
      <c r="AG242" s="46">
        <f>B242*$B$1+C242*$C$1+D242*$D$1+E242*$E$1+F242*$F$1+G242*$G$1+H242*$H$1+I242*$I$1+J242*$J$1+K242*$K$1+L242*$L$1+M242*$M$1+N242*$N$1+O242*$O$1+P242*$P$1</f>
        <v>196.8961031131544</v>
      </c>
      <c r="AH242" s="46">
        <f>((AG242/AG241)^4-1)*100</f>
        <v>3.7536026843504544</v>
      </c>
      <c r="AI242" s="43">
        <f t="shared" si="26"/>
        <v>0.92547369725721751</v>
      </c>
    </row>
    <row r="243" spans="1:35" x14ac:dyDescent="0.25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61"/>
      <c r="N243" s="57"/>
      <c r="O243" s="57"/>
      <c r="P243" s="57"/>
      <c r="Q243" s="57"/>
      <c r="R243" s="57"/>
      <c r="S243" s="57"/>
      <c r="T243" s="57"/>
      <c r="U243" s="57"/>
      <c r="V243" s="57"/>
      <c r="W243" s="57"/>
    </row>
    <row r="244" spans="1:35" x14ac:dyDescent="0.25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61"/>
      <c r="N244" s="57"/>
      <c r="O244" s="57"/>
      <c r="P244" s="57"/>
      <c r="Q244" s="57"/>
      <c r="R244" s="57"/>
      <c r="S244" s="57"/>
      <c r="T244" s="57"/>
      <c r="U244" s="57"/>
      <c r="V244" s="57"/>
      <c r="W244" s="57"/>
    </row>
    <row r="245" spans="1:35" x14ac:dyDescent="0.25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61"/>
      <c r="N245" s="57"/>
      <c r="O245" s="57"/>
      <c r="P245" s="57"/>
      <c r="Q245" s="57"/>
      <c r="R245" s="57"/>
      <c r="S245" s="57"/>
      <c r="T245" s="57"/>
      <c r="U245" s="57"/>
      <c r="V245" s="57"/>
      <c r="W245" s="57"/>
    </row>
    <row r="246" spans="1:35" x14ac:dyDescent="0.25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61"/>
      <c r="N246" s="57"/>
      <c r="O246" s="57"/>
      <c r="P246" s="57"/>
      <c r="Q246" s="57"/>
      <c r="R246" s="57"/>
      <c r="S246" s="57"/>
      <c r="T246" s="57"/>
      <c r="U246" s="57"/>
      <c r="V246" s="57"/>
      <c r="W246" s="57"/>
    </row>
    <row r="247" spans="1:35" x14ac:dyDescent="0.25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61"/>
      <c r="N247" s="57"/>
      <c r="O247" s="57"/>
      <c r="P247" s="57"/>
      <c r="Q247" s="57"/>
      <c r="R247" s="57"/>
      <c r="S247" s="57"/>
      <c r="T247" s="57"/>
      <c r="U247" s="57"/>
      <c r="V247" s="57"/>
      <c r="W247" s="57"/>
    </row>
    <row r="248" spans="1:35" x14ac:dyDescent="0.25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61"/>
      <c r="N248" s="57"/>
      <c r="O248" s="57"/>
      <c r="P248" s="57"/>
      <c r="Q248" s="57"/>
      <c r="R248" s="57"/>
      <c r="S248" s="57"/>
      <c r="T248" s="57"/>
      <c r="U248" s="57"/>
      <c r="V248" s="57"/>
      <c r="W248" s="57"/>
    </row>
    <row r="249" spans="1:35" x14ac:dyDescent="0.25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61"/>
      <c r="N249" s="57"/>
      <c r="O249" s="57"/>
      <c r="P249" s="57"/>
      <c r="Q249" s="57"/>
      <c r="R249" s="57"/>
      <c r="S249" s="57"/>
      <c r="T249" s="57"/>
      <c r="U249" s="57"/>
      <c r="V249" s="57"/>
      <c r="W249" s="5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A4A8-20BE-443C-903D-244600846919}">
  <dimension ref="A1:U221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" sqref="B4:C5"/>
    </sheetView>
  </sheetViews>
  <sheetFormatPr defaultRowHeight="12" x14ac:dyDescent="0.2"/>
  <cols>
    <col min="1" max="1" width="11.85546875" bestFit="1" customWidth="1"/>
    <col min="2" max="11" width="21.85546875" bestFit="1" customWidth="1"/>
    <col min="12" max="12" width="21.85546875" customWidth="1"/>
    <col min="13" max="21" width="21.85546875" bestFit="1" customWidth="1"/>
  </cols>
  <sheetData>
    <row r="1" spans="1:21" x14ac:dyDescent="0.2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2">
      <c r="A2" s="13" t="s">
        <v>146</v>
      </c>
      <c r="B2" s="16" t="s">
        <v>301</v>
      </c>
      <c r="C2" s="16" t="s">
        <v>302</v>
      </c>
      <c r="D2" s="16"/>
      <c r="E2" s="16" t="s">
        <v>303</v>
      </c>
      <c r="F2" s="16" t="s">
        <v>304</v>
      </c>
      <c r="G2" s="16" t="s">
        <v>304</v>
      </c>
      <c r="H2" s="16" t="s">
        <v>305</v>
      </c>
      <c r="I2" s="16" t="s">
        <v>305</v>
      </c>
      <c r="J2" s="16" t="s">
        <v>306</v>
      </c>
      <c r="K2" s="16" t="s">
        <v>306</v>
      </c>
      <c r="L2" s="16" t="s">
        <v>294</v>
      </c>
      <c r="M2" s="16"/>
      <c r="N2" s="16"/>
      <c r="O2" s="16"/>
      <c r="P2" s="16"/>
      <c r="Q2" s="16"/>
      <c r="R2" s="16"/>
      <c r="S2" s="16"/>
      <c r="T2" s="16"/>
      <c r="U2" s="16"/>
    </row>
    <row r="3" spans="1:21" x14ac:dyDescent="0.2">
      <c r="A3" s="13" t="s">
        <v>147</v>
      </c>
      <c r="B3" s="13" t="s">
        <v>281</v>
      </c>
      <c r="C3" s="13" t="s">
        <v>282</v>
      </c>
      <c r="D3" s="13" t="s">
        <v>303</v>
      </c>
      <c r="E3" s="13" t="s">
        <v>285</v>
      </c>
      <c r="F3" s="13" t="s">
        <v>310</v>
      </c>
      <c r="G3" s="13" t="s">
        <v>286</v>
      </c>
      <c r="H3" s="13" t="s">
        <v>311</v>
      </c>
      <c r="I3" s="13" t="s">
        <v>287</v>
      </c>
      <c r="J3" s="13" t="s">
        <v>312</v>
      </c>
      <c r="K3" s="13" t="s">
        <v>288</v>
      </c>
      <c r="L3" s="13" t="s">
        <v>293</v>
      </c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">
      <c r="A4" s="14" t="s">
        <v>46</v>
      </c>
      <c r="B4" s="14" t="s">
        <v>283</v>
      </c>
      <c r="C4" s="14" t="s">
        <v>284</v>
      </c>
      <c r="D4" s="14" t="s">
        <v>289</v>
      </c>
      <c r="E4" s="14" t="s">
        <v>70</v>
      </c>
      <c r="F4" s="14" t="s">
        <v>290</v>
      </c>
      <c r="G4" s="14" t="s">
        <v>70</v>
      </c>
      <c r="H4" s="14" t="s">
        <v>291</v>
      </c>
      <c r="I4" s="14" t="s">
        <v>70</v>
      </c>
      <c r="J4" s="14" t="s">
        <v>292</v>
      </c>
      <c r="K4" s="14" t="s">
        <v>70</v>
      </c>
      <c r="L4" s="14" t="s">
        <v>48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2">
      <c r="A5" s="14" t="s">
        <v>81</v>
      </c>
      <c r="B5" s="14" t="s">
        <v>295</v>
      </c>
      <c r="C5" s="14" t="s">
        <v>296</v>
      </c>
      <c r="D5" s="14" t="s">
        <v>297</v>
      </c>
      <c r="E5" s="14" t="s">
        <v>48</v>
      </c>
      <c r="F5" s="14" t="s">
        <v>298</v>
      </c>
      <c r="G5" s="14" t="s">
        <v>48</v>
      </c>
      <c r="H5" s="14" t="s">
        <v>299</v>
      </c>
      <c r="I5" s="14" t="s">
        <v>48</v>
      </c>
      <c r="J5" s="65" t="s">
        <v>300</v>
      </c>
      <c r="K5" s="14" t="s">
        <v>48</v>
      </c>
      <c r="L5" s="14" t="s">
        <v>294</v>
      </c>
      <c r="M5" s="14"/>
      <c r="N5" s="14"/>
      <c r="O5" s="14"/>
      <c r="P5" s="14"/>
      <c r="Q5" s="14"/>
      <c r="R5" s="14"/>
      <c r="S5" s="14"/>
      <c r="T5" s="14"/>
      <c r="U5" s="14"/>
    </row>
    <row r="6" spans="1:21" x14ac:dyDescent="0.2">
      <c r="A6" s="18">
        <v>25658</v>
      </c>
      <c r="B6" s="17">
        <v>1288</v>
      </c>
      <c r="C6" s="17">
        <v>956</v>
      </c>
      <c r="D6" s="17" t="e">
        <v>#N/A</v>
      </c>
      <c r="E6" s="17" t="e">
        <f>D6*12</f>
        <v>#N/A</v>
      </c>
      <c r="F6" s="17" t="e">
        <v>#N/A</v>
      </c>
      <c r="G6" s="17" t="e">
        <f>F6*12</f>
        <v>#N/A</v>
      </c>
      <c r="H6" s="17" t="e">
        <v>#N/A</v>
      </c>
      <c r="I6" s="17" t="e">
        <f>H6*12</f>
        <v>#N/A</v>
      </c>
      <c r="J6" s="17" t="e">
        <v>#N/A</v>
      </c>
      <c r="K6" s="17" t="e">
        <f>J6*12</f>
        <v>#N/A</v>
      </c>
      <c r="L6" s="17">
        <f>B6+C6</f>
        <v>2244</v>
      </c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">
      <c r="A7" s="18">
        <v>25749</v>
      </c>
      <c r="B7" s="17">
        <v>1284</v>
      </c>
      <c r="C7" s="17">
        <v>987</v>
      </c>
      <c r="D7" s="17" t="e">
        <v>#N/A</v>
      </c>
      <c r="E7" s="17" t="e">
        <f t="shared" ref="E7:E70" si="0">D7*12</f>
        <v>#N/A</v>
      </c>
      <c r="F7" s="17" t="e">
        <v>#N/A</v>
      </c>
      <c r="G7" s="17" t="e">
        <f t="shared" ref="G7:G70" si="1">F7*12</f>
        <v>#N/A</v>
      </c>
      <c r="H7" s="17" t="e">
        <v>#N/A</v>
      </c>
      <c r="I7" s="17" t="e">
        <f t="shared" ref="I7:I70" si="2">H7*12</f>
        <v>#N/A</v>
      </c>
      <c r="J7" s="17" t="e">
        <v>#N/A</v>
      </c>
      <c r="K7" s="17" t="e">
        <f t="shared" ref="K7:K70" si="3">J7*12</f>
        <v>#N/A</v>
      </c>
      <c r="L7" s="17">
        <f t="shared" ref="L7:L70" si="4">B7+C7</f>
        <v>2271</v>
      </c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">
      <c r="A8" s="18">
        <v>25841</v>
      </c>
      <c r="B8" s="17">
        <v>1281</v>
      </c>
      <c r="C8" s="17">
        <v>993</v>
      </c>
      <c r="D8" s="17" t="e">
        <v>#N/A</v>
      </c>
      <c r="E8" s="17" t="e">
        <f t="shared" si="0"/>
        <v>#N/A</v>
      </c>
      <c r="F8" s="17" t="e">
        <v>#N/A</v>
      </c>
      <c r="G8" s="17" t="e">
        <f t="shared" si="1"/>
        <v>#N/A</v>
      </c>
      <c r="H8" s="17" t="e">
        <v>#N/A</v>
      </c>
      <c r="I8" s="17" t="e">
        <f t="shared" si="2"/>
        <v>#N/A</v>
      </c>
      <c r="J8" s="17" t="e">
        <v>#N/A</v>
      </c>
      <c r="K8" s="17" t="e">
        <f t="shared" si="3"/>
        <v>#N/A</v>
      </c>
      <c r="L8" s="17">
        <f t="shared" si="4"/>
        <v>2274</v>
      </c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">
      <c r="A9" s="18">
        <v>25933</v>
      </c>
      <c r="B9" s="17">
        <v>1327</v>
      </c>
      <c r="C9" s="17">
        <v>1040</v>
      </c>
      <c r="D9" s="17" t="e">
        <v>#N/A</v>
      </c>
      <c r="E9" s="17" t="e">
        <f t="shared" si="0"/>
        <v>#N/A</v>
      </c>
      <c r="F9" s="17" t="e">
        <v>#N/A</v>
      </c>
      <c r="G9" s="17" t="e">
        <f t="shared" si="1"/>
        <v>#N/A</v>
      </c>
      <c r="H9" s="17" t="e">
        <v>#N/A</v>
      </c>
      <c r="I9" s="17" t="e">
        <f t="shared" si="2"/>
        <v>#N/A</v>
      </c>
      <c r="J9" s="17" t="e">
        <v>#N/A</v>
      </c>
      <c r="K9" s="17" t="e">
        <f t="shared" si="3"/>
        <v>#N/A</v>
      </c>
      <c r="L9" s="17">
        <f t="shared" si="4"/>
        <v>2367</v>
      </c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">
      <c r="A10" s="18">
        <v>26023</v>
      </c>
      <c r="B10" s="17">
        <v>1356</v>
      </c>
      <c r="C10" s="17">
        <v>1082</v>
      </c>
      <c r="D10" s="17" t="e">
        <v>#N/A</v>
      </c>
      <c r="E10" s="17" t="e">
        <f t="shared" si="0"/>
        <v>#N/A</v>
      </c>
      <c r="F10" s="17" t="e">
        <v>#N/A</v>
      </c>
      <c r="G10" s="17" t="e">
        <f t="shared" si="1"/>
        <v>#N/A</v>
      </c>
      <c r="H10" s="17" t="e">
        <v>#N/A</v>
      </c>
      <c r="I10" s="17" t="e">
        <f t="shared" si="2"/>
        <v>#N/A</v>
      </c>
      <c r="J10" s="17" t="e">
        <v>#N/A</v>
      </c>
      <c r="K10" s="17" t="e">
        <f t="shared" si="3"/>
        <v>#N/A</v>
      </c>
      <c r="L10" s="17">
        <f t="shared" si="4"/>
        <v>2438</v>
      </c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">
      <c r="A11" s="18">
        <v>26114</v>
      </c>
      <c r="B11" s="17">
        <v>1305</v>
      </c>
      <c r="C11" s="17">
        <v>1082</v>
      </c>
      <c r="D11" s="17" t="e">
        <v>#N/A</v>
      </c>
      <c r="E11" s="17" t="e">
        <f t="shared" si="0"/>
        <v>#N/A</v>
      </c>
      <c r="F11" s="17" t="e">
        <v>#N/A</v>
      </c>
      <c r="G11" s="17" t="e">
        <f t="shared" si="1"/>
        <v>#N/A</v>
      </c>
      <c r="H11" s="17" t="e">
        <v>#N/A</v>
      </c>
      <c r="I11" s="17" t="e">
        <f t="shared" si="2"/>
        <v>#N/A</v>
      </c>
      <c r="J11" s="17" t="e">
        <v>#N/A</v>
      </c>
      <c r="K11" s="17" t="e">
        <f t="shared" si="3"/>
        <v>#N/A</v>
      </c>
      <c r="L11" s="17">
        <f t="shared" si="4"/>
        <v>2387</v>
      </c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">
      <c r="A12" s="18">
        <v>26206</v>
      </c>
      <c r="B12" s="17">
        <v>1472</v>
      </c>
      <c r="C12" s="17">
        <v>1156</v>
      </c>
      <c r="D12" s="17" t="e">
        <v>#N/A</v>
      </c>
      <c r="E12" s="17" t="e">
        <f t="shared" si="0"/>
        <v>#N/A</v>
      </c>
      <c r="F12" s="17" t="e">
        <v>#N/A</v>
      </c>
      <c r="G12" s="17" t="e">
        <f t="shared" si="1"/>
        <v>#N/A</v>
      </c>
      <c r="H12" s="17" t="e">
        <v>#N/A</v>
      </c>
      <c r="I12" s="17" t="e">
        <f t="shared" si="2"/>
        <v>#N/A</v>
      </c>
      <c r="J12" s="17" t="e">
        <v>#N/A</v>
      </c>
      <c r="K12" s="17" t="e">
        <f t="shared" si="3"/>
        <v>#N/A</v>
      </c>
      <c r="L12" s="17">
        <f t="shared" si="4"/>
        <v>2628</v>
      </c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2">
      <c r="A13" s="18">
        <v>26298</v>
      </c>
      <c r="B13" s="17">
        <v>1511</v>
      </c>
      <c r="C13" s="17">
        <v>1172</v>
      </c>
      <c r="D13" s="17" t="e">
        <v>#N/A</v>
      </c>
      <c r="E13" s="17" t="e">
        <f t="shared" si="0"/>
        <v>#N/A</v>
      </c>
      <c r="F13" s="17" t="e">
        <v>#N/A</v>
      </c>
      <c r="G13" s="17" t="e">
        <f t="shared" si="1"/>
        <v>#N/A</v>
      </c>
      <c r="H13" s="17" t="e">
        <v>#N/A</v>
      </c>
      <c r="I13" s="17" t="e">
        <f t="shared" si="2"/>
        <v>#N/A</v>
      </c>
      <c r="J13" s="17" t="e">
        <v>#N/A</v>
      </c>
      <c r="K13" s="17" t="e">
        <f t="shared" si="3"/>
        <v>#N/A</v>
      </c>
      <c r="L13" s="17">
        <f t="shared" si="4"/>
        <v>2683</v>
      </c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">
      <c r="A14" s="18">
        <v>26389</v>
      </c>
      <c r="B14" s="17">
        <v>1552</v>
      </c>
      <c r="C14" s="17">
        <v>1241</v>
      </c>
      <c r="D14" s="17" t="e">
        <v>#N/A</v>
      </c>
      <c r="E14" s="17" t="e">
        <f t="shared" si="0"/>
        <v>#N/A</v>
      </c>
      <c r="F14" s="17" t="e">
        <v>#N/A</v>
      </c>
      <c r="G14" s="17" t="e">
        <f t="shared" si="1"/>
        <v>#N/A</v>
      </c>
      <c r="H14" s="17" t="e">
        <v>#N/A</v>
      </c>
      <c r="I14" s="17" t="e">
        <f t="shared" si="2"/>
        <v>#N/A</v>
      </c>
      <c r="J14" s="17" t="e">
        <v>#N/A</v>
      </c>
      <c r="K14" s="17" t="e">
        <f t="shared" si="3"/>
        <v>#N/A</v>
      </c>
      <c r="L14" s="17">
        <f t="shared" si="4"/>
        <v>2793</v>
      </c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">
      <c r="A15" s="18">
        <v>26480</v>
      </c>
      <c r="B15" s="17">
        <v>1600</v>
      </c>
      <c r="C15" s="17">
        <v>1148</v>
      </c>
      <c r="D15" s="17" t="e">
        <v>#N/A</v>
      </c>
      <c r="E15" s="17" t="e">
        <f t="shared" si="0"/>
        <v>#N/A</v>
      </c>
      <c r="F15" s="17" t="e">
        <v>#N/A</v>
      </c>
      <c r="G15" s="17" t="e">
        <f t="shared" si="1"/>
        <v>#N/A</v>
      </c>
      <c r="H15" s="17" t="e">
        <v>#N/A</v>
      </c>
      <c r="I15" s="17" t="e">
        <f t="shared" si="2"/>
        <v>#N/A</v>
      </c>
      <c r="J15" s="17" t="e">
        <v>#N/A</v>
      </c>
      <c r="K15" s="17" t="e">
        <f t="shared" si="3"/>
        <v>#N/A</v>
      </c>
      <c r="L15" s="17">
        <f t="shared" si="4"/>
        <v>2748</v>
      </c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2">
      <c r="A16" s="18">
        <v>26572</v>
      </c>
      <c r="B16" s="17">
        <v>1691</v>
      </c>
      <c r="C16" s="17">
        <v>1172</v>
      </c>
      <c r="D16" s="17" t="e">
        <v>#N/A</v>
      </c>
      <c r="E16" s="17" t="e">
        <f t="shared" si="0"/>
        <v>#N/A</v>
      </c>
      <c r="F16" s="17" t="e">
        <v>#N/A</v>
      </c>
      <c r="G16" s="17" t="e">
        <f t="shared" si="1"/>
        <v>#N/A</v>
      </c>
      <c r="H16" s="17" t="e">
        <v>#N/A</v>
      </c>
      <c r="I16" s="17" t="e">
        <f t="shared" si="2"/>
        <v>#N/A</v>
      </c>
      <c r="J16" s="17" t="e">
        <v>#N/A</v>
      </c>
      <c r="K16" s="17" t="e">
        <f t="shared" si="3"/>
        <v>#N/A</v>
      </c>
      <c r="L16" s="17">
        <f t="shared" si="4"/>
        <v>2863</v>
      </c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2">
      <c r="A17" s="18">
        <v>26664</v>
      </c>
      <c r="B17" s="17">
        <v>1825</v>
      </c>
      <c r="C17" s="17">
        <v>1243</v>
      </c>
      <c r="D17" s="17" t="e">
        <v>#N/A</v>
      </c>
      <c r="E17" s="17" t="e">
        <f t="shared" si="0"/>
        <v>#N/A</v>
      </c>
      <c r="F17" s="17" t="e">
        <v>#N/A</v>
      </c>
      <c r="G17" s="17" t="e">
        <f t="shared" si="1"/>
        <v>#N/A</v>
      </c>
      <c r="H17" s="17" t="e">
        <v>#N/A</v>
      </c>
      <c r="I17" s="17" t="e">
        <f t="shared" si="2"/>
        <v>#N/A</v>
      </c>
      <c r="J17" s="17" t="e">
        <v>#N/A</v>
      </c>
      <c r="K17" s="17" t="e">
        <f t="shared" si="3"/>
        <v>#N/A</v>
      </c>
      <c r="L17" s="17">
        <f t="shared" si="4"/>
        <v>3068</v>
      </c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2">
      <c r="A18" s="18">
        <v>26754</v>
      </c>
      <c r="B18" s="17">
        <v>1956</v>
      </c>
      <c r="C18" s="17">
        <v>1297</v>
      </c>
      <c r="D18" s="17" t="e">
        <v>#N/A</v>
      </c>
      <c r="E18" s="17" t="e">
        <f t="shared" si="0"/>
        <v>#N/A</v>
      </c>
      <c r="F18" s="17" t="e">
        <v>#N/A</v>
      </c>
      <c r="G18" s="17" t="e">
        <f t="shared" si="1"/>
        <v>#N/A</v>
      </c>
      <c r="H18" s="17" t="e">
        <v>#N/A</v>
      </c>
      <c r="I18" s="17" t="e">
        <f t="shared" si="2"/>
        <v>#N/A</v>
      </c>
      <c r="J18" s="17" t="e">
        <v>#N/A</v>
      </c>
      <c r="K18" s="17" t="e">
        <f t="shared" si="3"/>
        <v>#N/A</v>
      </c>
      <c r="L18" s="17">
        <f t="shared" si="4"/>
        <v>3253</v>
      </c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">
      <c r="A19" s="18">
        <v>26845</v>
      </c>
      <c r="B19" s="17">
        <v>2018</v>
      </c>
      <c r="C19" s="17">
        <v>1329</v>
      </c>
      <c r="D19" s="17" t="e">
        <v>#N/A</v>
      </c>
      <c r="E19" s="17" t="e">
        <f t="shared" si="0"/>
        <v>#N/A</v>
      </c>
      <c r="F19" s="17" t="e">
        <v>#N/A</v>
      </c>
      <c r="G19" s="17" t="e">
        <f t="shared" si="1"/>
        <v>#N/A</v>
      </c>
      <c r="H19" s="17" t="e">
        <v>#N/A</v>
      </c>
      <c r="I19" s="17" t="e">
        <f t="shared" si="2"/>
        <v>#N/A</v>
      </c>
      <c r="J19" s="17" t="e">
        <v>#N/A</v>
      </c>
      <c r="K19" s="17" t="e">
        <f t="shared" si="3"/>
        <v>#N/A</v>
      </c>
      <c r="L19" s="17">
        <f t="shared" si="4"/>
        <v>3347</v>
      </c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">
      <c r="A20" s="18">
        <v>26937</v>
      </c>
      <c r="B20" s="17">
        <v>2246</v>
      </c>
      <c r="C20" s="17">
        <v>1389</v>
      </c>
      <c r="D20" s="17" t="e">
        <v>#N/A</v>
      </c>
      <c r="E20" s="17" t="e">
        <f t="shared" si="0"/>
        <v>#N/A</v>
      </c>
      <c r="F20" s="17" t="e">
        <v>#N/A</v>
      </c>
      <c r="G20" s="17" t="e">
        <f t="shared" si="1"/>
        <v>#N/A</v>
      </c>
      <c r="H20" s="17" t="e">
        <v>#N/A</v>
      </c>
      <c r="I20" s="17" t="e">
        <f t="shared" si="2"/>
        <v>#N/A</v>
      </c>
      <c r="J20" s="17" t="e">
        <v>#N/A</v>
      </c>
      <c r="K20" s="17" t="e">
        <f t="shared" si="3"/>
        <v>#N/A</v>
      </c>
      <c r="L20" s="17">
        <f t="shared" si="4"/>
        <v>3635</v>
      </c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">
      <c r="A21" s="18">
        <v>27029</v>
      </c>
      <c r="B21" s="17">
        <v>2496</v>
      </c>
      <c r="C21" s="17">
        <v>1477</v>
      </c>
      <c r="D21" s="17" t="e">
        <v>#N/A</v>
      </c>
      <c r="E21" s="17" t="e">
        <f t="shared" si="0"/>
        <v>#N/A</v>
      </c>
      <c r="F21" s="17" t="e">
        <v>#N/A</v>
      </c>
      <c r="G21" s="17" t="e">
        <f t="shared" si="1"/>
        <v>#N/A</v>
      </c>
      <c r="H21" s="17" t="e">
        <v>#N/A</v>
      </c>
      <c r="I21" s="17" t="e">
        <f t="shared" si="2"/>
        <v>#N/A</v>
      </c>
      <c r="J21" s="17" t="e">
        <v>#N/A</v>
      </c>
      <c r="K21" s="17" t="e">
        <f t="shared" si="3"/>
        <v>#N/A</v>
      </c>
      <c r="L21" s="17">
        <f t="shared" si="4"/>
        <v>3973</v>
      </c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2">
      <c r="A22" s="18">
        <v>27119</v>
      </c>
      <c r="B22" s="17">
        <v>2703</v>
      </c>
      <c r="C22" s="17">
        <v>1540</v>
      </c>
      <c r="D22" s="17" t="e">
        <v>#N/A</v>
      </c>
      <c r="E22" s="17" t="e">
        <f t="shared" si="0"/>
        <v>#N/A</v>
      </c>
      <c r="F22" s="17" t="e">
        <v>#N/A</v>
      </c>
      <c r="G22" s="17" t="e">
        <f t="shared" si="1"/>
        <v>#N/A</v>
      </c>
      <c r="H22" s="17" t="e">
        <v>#N/A</v>
      </c>
      <c r="I22" s="17" t="e">
        <f t="shared" si="2"/>
        <v>#N/A</v>
      </c>
      <c r="J22" s="17" t="e">
        <v>#N/A</v>
      </c>
      <c r="K22" s="17" t="e">
        <f t="shared" si="3"/>
        <v>#N/A</v>
      </c>
      <c r="L22" s="17">
        <f t="shared" si="4"/>
        <v>4243</v>
      </c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2">
      <c r="A23" s="18">
        <v>27210</v>
      </c>
      <c r="B23" s="17">
        <v>2809</v>
      </c>
      <c r="C23" s="17">
        <v>1571</v>
      </c>
      <c r="D23" s="17" t="e">
        <v>#N/A</v>
      </c>
      <c r="E23" s="17" t="e">
        <f t="shared" si="0"/>
        <v>#N/A</v>
      </c>
      <c r="F23" s="17" t="e">
        <v>#N/A</v>
      </c>
      <c r="G23" s="17" t="e">
        <f t="shared" si="1"/>
        <v>#N/A</v>
      </c>
      <c r="H23" s="17" t="e">
        <v>#N/A</v>
      </c>
      <c r="I23" s="17" t="e">
        <f t="shared" si="2"/>
        <v>#N/A</v>
      </c>
      <c r="J23" s="17" t="e">
        <v>#N/A</v>
      </c>
      <c r="K23" s="17" t="e">
        <f t="shared" si="3"/>
        <v>#N/A</v>
      </c>
      <c r="L23" s="17">
        <f t="shared" si="4"/>
        <v>4380</v>
      </c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2">
      <c r="A24" s="18">
        <v>27302</v>
      </c>
      <c r="B24" s="17">
        <v>3147</v>
      </c>
      <c r="C24" s="17">
        <v>1575</v>
      </c>
      <c r="D24" s="17" t="e">
        <v>#N/A</v>
      </c>
      <c r="E24" s="17" t="e">
        <f t="shared" si="0"/>
        <v>#N/A</v>
      </c>
      <c r="F24" s="17" t="e">
        <v>#N/A</v>
      </c>
      <c r="G24" s="17" t="e">
        <f t="shared" si="1"/>
        <v>#N/A</v>
      </c>
      <c r="H24" s="17" t="e">
        <v>#N/A</v>
      </c>
      <c r="I24" s="17" t="e">
        <f t="shared" si="2"/>
        <v>#N/A</v>
      </c>
      <c r="J24" s="17" t="e">
        <v>#N/A</v>
      </c>
      <c r="K24" s="17" t="e">
        <f t="shared" si="3"/>
        <v>#N/A</v>
      </c>
      <c r="L24" s="17">
        <f t="shared" si="4"/>
        <v>4722</v>
      </c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2">
      <c r="A25" s="18">
        <v>27394</v>
      </c>
      <c r="B25" s="17">
        <v>2897</v>
      </c>
      <c r="C25" s="17">
        <v>1582</v>
      </c>
      <c r="D25" s="17" t="e">
        <v>#N/A</v>
      </c>
      <c r="E25" s="17" t="e">
        <f t="shared" si="0"/>
        <v>#N/A</v>
      </c>
      <c r="F25" s="17" t="e">
        <v>#N/A</v>
      </c>
      <c r="G25" s="17" t="e">
        <f t="shared" si="1"/>
        <v>#N/A</v>
      </c>
      <c r="H25" s="17" t="e">
        <v>#N/A</v>
      </c>
      <c r="I25" s="17" t="e">
        <f t="shared" si="2"/>
        <v>#N/A</v>
      </c>
      <c r="J25" s="17" t="e">
        <v>#N/A</v>
      </c>
      <c r="K25" s="17" t="e">
        <f t="shared" si="3"/>
        <v>#N/A</v>
      </c>
      <c r="L25" s="17">
        <f t="shared" si="4"/>
        <v>4479</v>
      </c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">
      <c r="A26" s="18">
        <v>27484</v>
      </c>
      <c r="B26" s="17">
        <v>3057</v>
      </c>
      <c r="C26" s="17">
        <v>1978</v>
      </c>
      <c r="D26" s="17" t="e">
        <v>#N/A</v>
      </c>
      <c r="E26" s="17" t="e">
        <f t="shared" si="0"/>
        <v>#N/A</v>
      </c>
      <c r="F26" s="17" t="e">
        <v>#N/A</v>
      </c>
      <c r="G26" s="17" t="e">
        <f t="shared" si="1"/>
        <v>#N/A</v>
      </c>
      <c r="H26" s="17" t="e">
        <v>#N/A</v>
      </c>
      <c r="I26" s="17" t="e">
        <f t="shared" si="2"/>
        <v>#N/A</v>
      </c>
      <c r="J26" s="17" t="e">
        <v>#N/A</v>
      </c>
      <c r="K26" s="17" t="e">
        <f t="shared" si="3"/>
        <v>#N/A</v>
      </c>
      <c r="L26" s="17">
        <f t="shared" si="4"/>
        <v>5035</v>
      </c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">
      <c r="A27" s="18">
        <v>27575</v>
      </c>
      <c r="B27" s="17">
        <v>3189</v>
      </c>
      <c r="C27" s="17">
        <v>1607</v>
      </c>
      <c r="D27" s="17" t="e">
        <v>#N/A</v>
      </c>
      <c r="E27" s="17" t="e">
        <f t="shared" si="0"/>
        <v>#N/A</v>
      </c>
      <c r="F27" s="17" t="e">
        <v>#N/A</v>
      </c>
      <c r="G27" s="17" t="e">
        <f t="shared" si="1"/>
        <v>#N/A</v>
      </c>
      <c r="H27" s="17" t="e">
        <v>#N/A</v>
      </c>
      <c r="I27" s="17" t="e">
        <f t="shared" si="2"/>
        <v>#N/A</v>
      </c>
      <c r="J27" s="17" t="e">
        <v>#N/A</v>
      </c>
      <c r="K27" s="17" t="e">
        <f t="shared" si="3"/>
        <v>#N/A</v>
      </c>
      <c r="L27" s="17">
        <f t="shared" si="4"/>
        <v>4796</v>
      </c>
      <c r="M27" s="17"/>
      <c r="N27" s="17"/>
      <c r="O27" s="17"/>
      <c r="P27" s="17"/>
      <c r="Q27" s="17"/>
      <c r="R27" s="17"/>
      <c r="S27" s="17"/>
      <c r="T27" s="17"/>
      <c r="U27" s="17"/>
    </row>
    <row r="28" spans="1:21" x14ac:dyDescent="0.2">
      <c r="A28" s="18">
        <v>27667</v>
      </c>
      <c r="B28" s="17">
        <v>3485</v>
      </c>
      <c r="C28" s="17">
        <v>2057</v>
      </c>
      <c r="D28" s="17" t="e">
        <v>#N/A</v>
      </c>
      <c r="E28" s="17" t="e">
        <f t="shared" si="0"/>
        <v>#N/A</v>
      </c>
      <c r="F28" s="17" t="e">
        <v>#N/A</v>
      </c>
      <c r="G28" s="17" t="e">
        <f t="shared" si="1"/>
        <v>#N/A</v>
      </c>
      <c r="H28" s="17" t="e">
        <v>#N/A</v>
      </c>
      <c r="I28" s="17" t="e">
        <f t="shared" si="2"/>
        <v>#N/A</v>
      </c>
      <c r="J28" s="17" t="e">
        <v>#N/A</v>
      </c>
      <c r="K28" s="17" t="e">
        <f t="shared" si="3"/>
        <v>#N/A</v>
      </c>
      <c r="L28" s="17">
        <f t="shared" si="4"/>
        <v>5542</v>
      </c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2">
      <c r="A29" s="18">
        <v>27759</v>
      </c>
      <c r="B29" s="17">
        <v>3589</v>
      </c>
      <c r="C29" s="17">
        <v>1734</v>
      </c>
      <c r="D29" s="17" t="e">
        <v>#N/A</v>
      </c>
      <c r="E29" s="17" t="e">
        <f t="shared" si="0"/>
        <v>#N/A</v>
      </c>
      <c r="F29" s="17" t="e">
        <v>#N/A</v>
      </c>
      <c r="G29" s="17" t="e">
        <f t="shared" si="1"/>
        <v>#N/A</v>
      </c>
      <c r="H29" s="17" t="e">
        <v>#N/A</v>
      </c>
      <c r="I29" s="17" t="e">
        <f t="shared" si="2"/>
        <v>#N/A</v>
      </c>
      <c r="J29" s="17" t="e">
        <v>#N/A</v>
      </c>
      <c r="K29" s="17" t="e">
        <f t="shared" si="3"/>
        <v>#N/A</v>
      </c>
      <c r="L29" s="17">
        <f t="shared" si="4"/>
        <v>5323</v>
      </c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2">
      <c r="A30" s="18">
        <v>27850</v>
      </c>
      <c r="B30" s="17">
        <v>3694</v>
      </c>
      <c r="C30" s="17">
        <v>2022</v>
      </c>
      <c r="D30" s="17" t="e">
        <v>#N/A</v>
      </c>
      <c r="E30" s="17" t="e">
        <f t="shared" si="0"/>
        <v>#N/A</v>
      </c>
      <c r="F30" s="17" t="e">
        <v>#N/A</v>
      </c>
      <c r="G30" s="17" t="e">
        <f t="shared" si="1"/>
        <v>#N/A</v>
      </c>
      <c r="H30" s="17" t="e">
        <v>#N/A</v>
      </c>
      <c r="I30" s="17" t="e">
        <f t="shared" si="2"/>
        <v>#N/A</v>
      </c>
      <c r="J30" s="17" t="e">
        <v>#N/A</v>
      </c>
      <c r="K30" s="17" t="e">
        <f t="shared" si="3"/>
        <v>#N/A</v>
      </c>
      <c r="L30" s="17">
        <f t="shared" si="4"/>
        <v>5716</v>
      </c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2">
      <c r="A31" s="18">
        <v>27941</v>
      </c>
      <c r="B31" s="17">
        <v>3805</v>
      </c>
      <c r="C31" s="17">
        <v>2277</v>
      </c>
      <c r="D31" s="17" t="e">
        <v>#N/A</v>
      </c>
      <c r="E31" s="17" t="e">
        <f t="shared" si="0"/>
        <v>#N/A</v>
      </c>
      <c r="F31" s="17" t="e">
        <v>#N/A</v>
      </c>
      <c r="G31" s="17" t="e">
        <f t="shared" si="1"/>
        <v>#N/A</v>
      </c>
      <c r="H31" s="17" t="e">
        <v>#N/A</v>
      </c>
      <c r="I31" s="17" t="e">
        <f t="shared" si="2"/>
        <v>#N/A</v>
      </c>
      <c r="J31" s="17" t="e">
        <v>#N/A</v>
      </c>
      <c r="K31" s="17" t="e">
        <f t="shared" si="3"/>
        <v>#N/A</v>
      </c>
      <c r="L31" s="17">
        <f t="shared" si="4"/>
        <v>6082</v>
      </c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2">
      <c r="A32" s="18">
        <v>28033</v>
      </c>
      <c r="B32" s="17">
        <v>3713</v>
      </c>
      <c r="C32" s="17">
        <v>2278</v>
      </c>
      <c r="D32" s="17" t="e">
        <v>#N/A</v>
      </c>
      <c r="E32" s="17" t="e">
        <f t="shared" si="0"/>
        <v>#N/A</v>
      </c>
      <c r="F32" s="17" t="e">
        <v>#N/A</v>
      </c>
      <c r="G32" s="17" t="e">
        <f t="shared" si="1"/>
        <v>#N/A</v>
      </c>
      <c r="H32" s="17" t="e">
        <v>#N/A</v>
      </c>
      <c r="I32" s="17" t="e">
        <f t="shared" si="2"/>
        <v>#N/A</v>
      </c>
      <c r="J32" s="17" t="e">
        <v>#N/A</v>
      </c>
      <c r="K32" s="17" t="e">
        <f t="shared" si="3"/>
        <v>#N/A</v>
      </c>
      <c r="L32" s="17">
        <f t="shared" si="4"/>
        <v>5991</v>
      </c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2">
      <c r="A33" s="18">
        <v>28125</v>
      </c>
      <c r="B33" s="17">
        <v>3932</v>
      </c>
      <c r="C33" s="17">
        <v>2391</v>
      </c>
      <c r="D33" s="17" t="e">
        <v>#N/A</v>
      </c>
      <c r="E33" s="17" t="e">
        <f t="shared" si="0"/>
        <v>#N/A</v>
      </c>
      <c r="F33" s="17" t="e">
        <v>#N/A</v>
      </c>
      <c r="G33" s="17" t="e">
        <f t="shared" si="1"/>
        <v>#N/A</v>
      </c>
      <c r="H33" s="17" t="e">
        <v>#N/A</v>
      </c>
      <c r="I33" s="17" t="e">
        <f t="shared" si="2"/>
        <v>#N/A</v>
      </c>
      <c r="J33" s="17" t="e">
        <v>#N/A</v>
      </c>
      <c r="K33" s="17" t="e">
        <f t="shared" si="3"/>
        <v>#N/A</v>
      </c>
      <c r="L33" s="17">
        <f t="shared" si="4"/>
        <v>6323</v>
      </c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2">
      <c r="A34" s="18">
        <v>28215</v>
      </c>
      <c r="B34" s="17">
        <v>3913</v>
      </c>
      <c r="C34" s="17">
        <v>2005</v>
      </c>
      <c r="D34" s="17" t="e">
        <v>#N/A</v>
      </c>
      <c r="E34" s="17" t="e">
        <f t="shared" si="0"/>
        <v>#N/A</v>
      </c>
      <c r="F34" s="17" t="e">
        <v>#N/A</v>
      </c>
      <c r="G34" s="17" t="e">
        <f t="shared" si="1"/>
        <v>#N/A</v>
      </c>
      <c r="H34" s="17" t="e">
        <v>#N/A</v>
      </c>
      <c r="I34" s="17" t="e">
        <f t="shared" si="2"/>
        <v>#N/A</v>
      </c>
      <c r="J34" s="17" t="e">
        <v>#N/A</v>
      </c>
      <c r="K34" s="17" t="e">
        <f t="shared" si="3"/>
        <v>#N/A</v>
      </c>
      <c r="L34" s="17">
        <f t="shared" si="4"/>
        <v>5918</v>
      </c>
      <c r="M34" s="17"/>
      <c r="N34" s="17"/>
      <c r="O34" s="17"/>
      <c r="P34" s="17"/>
      <c r="Q34" s="17"/>
      <c r="R34" s="17"/>
      <c r="S34" s="17"/>
      <c r="T34" s="17"/>
      <c r="U34" s="17"/>
    </row>
    <row r="35" spans="1:21" x14ac:dyDescent="0.2">
      <c r="A35" s="18">
        <v>28306</v>
      </c>
      <c r="B35" s="17">
        <v>3664</v>
      </c>
      <c r="C35" s="17">
        <v>1960</v>
      </c>
      <c r="D35" s="17" t="e">
        <v>#N/A</v>
      </c>
      <c r="E35" s="17" t="e">
        <f t="shared" si="0"/>
        <v>#N/A</v>
      </c>
      <c r="F35" s="17" t="e">
        <v>#N/A</v>
      </c>
      <c r="G35" s="17" t="e">
        <f t="shared" si="1"/>
        <v>#N/A</v>
      </c>
      <c r="H35" s="17" t="e">
        <v>#N/A</v>
      </c>
      <c r="I35" s="17" t="e">
        <f t="shared" si="2"/>
        <v>#N/A</v>
      </c>
      <c r="J35" s="17" t="e">
        <v>#N/A</v>
      </c>
      <c r="K35" s="17" t="e">
        <f t="shared" si="3"/>
        <v>#N/A</v>
      </c>
      <c r="L35" s="17">
        <f t="shared" si="4"/>
        <v>5624</v>
      </c>
      <c r="M35" s="17"/>
      <c r="N35" s="17"/>
      <c r="O35" s="17"/>
      <c r="P35" s="17"/>
      <c r="Q35" s="17"/>
      <c r="R35" s="17"/>
      <c r="S35" s="17"/>
      <c r="T35" s="17"/>
      <c r="U35" s="17"/>
    </row>
    <row r="36" spans="1:21" x14ac:dyDescent="0.2">
      <c r="A36" s="18">
        <v>28398</v>
      </c>
      <c r="B36" s="17">
        <v>4316</v>
      </c>
      <c r="C36" s="17">
        <v>3296</v>
      </c>
      <c r="D36" s="17" t="e">
        <v>#N/A</v>
      </c>
      <c r="E36" s="17" t="e">
        <f t="shared" si="0"/>
        <v>#N/A</v>
      </c>
      <c r="F36" s="17" t="e">
        <v>#N/A</v>
      </c>
      <c r="G36" s="17" t="e">
        <f t="shared" si="1"/>
        <v>#N/A</v>
      </c>
      <c r="H36" s="17" t="e">
        <v>#N/A</v>
      </c>
      <c r="I36" s="17" t="e">
        <f t="shared" si="2"/>
        <v>#N/A</v>
      </c>
      <c r="J36" s="17" t="e">
        <v>#N/A</v>
      </c>
      <c r="K36" s="17" t="e">
        <f t="shared" si="3"/>
        <v>#N/A</v>
      </c>
      <c r="L36" s="17">
        <f t="shared" si="4"/>
        <v>7612</v>
      </c>
      <c r="M36" s="17"/>
      <c r="N36" s="17"/>
      <c r="O36" s="17"/>
      <c r="P36" s="17"/>
      <c r="Q36" s="17"/>
      <c r="R36" s="17"/>
      <c r="S36" s="17"/>
      <c r="T36" s="17"/>
      <c r="U36" s="17"/>
    </row>
    <row r="37" spans="1:21" x14ac:dyDescent="0.2">
      <c r="A37" s="18">
        <v>28490</v>
      </c>
      <c r="B37" s="17">
        <v>4423</v>
      </c>
      <c r="C37" s="17">
        <v>3691</v>
      </c>
      <c r="D37" s="17" t="e">
        <v>#N/A</v>
      </c>
      <c r="E37" s="17" t="e">
        <f t="shared" si="0"/>
        <v>#N/A</v>
      </c>
      <c r="F37" s="17" t="e">
        <v>#N/A</v>
      </c>
      <c r="G37" s="17" t="e">
        <f t="shared" si="1"/>
        <v>#N/A</v>
      </c>
      <c r="H37" s="17" t="e">
        <v>#N/A</v>
      </c>
      <c r="I37" s="17" t="e">
        <f t="shared" si="2"/>
        <v>#N/A</v>
      </c>
      <c r="J37" s="17" t="e">
        <v>#N/A</v>
      </c>
      <c r="K37" s="17" t="e">
        <f t="shared" si="3"/>
        <v>#N/A</v>
      </c>
      <c r="L37" s="17">
        <f t="shared" si="4"/>
        <v>8114</v>
      </c>
      <c r="M37" s="17"/>
      <c r="N37" s="17"/>
      <c r="O37" s="17"/>
      <c r="P37" s="17"/>
      <c r="Q37" s="17"/>
      <c r="R37" s="17"/>
      <c r="S37" s="17"/>
      <c r="T37" s="17"/>
      <c r="U37" s="17"/>
    </row>
    <row r="38" spans="1:21" x14ac:dyDescent="0.2">
      <c r="A38" s="18">
        <v>28580</v>
      </c>
      <c r="B38" s="17">
        <v>4411</v>
      </c>
      <c r="C38" s="17">
        <v>3141</v>
      </c>
      <c r="D38" s="17" t="e">
        <v>#N/A</v>
      </c>
      <c r="E38" s="17" t="e">
        <f t="shared" si="0"/>
        <v>#N/A</v>
      </c>
      <c r="F38" s="17" t="e">
        <v>#N/A</v>
      </c>
      <c r="G38" s="17" t="e">
        <f t="shared" si="1"/>
        <v>#N/A</v>
      </c>
      <c r="H38" s="17" t="e">
        <v>#N/A</v>
      </c>
      <c r="I38" s="17" t="e">
        <f t="shared" si="2"/>
        <v>#N/A</v>
      </c>
      <c r="J38" s="17" t="e">
        <v>#N/A</v>
      </c>
      <c r="K38" s="17" t="e">
        <f t="shared" si="3"/>
        <v>#N/A</v>
      </c>
      <c r="L38" s="17">
        <f t="shared" si="4"/>
        <v>7552</v>
      </c>
      <c r="M38" s="17"/>
      <c r="N38" s="17"/>
      <c r="O38" s="17"/>
      <c r="P38" s="17"/>
      <c r="Q38" s="17"/>
      <c r="R38" s="17"/>
      <c r="S38" s="17"/>
      <c r="T38" s="17"/>
      <c r="U38" s="17"/>
    </row>
    <row r="39" spans="1:21" x14ac:dyDescent="0.2">
      <c r="A39" s="18">
        <v>28671</v>
      </c>
      <c r="B39" s="17">
        <v>4492</v>
      </c>
      <c r="C39" s="17">
        <v>2904</v>
      </c>
      <c r="D39" s="17" t="e">
        <v>#N/A</v>
      </c>
      <c r="E39" s="17" t="e">
        <f t="shared" si="0"/>
        <v>#N/A</v>
      </c>
      <c r="F39" s="17" t="e">
        <v>#N/A</v>
      </c>
      <c r="G39" s="17" t="e">
        <f t="shared" si="1"/>
        <v>#N/A</v>
      </c>
      <c r="H39" s="17" t="e">
        <v>#N/A</v>
      </c>
      <c r="I39" s="17" t="e">
        <f t="shared" si="2"/>
        <v>#N/A</v>
      </c>
      <c r="J39" s="17" t="e">
        <v>#N/A</v>
      </c>
      <c r="K39" s="17" t="e">
        <f t="shared" si="3"/>
        <v>#N/A</v>
      </c>
      <c r="L39" s="17">
        <f t="shared" si="4"/>
        <v>7396</v>
      </c>
      <c r="M39" s="17"/>
      <c r="N39" s="17"/>
      <c r="O39" s="17"/>
      <c r="P39" s="17"/>
      <c r="Q39" s="17"/>
      <c r="R39" s="17"/>
      <c r="S39" s="17"/>
      <c r="T39" s="17"/>
      <c r="U39" s="17"/>
    </row>
    <row r="40" spans="1:21" x14ac:dyDescent="0.2">
      <c r="A40" s="18">
        <v>28763</v>
      </c>
      <c r="B40" s="17">
        <v>4341</v>
      </c>
      <c r="C40" s="17">
        <v>3795</v>
      </c>
      <c r="D40" s="17" t="e">
        <v>#N/A</v>
      </c>
      <c r="E40" s="17" t="e">
        <f t="shared" si="0"/>
        <v>#N/A</v>
      </c>
      <c r="F40" s="17" t="e">
        <v>#N/A</v>
      </c>
      <c r="G40" s="17" t="e">
        <f t="shared" si="1"/>
        <v>#N/A</v>
      </c>
      <c r="H40" s="17" t="e">
        <v>#N/A</v>
      </c>
      <c r="I40" s="17" t="e">
        <f t="shared" si="2"/>
        <v>#N/A</v>
      </c>
      <c r="J40" s="17" t="e">
        <v>#N/A</v>
      </c>
      <c r="K40" s="17" t="e">
        <f t="shared" si="3"/>
        <v>#N/A</v>
      </c>
      <c r="L40" s="17">
        <f t="shared" si="4"/>
        <v>8136</v>
      </c>
      <c r="M40" s="17"/>
      <c r="N40" s="17"/>
      <c r="O40" s="17"/>
      <c r="P40" s="17"/>
      <c r="Q40" s="17"/>
      <c r="R40" s="17"/>
      <c r="S40" s="17"/>
      <c r="T40" s="17"/>
      <c r="U40" s="17"/>
    </row>
    <row r="41" spans="1:21" x14ac:dyDescent="0.2">
      <c r="A41" s="18">
        <v>28855</v>
      </c>
      <c r="B41" s="17">
        <v>4532</v>
      </c>
      <c r="C41" s="17">
        <v>3660</v>
      </c>
      <c r="D41" s="17" t="e">
        <v>#N/A</v>
      </c>
      <c r="E41" s="17" t="e">
        <f t="shared" si="0"/>
        <v>#N/A</v>
      </c>
      <c r="F41" s="17" t="e">
        <v>#N/A</v>
      </c>
      <c r="G41" s="17" t="e">
        <f t="shared" si="1"/>
        <v>#N/A</v>
      </c>
      <c r="H41" s="17" t="e">
        <v>#N/A</v>
      </c>
      <c r="I41" s="17" t="e">
        <f t="shared" si="2"/>
        <v>#N/A</v>
      </c>
      <c r="J41" s="17" t="e">
        <v>#N/A</v>
      </c>
      <c r="K41" s="17" t="e">
        <f t="shared" si="3"/>
        <v>#N/A</v>
      </c>
      <c r="L41" s="17">
        <f t="shared" si="4"/>
        <v>8192</v>
      </c>
      <c r="M41" s="17"/>
      <c r="N41" s="17"/>
      <c r="O41" s="17"/>
      <c r="P41" s="17"/>
      <c r="Q41" s="17"/>
      <c r="R41" s="17"/>
      <c r="S41" s="17"/>
      <c r="T41" s="17"/>
      <c r="U41" s="17"/>
    </row>
    <row r="42" spans="1:21" x14ac:dyDescent="0.2">
      <c r="A42" s="18">
        <v>28945</v>
      </c>
      <c r="B42" s="17">
        <v>4979</v>
      </c>
      <c r="C42" s="17">
        <v>4092</v>
      </c>
      <c r="D42" s="17" t="e">
        <v>#N/A</v>
      </c>
      <c r="E42" s="17" t="e">
        <f t="shared" si="0"/>
        <v>#N/A</v>
      </c>
      <c r="F42" s="17" t="e">
        <v>#N/A</v>
      </c>
      <c r="G42" s="17" t="e">
        <f t="shared" si="1"/>
        <v>#N/A</v>
      </c>
      <c r="H42" s="17" t="e">
        <v>#N/A</v>
      </c>
      <c r="I42" s="17" t="e">
        <f t="shared" si="2"/>
        <v>#N/A</v>
      </c>
      <c r="J42" s="17" t="e">
        <v>#N/A</v>
      </c>
      <c r="K42" s="17" t="e">
        <f t="shared" si="3"/>
        <v>#N/A</v>
      </c>
      <c r="L42" s="17">
        <f t="shared" si="4"/>
        <v>9071</v>
      </c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">
      <c r="A43" s="18">
        <v>29036</v>
      </c>
      <c r="B43" s="17">
        <v>5601</v>
      </c>
      <c r="C43" s="17">
        <v>3824</v>
      </c>
      <c r="D43" s="17" t="e">
        <v>#N/A</v>
      </c>
      <c r="E43" s="17" t="e">
        <f t="shared" si="0"/>
        <v>#N/A</v>
      </c>
      <c r="F43" s="17" t="e">
        <v>#N/A</v>
      </c>
      <c r="G43" s="17" t="e">
        <f t="shared" si="1"/>
        <v>#N/A</v>
      </c>
      <c r="H43" s="17" t="e">
        <v>#N/A</v>
      </c>
      <c r="I43" s="17" t="e">
        <f t="shared" si="2"/>
        <v>#N/A</v>
      </c>
      <c r="J43" s="17" t="e">
        <v>#N/A</v>
      </c>
      <c r="K43" s="17" t="e">
        <f t="shared" si="3"/>
        <v>#N/A</v>
      </c>
      <c r="L43" s="17">
        <f t="shared" si="4"/>
        <v>9425</v>
      </c>
      <c r="M43" s="17"/>
      <c r="N43" s="17"/>
      <c r="O43" s="17"/>
      <c r="P43" s="17"/>
      <c r="Q43" s="17"/>
      <c r="R43" s="17"/>
      <c r="S43" s="17"/>
      <c r="T43" s="17"/>
      <c r="U43" s="17"/>
    </row>
    <row r="44" spans="1:21" x14ac:dyDescent="0.2">
      <c r="A44" s="18">
        <v>29128</v>
      </c>
      <c r="B44" s="17">
        <v>5015</v>
      </c>
      <c r="C44" s="17">
        <v>4045</v>
      </c>
      <c r="D44" s="17" t="e">
        <v>#N/A</v>
      </c>
      <c r="E44" s="17" t="e">
        <f t="shared" si="0"/>
        <v>#N/A</v>
      </c>
      <c r="F44" s="17" t="e">
        <v>#N/A</v>
      </c>
      <c r="G44" s="17" t="e">
        <f t="shared" si="1"/>
        <v>#N/A</v>
      </c>
      <c r="H44" s="17" t="e">
        <v>#N/A</v>
      </c>
      <c r="I44" s="17" t="e">
        <f t="shared" si="2"/>
        <v>#N/A</v>
      </c>
      <c r="J44" s="17" t="e">
        <v>#N/A</v>
      </c>
      <c r="K44" s="17" t="e">
        <f t="shared" si="3"/>
        <v>#N/A</v>
      </c>
      <c r="L44" s="17">
        <f t="shared" si="4"/>
        <v>9060</v>
      </c>
      <c r="M44" s="17"/>
      <c r="N44" s="17"/>
      <c r="O44" s="17"/>
      <c r="P44" s="17"/>
      <c r="Q44" s="17"/>
      <c r="R44" s="17"/>
      <c r="S44" s="17"/>
      <c r="T44" s="17"/>
      <c r="U44" s="17"/>
    </row>
    <row r="45" spans="1:21" x14ac:dyDescent="0.2">
      <c r="A45" s="18">
        <v>29220</v>
      </c>
      <c r="B45" s="17">
        <v>5585</v>
      </c>
      <c r="C45" s="17">
        <v>4151</v>
      </c>
      <c r="D45" s="17" t="e">
        <v>#N/A</v>
      </c>
      <c r="E45" s="17" t="e">
        <f t="shared" si="0"/>
        <v>#N/A</v>
      </c>
      <c r="F45" s="17" t="e">
        <v>#N/A</v>
      </c>
      <c r="G45" s="17" t="e">
        <f t="shared" si="1"/>
        <v>#N/A</v>
      </c>
      <c r="H45" s="17" t="e">
        <v>#N/A</v>
      </c>
      <c r="I45" s="17" t="e">
        <f t="shared" si="2"/>
        <v>#N/A</v>
      </c>
      <c r="J45" s="17" t="e">
        <v>#N/A</v>
      </c>
      <c r="K45" s="17" t="e">
        <f t="shared" si="3"/>
        <v>#N/A</v>
      </c>
      <c r="L45" s="17">
        <f t="shared" si="4"/>
        <v>9736</v>
      </c>
      <c r="M45" s="17"/>
      <c r="N45" s="17"/>
      <c r="O45" s="17"/>
      <c r="P45" s="17"/>
      <c r="Q45" s="17"/>
      <c r="R45" s="17"/>
      <c r="S45" s="17"/>
      <c r="T45" s="17"/>
      <c r="U45" s="17"/>
    </row>
    <row r="46" spans="1:21" x14ac:dyDescent="0.2">
      <c r="A46" s="18">
        <v>29311</v>
      </c>
      <c r="B46" s="17">
        <v>5985</v>
      </c>
      <c r="C46" s="17">
        <v>4804</v>
      </c>
      <c r="D46" s="17" t="e">
        <v>#N/A</v>
      </c>
      <c r="E46" s="17" t="e">
        <f t="shared" si="0"/>
        <v>#N/A</v>
      </c>
      <c r="F46" s="17" t="e">
        <v>#N/A</v>
      </c>
      <c r="G46" s="17" t="e">
        <f t="shared" si="1"/>
        <v>#N/A</v>
      </c>
      <c r="H46" s="17" t="e">
        <v>#N/A</v>
      </c>
      <c r="I46" s="17" t="e">
        <f t="shared" si="2"/>
        <v>#N/A</v>
      </c>
      <c r="J46" s="17" t="e">
        <v>#N/A</v>
      </c>
      <c r="K46" s="17" t="e">
        <f t="shared" si="3"/>
        <v>#N/A</v>
      </c>
      <c r="L46" s="17">
        <f t="shared" si="4"/>
        <v>10789</v>
      </c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2">
      <c r="A47" s="18">
        <v>29402</v>
      </c>
      <c r="B47" s="17">
        <v>7455</v>
      </c>
      <c r="C47" s="17">
        <v>4503</v>
      </c>
      <c r="D47" s="17" t="e">
        <v>#N/A</v>
      </c>
      <c r="E47" s="17" t="e">
        <f t="shared" si="0"/>
        <v>#N/A</v>
      </c>
      <c r="F47" s="17" t="e">
        <v>#N/A</v>
      </c>
      <c r="G47" s="17" t="e">
        <f t="shared" si="1"/>
        <v>#N/A</v>
      </c>
      <c r="H47" s="17" t="e">
        <v>#N/A</v>
      </c>
      <c r="I47" s="17" t="e">
        <f t="shared" si="2"/>
        <v>#N/A</v>
      </c>
      <c r="J47" s="17" t="e">
        <v>#N/A</v>
      </c>
      <c r="K47" s="17" t="e">
        <f t="shared" si="3"/>
        <v>#N/A</v>
      </c>
      <c r="L47" s="17">
        <f t="shared" si="4"/>
        <v>11958</v>
      </c>
      <c r="M47" s="17"/>
      <c r="N47" s="17"/>
      <c r="O47" s="17"/>
      <c r="P47" s="17"/>
      <c r="Q47" s="17"/>
      <c r="R47" s="17"/>
      <c r="S47" s="17"/>
      <c r="T47" s="17"/>
      <c r="U47" s="17"/>
    </row>
    <row r="48" spans="1:21" x14ac:dyDescent="0.2">
      <c r="A48" s="18">
        <v>29494</v>
      </c>
      <c r="B48" s="17">
        <v>8177</v>
      </c>
      <c r="C48" s="17">
        <v>5186</v>
      </c>
      <c r="D48" s="17" t="e">
        <v>#N/A</v>
      </c>
      <c r="E48" s="17" t="e">
        <f t="shared" si="0"/>
        <v>#N/A</v>
      </c>
      <c r="F48" s="17" t="e">
        <v>#N/A</v>
      </c>
      <c r="G48" s="17" t="e">
        <f t="shared" si="1"/>
        <v>#N/A</v>
      </c>
      <c r="H48" s="17" t="e">
        <v>#N/A</v>
      </c>
      <c r="I48" s="17" t="e">
        <f t="shared" si="2"/>
        <v>#N/A</v>
      </c>
      <c r="J48" s="17" t="e">
        <v>#N/A</v>
      </c>
      <c r="K48" s="17" t="e">
        <f t="shared" si="3"/>
        <v>#N/A</v>
      </c>
      <c r="L48" s="17">
        <f t="shared" si="4"/>
        <v>13363</v>
      </c>
      <c r="M48" s="17"/>
      <c r="N48" s="17"/>
      <c r="O48" s="17"/>
      <c r="P48" s="17"/>
      <c r="Q48" s="17"/>
      <c r="R48" s="17"/>
      <c r="S48" s="17"/>
      <c r="T48" s="17"/>
      <c r="U48" s="17"/>
    </row>
    <row r="49" spans="1:21" x14ac:dyDescent="0.2">
      <c r="A49" s="18">
        <v>29586</v>
      </c>
      <c r="B49" s="17">
        <v>7631</v>
      </c>
      <c r="C49" s="17">
        <v>5243</v>
      </c>
      <c r="D49" s="17" t="e">
        <v>#N/A</v>
      </c>
      <c r="E49" s="17" t="e">
        <f t="shared" si="0"/>
        <v>#N/A</v>
      </c>
      <c r="F49" s="17" t="e">
        <v>#N/A</v>
      </c>
      <c r="G49" s="17" t="e">
        <f t="shared" si="1"/>
        <v>#N/A</v>
      </c>
      <c r="H49" s="17" t="e">
        <v>#N/A</v>
      </c>
      <c r="I49" s="17" t="e">
        <f t="shared" si="2"/>
        <v>#N/A</v>
      </c>
      <c r="J49" s="17" t="e">
        <v>#N/A</v>
      </c>
      <c r="K49" s="17" t="e">
        <f t="shared" si="3"/>
        <v>#N/A</v>
      </c>
      <c r="L49" s="17">
        <f t="shared" si="4"/>
        <v>12874</v>
      </c>
      <c r="M49" s="17"/>
      <c r="N49" s="17"/>
      <c r="O49" s="17"/>
      <c r="P49" s="17"/>
      <c r="Q49" s="17"/>
      <c r="R49" s="17"/>
      <c r="S49" s="17"/>
      <c r="T49" s="17"/>
      <c r="U49" s="17"/>
    </row>
    <row r="50" spans="1:21" x14ac:dyDescent="0.2">
      <c r="A50" s="18">
        <v>29676</v>
      </c>
      <c r="B50" s="17">
        <v>8267</v>
      </c>
      <c r="C50" s="17">
        <v>5776</v>
      </c>
      <c r="D50" s="17" t="e">
        <v>#N/A</v>
      </c>
      <c r="E50" s="17" t="e">
        <f t="shared" si="0"/>
        <v>#N/A</v>
      </c>
      <c r="F50" s="17" t="e">
        <v>#N/A</v>
      </c>
      <c r="G50" s="17" t="e">
        <f t="shared" si="1"/>
        <v>#N/A</v>
      </c>
      <c r="H50" s="17" t="e">
        <v>#N/A</v>
      </c>
      <c r="I50" s="17" t="e">
        <f t="shared" si="2"/>
        <v>#N/A</v>
      </c>
      <c r="J50" s="17" t="e">
        <v>#N/A</v>
      </c>
      <c r="K50" s="17" t="e">
        <f t="shared" si="3"/>
        <v>#N/A</v>
      </c>
      <c r="L50" s="17">
        <f t="shared" si="4"/>
        <v>14043</v>
      </c>
      <c r="M50" s="17"/>
      <c r="N50" s="17"/>
      <c r="O50" s="17"/>
      <c r="P50" s="17"/>
      <c r="Q50" s="17"/>
      <c r="R50" s="17"/>
      <c r="S50" s="17"/>
      <c r="T50" s="17"/>
      <c r="U50" s="17"/>
    </row>
    <row r="51" spans="1:21" x14ac:dyDescent="0.2">
      <c r="A51" s="18">
        <v>29767</v>
      </c>
      <c r="B51" s="17">
        <v>8145</v>
      </c>
      <c r="C51" s="17">
        <v>5854</v>
      </c>
      <c r="D51" s="17" t="e">
        <v>#N/A</v>
      </c>
      <c r="E51" s="17" t="e">
        <f t="shared" si="0"/>
        <v>#N/A</v>
      </c>
      <c r="F51" s="17" t="e">
        <v>#N/A</v>
      </c>
      <c r="G51" s="17" t="e">
        <f t="shared" si="1"/>
        <v>#N/A</v>
      </c>
      <c r="H51" s="17" t="e">
        <v>#N/A</v>
      </c>
      <c r="I51" s="17" t="e">
        <f t="shared" si="2"/>
        <v>#N/A</v>
      </c>
      <c r="J51" s="17" t="e">
        <v>#N/A</v>
      </c>
      <c r="K51" s="17" t="e">
        <f t="shared" si="3"/>
        <v>#N/A</v>
      </c>
      <c r="L51" s="17">
        <f t="shared" si="4"/>
        <v>13999</v>
      </c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2">
      <c r="A52" s="18">
        <v>29859</v>
      </c>
      <c r="B52" s="17">
        <v>8420</v>
      </c>
      <c r="C52" s="17">
        <v>6258</v>
      </c>
      <c r="D52" s="17" t="e">
        <v>#N/A</v>
      </c>
      <c r="E52" s="17" t="e">
        <f t="shared" si="0"/>
        <v>#N/A</v>
      </c>
      <c r="F52" s="17" t="e">
        <v>#N/A</v>
      </c>
      <c r="G52" s="17" t="e">
        <f t="shared" si="1"/>
        <v>#N/A</v>
      </c>
      <c r="H52" s="17" t="e">
        <v>#N/A</v>
      </c>
      <c r="I52" s="17" t="e">
        <f t="shared" si="2"/>
        <v>#N/A</v>
      </c>
      <c r="J52" s="17" t="e">
        <v>#N/A</v>
      </c>
      <c r="K52" s="17" t="e">
        <f t="shared" si="3"/>
        <v>#N/A</v>
      </c>
      <c r="L52" s="17">
        <f t="shared" si="4"/>
        <v>14678</v>
      </c>
      <c r="M52" s="17"/>
      <c r="N52" s="17"/>
      <c r="O52" s="17"/>
      <c r="P52" s="17"/>
      <c r="Q52" s="17"/>
      <c r="R52" s="17"/>
      <c r="S52" s="17"/>
      <c r="T52" s="17"/>
      <c r="U52" s="17"/>
    </row>
    <row r="53" spans="1:21" x14ac:dyDescent="0.2">
      <c r="A53" s="18">
        <v>29951</v>
      </c>
      <c r="B53" s="17">
        <v>8376</v>
      </c>
      <c r="C53" s="17">
        <v>6252</v>
      </c>
      <c r="D53" s="17" t="e">
        <v>#N/A</v>
      </c>
      <c r="E53" s="17" t="e">
        <f t="shared" si="0"/>
        <v>#N/A</v>
      </c>
      <c r="F53" s="17" t="e">
        <v>#N/A</v>
      </c>
      <c r="G53" s="17" t="e">
        <f t="shared" si="1"/>
        <v>#N/A</v>
      </c>
      <c r="H53" s="17" t="e">
        <v>#N/A</v>
      </c>
      <c r="I53" s="17" t="e">
        <f t="shared" si="2"/>
        <v>#N/A</v>
      </c>
      <c r="J53" s="17" t="e">
        <v>#N/A</v>
      </c>
      <c r="K53" s="17" t="e">
        <f t="shared" si="3"/>
        <v>#N/A</v>
      </c>
      <c r="L53" s="17">
        <f t="shared" si="4"/>
        <v>14628</v>
      </c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2">
      <c r="A54" s="18">
        <v>30041</v>
      </c>
      <c r="B54" s="17">
        <v>8913</v>
      </c>
      <c r="C54" s="17">
        <v>7548</v>
      </c>
      <c r="D54" s="17" t="e">
        <v>#N/A</v>
      </c>
      <c r="E54" s="17" t="e">
        <f t="shared" si="0"/>
        <v>#N/A</v>
      </c>
      <c r="F54" s="17" t="e">
        <v>#N/A</v>
      </c>
      <c r="G54" s="17" t="e">
        <f t="shared" si="1"/>
        <v>#N/A</v>
      </c>
      <c r="H54" s="17" t="e">
        <v>#N/A</v>
      </c>
      <c r="I54" s="17" t="e">
        <f t="shared" si="2"/>
        <v>#N/A</v>
      </c>
      <c r="J54" s="17" t="e">
        <v>#N/A</v>
      </c>
      <c r="K54" s="17" t="e">
        <f t="shared" si="3"/>
        <v>#N/A</v>
      </c>
      <c r="L54" s="17">
        <f t="shared" si="4"/>
        <v>16461</v>
      </c>
      <c r="M54" s="17"/>
      <c r="N54" s="17"/>
      <c r="O54" s="17"/>
      <c r="P54" s="17"/>
      <c r="Q54" s="17"/>
      <c r="R54" s="17"/>
      <c r="S54" s="17"/>
      <c r="T54" s="17"/>
      <c r="U54" s="17"/>
    </row>
    <row r="55" spans="1:21" x14ac:dyDescent="0.2">
      <c r="A55" s="18">
        <v>30132</v>
      </c>
      <c r="B55" s="17">
        <v>9009</v>
      </c>
      <c r="C55" s="17">
        <v>7834</v>
      </c>
      <c r="D55" s="17" t="e">
        <v>#N/A</v>
      </c>
      <c r="E55" s="17" t="e">
        <f t="shared" si="0"/>
        <v>#N/A</v>
      </c>
      <c r="F55" s="17" t="e">
        <v>#N/A</v>
      </c>
      <c r="G55" s="17" t="e">
        <f t="shared" si="1"/>
        <v>#N/A</v>
      </c>
      <c r="H55" s="17" t="e">
        <v>#N/A</v>
      </c>
      <c r="I55" s="17" t="e">
        <f t="shared" si="2"/>
        <v>#N/A</v>
      </c>
      <c r="J55" s="17" t="e">
        <v>#N/A</v>
      </c>
      <c r="K55" s="17" t="e">
        <f t="shared" si="3"/>
        <v>#N/A</v>
      </c>
      <c r="L55" s="17">
        <f t="shared" si="4"/>
        <v>16843</v>
      </c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2">
      <c r="A56" s="18">
        <v>30224</v>
      </c>
      <c r="B56" s="17">
        <v>9502</v>
      </c>
      <c r="C56" s="17">
        <v>8551</v>
      </c>
      <c r="D56" s="17" t="e">
        <v>#N/A</v>
      </c>
      <c r="E56" s="17" t="e">
        <f t="shared" si="0"/>
        <v>#N/A</v>
      </c>
      <c r="F56" s="17" t="e">
        <v>#N/A</v>
      </c>
      <c r="G56" s="17" t="e">
        <f t="shared" si="1"/>
        <v>#N/A</v>
      </c>
      <c r="H56" s="17" t="e">
        <v>#N/A</v>
      </c>
      <c r="I56" s="17" t="e">
        <f t="shared" si="2"/>
        <v>#N/A</v>
      </c>
      <c r="J56" s="17" t="e">
        <v>#N/A</v>
      </c>
      <c r="K56" s="17" t="e">
        <f t="shared" si="3"/>
        <v>#N/A</v>
      </c>
      <c r="L56" s="17">
        <f t="shared" si="4"/>
        <v>18053</v>
      </c>
      <c r="M56" s="17"/>
      <c r="N56" s="17"/>
      <c r="O56" s="17"/>
      <c r="P56" s="17"/>
      <c r="Q56" s="17"/>
      <c r="R56" s="17"/>
      <c r="S56" s="17"/>
      <c r="T56" s="17"/>
      <c r="U56" s="17"/>
    </row>
    <row r="57" spans="1:21" x14ac:dyDescent="0.2">
      <c r="A57" s="18">
        <v>30316</v>
      </c>
      <c r="B57" s="17">
        <v>10552</v>
      </c>
      <c r="C57" s="17">
        <v>8247</v>
      </c>
      <c r="D57" s="17" t="e">
        <v>#N/A</v>
      </c>
      <c r="E57" s="17" t="e">
        <f t="shared" si="0"/>
        <v>#N/A</v>
      </c>
      <c r="F57" s="17" t="e">
        <v>#N/A</v>
      </c>
      <c r="G57" s="17" t="e">
        <f t="shared" si="1"/>
        <v>#N/A</v>
      </c>
      <c r="H57" s="17" t="e">
        <v>#N/A</v>
      </c>
      <c r="I57" s="17" t="e">
        <f t="shared" si="2"/>
        <v>#N/A</v>
      </c>
      <c r="J57" s="17" t="e">
        <v>#N/A</v>
      </c>
      <c r="K57" s="17" t="e">
        <f t="shared" si="3"/>
        <v>#N/A</v>
      </c>
      <c r="L57" s="17">
        <f t="shared" si="4"/>
        <v>18799</v>
      </c>
      <c r="M57" s="17"/>
      <c r="N57" s="17"/>
      <c r="O57" s="17"/>
      <c r="P57" s="17"/>
      <c r="Q57" s="17"/>
      <c r="R57" s="17"/>
      <c r="S57" s="17"/>
      <c r="T57" s="17"/>
      <c r="U57" s="17"/>
    </row>
    <row r="58" spans="1:21" x14ac:dyDescent="0.2">
      <c r="A58" s="18">
        <v>30406</v>
      </c>
      <c r="B58" s="17">
        <v>10957</v>
      </c>
      <c r="C58" s="17">
        <v>8507</v>
      </c>
      <c r="D58" s="17" t="e">
        <v>#N/A</v>
      </c>
      <c r="E58" s="17" t="e">
        <f t="shared" si="0"/>
        <v>#N/A</v>
      </c>
      <c r="F58" s="17" t="e">
        <v>#N/A</v>
      </c>
      <c r="G58" s="17" t="e">
        <f t="shared" si="1"/>
        <v>#N/A</v>
      </c>
      <c r="H58" s="17" t="e">
        <v>#N/A</v>
      </c>
      <c r="I58" s="17" t="e">
        <f t="shared" si="2"/>
        <v>#N/A</v>
      </c>
      <c r="J58" s="17" t="e">
        <v>#N/A</v>
      </c>
      <c r="K58" s="17" t="e">
        <f t="shared" si="3"/>
        <v>#N/A</v>
      </c>
      <c r="L58" s="17">
        <f t="shared" si="4"/>
        <v>19464</v>
      </c>
      <c r="M58" s="17"/>
      <c r="N58" s="17"/>
      <c r="O58" s="17"/>
      <c r="P58" s="17"/>
      <c r="Q58" s="17"/>
      <c r="R58" s="17"/>
      <c r="S58" s="17"/>
      <c r="T58" s="17"/>
      <c r="U58" s="17"/>
    </row>
    <row r="59" spans="1:21" x14ac:dyDescent="0.2">
      <c r="A59" s="18">
        <v>30497</v>
      </c>
      <c r="B59" s="17">
        <v>11774</v>
      </c>
      <c r="C59" s="17">
        <v>8553</v>
      </c>
      <c r="D59" s="17" t="e">
        <v>#N/A</v>
      </c>
      <c r="E59" s="17" t="e">
        <f t="shared" si="0"/>
        <v>#N/A</v>
      </c>
      <c r="F59" s="17" t="e">
        <v>#N/A</v>
      </c>
      <c r="G59" s="17" t="e">
        <f t="shared" si="1"/>
        <v>#N/A</v>
      </c>
      <c r="H59" s="17" t="e">
        <v>#N/A</v>
      </c>
      <c r="I59" s="17" t="e">
        <f t="shared" si="2"/>
        <v>#N/A</v>
      </c>
      <c r="J59" s="17" t="e">
        <v>#N/A</v>
      </c>
      <c r="K59" s="17" t="e">
        <f t="shared" si="3"/>
        <v>#N/A</v>
      </c>
      <c r="L59" s="17">
        <f t="shared" si="4"/>
        <v>20327</v>
      </c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2">
      <c r="A60" s="18">
        <v>30589</v>
      </c>
      <c r="B60" s="17">
        <v>11618</v>
      </c>
      <c r="C60" s="17">
        <v>9243</v>
      </c>
      <c r="D60" s="17" t="e">
        <v>#N/A</v>
      </c>
      <c r="E60" s="17" t="e">
        <f t="shared" si="0"/>
        <v>#N/A</v>
      </c>
      <c r="F60" s="17" t="e">
        <v>#N/A</v>
      </c>
      <c r="G60" s="17" t="e">
        <f t="shared" si="1"/>
        <v>#N/A</v>
      </c>
      <c r="H60" s="17" t="e">
        <v>#N/A</v>
      </c>
      <c r="I60" s="17" t="e">
        <f t="shared" si="2"/>
        <v>#N/A</v>
      </c>
      <c r="J60" s="17" t="e">
        <v>#N/A</v>
      </c>
      <c r="K60" s="17" t="e">
        <f t="shared" si="3"/>
        <v>#N/A</v>
      </c>
      <c r="L60" s="17">
        <f t="shared" si="4"/>
        <v>20861</v>
      </c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2">
      <c r="A61" s="18">
        <v>30681</v>
      </c>
      <c r="B61" s="17">
        <v>11771</v>
      </c>
      <c r="C61" s="17">
        <v>9685</v>
      </c>
      <c r="D61" s="17" t="e">
        <v>#N/A</v>
      </c>
      <c r="E61" s="17" t="e">
        <f t="shared" si="0"/>
        <v>#N/A</v>
      </c>
      <c r="F61" s="17" t="e">
        <v>#N/A</v>
      </c>
      <c r="G61" s="17" t="e">
        <f t="shared" si="1"/>
        <v>#N/A</v>
      </c>
      <c r="H61" s="17" t="e">
        <v>#N/A</v>
      </c>
      <c r="I61" s="17" t="e">
        <f t="shared" si="2"/>
        <v>#N/A</v>
      </c>
      <c r="J61" s="17" t="e">
        <v>#N/A</v>
      </c>
      <c r="K61" s="17" t="e">
        <f t="shared" si="3"/>
        <v>#N/A</v>
      </c>
      <c r="L61" s="17">
        <f t="shared" si="4"/>
        <v>21456</v>
      </c>
      <c r="M61" s="17"/>
      <c r="N61" s="17"/>
      <c r="O61" s="17"/>
      <c r="P61" s="17"/>
      <c r="Q61" s="17"/>
      <c r="R61" s="17"/>
      <c r="S61" s="17"/>
      <c r="T61" s="17"/>
      <c r="U61" s="17"/>
    </row>
    <row r="62" spans="1:21" x14ac:dyDescent="0.2">
      <c r="A62" s="18">
        <v>30772</v>
      </c>
      <c r="B62" s="17">
        <v>12047</v>
      </c>
      <c r="C62" s="17">
        <v>9966</v>
      </c>
      <c r="D62" s="17" t="e">
        <v>#N/A</v>
      </c>
      <c r="E62" s="17" t="e">
        <f t="shared" si="0"/>
        <v>#N/A</v>
      </c>
      <c r="F62" s="17" t="e">
        <v>#N/A</v>
      </c>
      <c r="G62" s="17" t="e">
        <f t="shared" si="1"/>
        <v>#N/A</v>
      </c>
      <c r="H62" s="17" t="e">
        <v>#N/A</v>
      </c>
      <c r="I62" s="17" t="e">
        <f t="shared" si="2"/>
        <v>#N/A</v>
      </c>
      <c r="J62" s="17" t="e">
        <v>#N/A</v>
      </c>
      <c r="K62" s="17" t="e">
        <f t="shared" si="3"/>
        <v>#N/A</v>
      </c>
      <c r="L62" s="17">
        <f t="shared" si="4"/>
        <v>22013</v>
      </c>
      <c r="M62" s="17"/>
      <c r="N62" s="17"/>
      <c r="O62" s="17"/>
      <c r="P62" s="17"/>
      <c r="Q62" s="17"/>
      <c r="R62" s="17"/>
      <c r="S62" s="17"/>
      <c r="T62" s="17"/>
      <c r="U62" s="17"/>
    </row>
    <row r="63" spans="1:21" x14ac:dyDescent="0.2">
      <c r="A63" s="18">
        <v>30863</v>
      </c>
      <c r="B63" s="17">
        <v>12314</v>
      </c>
      <c r="C63" s="17">
        <v>10832</v>
      </c>
      <c r="D63" s="17" t="e">
        <v>#N/A</v>
      </c>
      <c r="E63" s="17" t="e">
        <f t="shared" si="0"/>
        <v>#N/A</v>
      </c>
      <c r="F63" s="17" t="e">
        <v>#N/A</v>
      </c>
      <c r="G63" s="17" t="e">
        <f t="shared" si="1"/>
        <v>#N/A</v>
      </c>
      <c r="H63" s="17" t="e">
        <v>#N/A</v>
      </c>
      <c r="I63" s="17" t="e">
        <f t="shared" si="2"/>
        <v>#N/A</v>
      </c>
      <c r="J63" s="17" t="e">
        <v>#N/A</v>
      </c>
      <c r="K63" s="17" t="e">
        <f t="shared" si="3"/>
        <v>#N/A</v>
      </c>
      <c r="L63" s="17">
        <f t="shared" si="4"/>
        <v>23146</v>
      </c>
      <c r="M63" s="17"/>
      <c r="N63" s="17"/>
      <c r="O63" s="17"/>
      <c r="P63" s="17"/>
      <c r="Q63" s="17"/>
      <c r="R63" s="17"/>
      <c r="S63" s="17"/>
      <c r="T63" s="17"/>
      <c r="U63" s="17"/>
    </row>
    <row r="64" spans="1:21" x14ac:dyDescent="0.2">
      <c r="A64" s="18">
        <v>30955</v>
      </c>
      <c r="B64" s="17">
        <v>12921</v>
      </c>
      <c r="C64" s="17">
        <v>12343</v>
      </c>
      <c r="D64" s="17" t="e">
        <v>#N/A</v>
      </c>
      <c r="E64" s="17" t="e">
        <f t="shared" si="0"/>
        <v>#N/A</v>
      </c>
      <c r="F64" s="17" t="e">
        <v>#N/A</v>
      </c>
      <c r="G64" s="17" t="e">
        <f t="shared" si="1"/>
        <v>#N/A</v>
      </c>
      <c r="H64" s="17" t="e">
        <v>#N/A</v>
      </c>
      <c r="I64" s="17" t="e">
        <f t="shared" si="2"/>
        <v>#N/A</v>
      </c>
      <c r="J64" s="17" t="e">
        <v>#N/A</v>
      </c>
      <c r="K64" s="17" t="e">
        <f t="shared" si="3"/>
        <v>#N/A</v>
      </c>
      <c r="L64" s="17">
        <f t="shared" si="4"/>
        <v>25264</v>
      </c>
      <c r="M64" s="17"/>
      <c r="N64" s="17"/>
      <c r="O64" s="17"/>
      <c r="P64" s="17"/>
      <c r="Q64" s="17"/>
      <c r="R64" s="17"/>
      <c r="S64" s="17"/>
      <c r="T64" s="17"/>
      <c r="U64" s="17"/>
    </row>
    <row r="65" spans="1:21" x14ac:dyDescent="0.2">
      <c r="A65" s="18">
        <v>31047</v>
      </c>
      <c r="B65" s="17">
        <v>14646</v>
      </c>
      <c r="C65" s="17">
        <v>12203</v>
      </c>
      <c r="D65" s="17" t="e">
        <v>#N/A</v>
      </c>
      <c r="E65" s="17" t="e">
        <f t="shared" si="0"/>
        <v>#N/A</v>
      </c>
      <c r="F65" s="17" t="e">
        <v>#N/A</v>
      </c>
      <c r="G65" s="17" t="e">
        <f t="shared" si="1"/>
        <v>#N/A</v>
      </c>
      <c r="H65" s="17" t="e">
        <v>#N/A</v>
      </c>
      <c r="I65" s="17" t="e">
        <f t="shared" si="2"/>
        <v>#N/A</v>
      </c>
      <c r="J65" s="17" t="e">
        <v>#N/A</v>
      </c>
      <c r="K65" s="17" t="e">
        <f t="shared" si="3"/>
        <v>#N/A</v>
      </c>
      <c r="L65" s="17">
        <f t="shared" si="4"/>
        <v>26849</v>
      </c>
      <c r="M65" s="17"/>
      <c r="N65" s="17"/>
      <c r="O65" s="17"/>
      <c r="P65" s="17"/>
      <c r="Q65" s="17"/>
      <c r="R65" s="17"/>
      <c r="S65" s="17"/>
      <c r="T65" s="17"/>
      <c r="U65" s="17"/>
    </row>
    <row r="66" spans="1:21" x14ac:dyDescent="0.2">
      <c r="A66" s="18">
        <v>31137</v>
      </c>
      <c r="B66" s="17">
        <v>15257</v>
      </c>
      <c r="C66" s="17">
        <v>12361</v>
      </c>
      <c r="D66" s="17" t="e">
        <v>#N/A</v>
      </c>
      <c r="E66" s="17" t="e">
        <f t="shared" si="0"/>
        <v>#N/A</v>
      </c>
      <c r="F66" s="17" t="e">
        <v>#N/A</v>
      </c>
      <c r="G66" s="17" t="e">
        <f t="shared" si="1"/>
        <v>#N/A</v>
      </c>
      <c r="H66" s="17" t="e">
        <v>#N/A</v>
      </c>
      <c r="I66" s="17" t="e">
        <f t="shared" si="2"/>
        <v>#N/A</v>
      </c>
      <c r="J66" s="17" t="e">
        <v>#N/A</v>
      </c>
      <c r="K66" s="17" t="e">
        <f t="shared" si="3"/>
        <v>#N/A</v>
      </c>
      <c r="L66" s="17">
        <f t="shared" si="4"/>
        <v>27618</v>
      </c>
      <c r="M66" s="17"/>
      <c r="N66" s="17"/>
      <c r="O66" s="17"/>
      <c r="P66" s="17"/>
      <c r="Q66" s="17"/>
      <c r="R66" s="17"/>
      <c r="S66" s="17"/>
      <c r="T66" s="17"/>
      <c r="U66" s="17"/>
    </row>
    <row r="67" spans="1:21" x14ac:dyDescent="0.2">
      <c r="A67" s="18">
        <v>31228</v>
      </c>
      <c r="B67" s="17">
        <v>16458</v>
      </c>
      <c r="C67" s="17">
        <v>13412</v>
      </c>
      <c r="D67" s="17" t="e">
        <v>#N/A</v>
      </c>
      <c r="E67" s="17" t="e">
        <f t="shared" si="0"/>
        <v>#N/A</v>
      </c>
      <c r="F67" s="17" t="e">
        <v>#N/A</v>
      </c>
      <c r="G67" s="17" t="e">
        <f t="shared" si="1"/>
        <v>#N/A</v>
      </c>
      <c r="H67" s="17" t="e">
        <v>#N/A</v>
      </c>
      <c r="I67" s="17" t="e">
        <f t="shared" si="2"/>
        <v>#N/A</v>
      </c>
      <c r="J67" s="17" t="e">
        <v>#N/A</v>
      </c>
      <c r="K67" s="17" t="e">
        <f t="shared" si="3"/>
        <v>#N/A</v>
      </c>
      <c r="L67" s="17">
        <f t="shared" si="4"/>
        <v>29870</v>
      </c>
      <c r="M67" s="17"/>
      <c r="N67" s="17"/>
      <c r="O67" s="17"/>
      <c r="P67" s="17"/>
      <c r="Q67" s="17"/>
      <c r="R67" s="17"/>
      <c r="S67" s="17"/>
      <c r="T67" s="17"/>
      <c r="U67" s="17"/>
    </row>
    <row r="68" spans="1:21" x14ac:dyDescent="0.2">
      <c r="A68" s="18">
        <v>31320</v>
      </c>
      <c r="B68" s="17">
        <v>17281</v>
      </c>
      <c r="C68" s="17">
        <v>13993</v>
      </c>
      <c r="D68" s="17" t="e">
        <v>#N/A</v>
      </c>
      <c r="E68" s="17" t="e">
        <f t="shared" si="0"/>
        <v>#N/A</v>
      </c>
      <c r="F68" s="17" t="e">
        <v>#N/A</v>
      </c>
      <c r="G68" s="17" t="e">
        <f t="shared" si="1"/>
        <v>#N/A</v>
      </c>
      <c r="H68" s="17" t="e">
        <v>#N/A</v>
      </c>
      <c r="I68" s="17" t="e">
        <f t="shared" si="2"/>
        <v>#N/A</v>
      </c>
      <c r="J68" s="17" t="e">
        <v>#N/A</v>
      </c>
      <c r="K68" s="17" t="e">
        <f t="shared" si="3"/>
        <v>#N/A</v>
      </c>
      <c r="L68" s="17">
        <f t="shared" si="4"/>
        <v>31274</v>
      </c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2">
      <c r="A69" s="18">
        <v>31412</v>
      </c>
      <c r="B69" s="17">
        <v>16892</v>
      </c>
      <c r="C69" s="17">
        <v>15294</v>
      </c>
      <c r="D69" s="17" t="e">
        <v>#N/A</v>
      </c>
      <c r="E69" s="17" t="e">
        <f t="shared" si="0"/>
        <v>#N/A</v>
      </c>
      <c r="F69" s="17" t="e">
        <v>#N/A</v>
      </c>
      <c r="G69" s="17" t="e">
        <f t="shared" si="1"/>
        <v>#N/A</v>
      </c>
      <c r="H69" s="17" t="e">
        <v>#N/A</v>
      </c>
      <c r="I69" s="17" t="e">
        <f t="shared" si="2"/>
        <v>#N/A</v>
      </c>
      <c r="J69" s="17" t="e">
        <v>#N/A</v>
      </c>
      <c r="K69" s="17" t="e">
        <f t="shared" si="3"/>
        <v>#N/A</v>
      </c>
      <c r="L69" s="17">
        <f t="shared" si="4"/>
        <v>32186</v>
      </c>
      <c r="M69" s="17"/>
      <c r="N69" s="17"/>
      <c r="O69" s="17"/>
      <c r="P69" s="17"/>
      <c r="Q69" s="17"/>
      <c r="R69" s="17"/>
      <c r="S69" s="17"/>
      <c r="T69" s="17"/>
      <c r="U69" s="17"/>
    </row>
    <row r="70" spans="1:21" x14ac:dyDescent="0.2">
      <c r="A70" s="18">
        <v>31502</v>
      </c>
      <c r="B70" s="17">
        <v>17166</v>
      </c>
      <c r="C70" s="17">
        <v>16533</v>
      </c>
      <c r="D70" s="17" t="e">
        <v>#N/A</v>
      </c>
      <c r="E70" s="17" t="e">
        <f t="shared" si="0"/>
        <v>#N/A</v>
      </c>
      <c r="F70" s="17" t="e">
        <v>#N/A</v>
      </c>
      <c r="G70" s="17" t="e">
        <f t="shared" si="1"/>
        <v>#N/A</v>
      </c>
      <c r="H70" s="17" t="e">
        <v>#N/A</v>
      </c>
      <c r="I70" s="17" t="e">
        <f t="shared" si="2"/>
        <v>#N/A</v>
      </c>
      <c r="J70" s="17" t="e">
        <v>#N/A</v>
      </c>
      <c r="K70" s="17" t="e">
        <f t="shared" si="3"/>
        <v>#N/A</v>
      </c>
      <c r="L70" s="17">
        <f t="shared" si="4"/>
        <v>33699</v>
      </c>
      <c r="M70" s="17"/>
      <c r="N70" s="17"/>
      <c r="O70" s="17"/>
      <c r="P70" s="17"/>
      <c r="Q70" s="17"/>
      <c r="R70" s="17"/>
      <c r="S70" s="17"/>
      <c r="T70" s="17"/>
      <c r="U70" s="17"/>
    </row>
    <row r="71" spans="1:21" x14ac:dyDescent="0.2">
      <c r="A71" s="18">
        <v>31593</v>
      </c>
      <c r="B71" s="17">
        <v>20898</v>
      </c>
      <c r="C71" s="17">
        <v>15589</v>
      </c>
      <c r="D71" s="17" t="e">
        <v>#N/A</v>
      </c>
      <c r="E71" s="17" t="e">
        <f t="shared" ref="E71:E134" si="5">D71*12</f>
        <v>#N/A</v>
      </c>
      <c r="F71" s="17" t="e">
        <v>#N/A</v>
      </c>
      <c r="G71" s="17" t="e">
        <f t="shared" ref="G71:G134" si="6">F71*12</f>
        <v>#N/A</v>
      </c>
      <c r="H71" s="17" t="e">
        <v>#N/A</v>
      </c>
      <c r="I71" s="17" t="e">
        <f t="shared" ref="I71:I134" si="7">H71*12</f>
        <v>#N/A</v>
      </c>
      <c r="J71" s="17" t="e">
        <v>#N/A</v>
      </c>
      <c r="K71" s="17" t="e">
        <f t="shared" ref="K71:K134" si="8">J71*12</f>
        <v>#N/A</v>
      </c>
      <c r="L71" s="17">
        <f t="shared" ref="L71:L134" si="9">B71+C71</f>
        <v>36487</v>
      </c>
      <c r="M71" s="17"/>
      <c r="N71" s="17"/>
      <c r="O71" s="17"/>
      <c r="P71" s="17"/>
      <c r="Q71" s="17"/>
      <c r="R71" s="17"/>
      <c r="S71" s="17"/>
      <c r="T71" s="17"/>
      <c r="U71" s="17"/>
    </row>
    <row r="72" spans="1:21" x14ac:dyDescent="0.2">
      <c r="A72" s="18">
        <v>31685</v>
      </c>
      <c r="B72" s="17">
        <v>17626</v>
      </c>
      <c r="C72" s="17">
        <v>16375</v>
      </c>
      <c r="D72" s="17" t="e">
        <v>#N/A</v>
      </c>
      <c r="E72" s="17" t="e">
        <f t="shared" si="5"/>
        <v>#N/A</v>
      </c>
      <c r="F72" s="17" t="e">
        <v>#N/A</v>
      </c>
      <c r="G72" s="17" t="e">
        <f t="shared" si="6"/>
        <v>#N/A</v>
      </c>
      <c r="H72" s="17" t="e">
        <v>#N/A</v>
      </c>
      <c r="I72" s="17" t="e">
        <f t="shared" si="7"/>
        <v>#N/A</v>
      </c>
      <c r="J72" s="17" t="e">
        <v>#N/A</v>
      </c>
      <c r="K72" s="17" t="e">
        <f t="shared" si="8"/>
        <v>#N/A</v>
      </c>
      <c r="L72" s="17">
        <f t="shared" si="9"/>
        <v>34001</v>
      </c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2">
      <c r="A73" s="18">
        <v>31777</v>
      </c>
      <c r="B73" s="17">
        <v>20306</v>
      </c>
      <c r="C73" s="17">
        <v>16623</v>
      </c>
      <c r="D73" s="17" t="e">
        <v>#N/A</v>
      </c>
      <c r="E73" s="17" t="e">
        <f t="shared" si="5"/>
        <v>#N/A</v>
      </c>
      <c r="F73" s="17" t="e">
        <v>#N/A</v>
      </c>
      <c r="G73" s="17" t="e">
        <f t="shared" si="6"/>
        <v>#N/A</v>
      </c>
      <c r="H73" s="17" t="e">
        <v>#N/A</v>
      </c>
      <c r="I73" s="17" t="e">
        <f t="shared" si="7"/>
        <v>#N/A</v>
      </c>
      <c r="J73" s="17" t="e">
        <v>#N/A</v>
      </c>
      <c r="K73" s="17" t="e">
        <f t="shared" si="8"/>
        <v>#N/A</v>
      </c>
      <c r="L73" s="17">
        <f t="shared" si="9"/>
        <v>36929</v>
      </c>
      <c r="M73" s="17"/>
      <c r="N73" s="17"/>
      <c r="O73" s="17"/>
      <c r="P73" s="17"/>
      <c r="Q73" s="17"/>
      <c r="R73" s="17"/>
      <c r="S73" s="17"/>
      <c r="T73" s="17"/>
      <c r="U73" s="17"/>
    </row>
    <row r="74" spans="1:21" x14ac:dyDescent="0.2">
      <c r="A74" s="18">
        <v>31867</v>
      </c>
      <c r="B74" s="17">
        <v>19855</v>
      </c>
      <c r="C74" s="17">
        <v>16947</v>
      </c>
      <c r="D74" s="17" t="e">
        <v>#N/A</v>
      </c>
      <c r="E74" s="17" t="e">
        <f t="shared" si="5"/>
        <v>#N/A</v>
      </c>
      <c r="F74" s="17" t="e">
        <v>#N/A</v>
      </c>
      <c r="G74" s="17" t="e">
        <f t="shared" si="6"/>
        <v>#N/A</v>
      </c>
      <c r="H74" s="17" t="e">
        <v>#N/A</v>
      </c>
      <c r="I74" s="17" t="e">
        <f t="shared" si="7"/>
        <v>#N/A</v>
      </c>
      <c r="J74" s="17" t="e">
        <v>#N/A</v>
      </c>
      <c r="K74" s="17" t="e">
        <f t="shared" si="8"/>
        <v>#N/A</v>
      </c>
      <c r="L74" s="17">
        <f t="shared" si="9"/>
        <v>36802</v>
      </c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2">
      <c r="A75" s="18">
        <v>31958</v>
      </c>
      <c r="B75" s="17">
        <v>19646</v>
      </c>
      <c r="C75" s="17">
        <v>18203</v>
      </c>
      <c r="D75" s="17" t="e">
        <v>#N/A</v>
      </c>
      <c r="E75" s="17" t="e">
        <f t="shared" si="5"/>
        <v>#N/A</v>
      </c>
      <c r="F75" s="17" t="e">
        <v>#N/A</v>
      </c>
      <c r="G75" s="17" t="e">
        <f t="shared" si="6"/>
        <v>#N/A</v>
      </c>
      <c r="H75" s="17" t="e">
        <v>#N/A</v>
      </c>
      <c r="I75" s="17" t="e">
        <f t="shared" si="7"/>
        <v>#N/A</v>
      </c>
      <c r="J75" s="17" t="e">
        <v>#N/A</v>
      </c>
      <c r="K75" s="17" t="e">
        <f t="shared" si="8"/>
        <v>#N/A</v>
      </c>
      <c r="L75" s="17">
        <f t="shared" si="9"/>
        <v>37849</v>
      </c>
      <c r="M75" s="17"/>
      <c r="N75" s="17"/>
      <c r="O75" s="17"/>
      <c r="P75" s="17"/>
      <c r="Q75" s="17"/>
      <c r="R75" s="17"/>
      <c r="S75" s="17"/>
      <c r="T75" s="17"/>
      <c r="U75" s="17"/>
    </row>
    <row r="76" spans="1:21" x14ac:dyDescent="0.2">
      <c r="A76" s="18">
        <v>32050</v>
      </c>
      <c r="B76" s="17">
        <v>22089</v>
      </c>
      <c r="C76" s="17">
        <v>19425</v>
      </c>
      <c r="D76" s="17" t="e">
        <v>#N/A</v>
      </c>
      <c r="E76" s="17" t="e">
        <f t="shared" si="5"/>
        <v>#N/A</v>
      </c>
      <c r="F76" s="17" t="e">
        <v>#N/A</v>
      </c>
      <c r="G76" s="17" t="e">
        <f t="shared" si="6"/>
        <v>#N/A</v>
      </c>
      <c r="H76" s="17" t="e">
        <v>#N/A</v>
      </c>
      <c r="I76" s="17" t="e">
        <f t="shared" si="7"/>
        <v>#N/A</v>
      </c>
      <c r="J76" s="17" t="e">
        <v>#N/A</v>
      </c>
      <c r="K76" s="17" t="e">
        <f t="shared" si="8"/>
        <v>#N/A</v>
      </c>
      <c r="L76" s="17">
        <f t="shared" si="9"/>
        <v>41514</v>
      </c>
      <c r="M76" s="17"/>
      <c r="N76" s="17"/>
      <c r="O76" s="17"/>
      <c r="P76" s="17"/>
      <c r="Q76" s="17"/>
      <c r="R76" s="17"/>
      <c r="S76" s="17"/>
      <c r="T76" s="17"/>
      <c r="U76" s="17"/>
    </row>
    <row r="77" spans="1:21" x14ac:dyDescent="0.2">
      <c r="A77" s="18">
        <v>32142</v>
      </c>
      <c r="B77" s="17">
        <v>22770</v>
      </c>
      <c r="C77" s="17">
        <v>20793</v>
      </c>
      <c r="D77" s="17" t="e">
        <v>#N/A</v>
      </c>
      <c r="E77" s="17" t="e">
        <f t="shared" si="5"/>
        <v>#N/A</v>
      </c>
      <c r="F77" s="17" t="e">
        <v>#N/A</v>
      </c>
      <c r="G77" s="17" t="e">
        <f t="shared" si="6"/>
        <v>#N/A</v>
      </c>
      <c r="H77" s="17" t="e">
        <v>#N/A</v>
      </c>
      <c r="I77" s="17" t="e">
        <f t="shared" si="7"/>
        <v>#N/A</v>
      </c>
      <c r="J77" s="17" t="e">
        <v>#N/A</v>
      </c>
      <c r="K77" s="17" t="e">
        <f t="shared" si="8"/>
        <v>#N/A</v>
      </c>
      <c r="L77" s="17">
        <f t="shared" si="9"/>
        <v>43563</v>
      </c>
      <c r="M77" s="17"/>
      <c r="N77" s="17"/>
      <c r="O77" s="17"/>
      <c r="P77" s="17"/>
      <c r="Q77" s="17"/>
      <c r="R77" s="17"/>
      <c r="S77" s="17"/>
      <c r="T77" s="17"/>
      <c r="U77" s="17"/>
    </row>
    <row r="78" spans="1:21" x14ac:dyDescent="0.2">
      <c r="A78" s="18">
        <v>32233</v>
      </c>
      <c r="B78" s="17">
        <v>22795</v>
      </c>
      <c r="C78" s="17">
        <v>21816</v>
      </c>
      <c r="D78" s="17" t="e">
        <v>#N/A</v>
      </c>
      <c r="E78" s="17" t="e">
        <f t="shared" si="5"/>
        <v>#N/A</v>
      </c>
      <c r="F78" s="17" t="e">
        <v>#N/A</v>
      </c>
      <c r="G78" s="17" t="e">
        <f t="shared" si="6"/>
        <v>#N/A</v>
      </c>
      <c r="H78" s="17" t="e">
        <v>#N/A</v>
      </c>
      <c r="I78" s="17" t="e">
        <f t="shared" si="7"/>
        <v>#N/A</v>
      </c>
      <c r="J78" s="17" t="e">
        <v>#N/A</v>
      </c>
      <c r="K78" s="17" t="e">
        <f t="shared" si="8"/>
        <v>#N/A</v>
      </c>
      <c r="L78" s="17">
        <f t="shared" si="9"/>
        <v>44611</v>
      </c>
      <c r="M78" s="17"/>
      <c r="N78" s="17"/>
      <c r="O78" s="17"/>
      <c r="P78" s="17"/>
      <c r="Q78" s="17"/>
      <c r="R78" s="17"/>
      <c r="S78" s="17"/>
      <c r="T78" s="17"/>
      <c r="U78" s="17"/>
    </row>
    <row r="79" spans="1:21" x14ac:dyDescent="0.2">
      <c r="A79" s="18">
        <v>32324</v>
      </c>
      <c r="B79" s="17">
        <v>22919</v>
      </c>
      <c r="C79" s="17">
        <v>22994</v>
      </c>
      <c r="D79" s="17" t="e">
        <v>#N/A</v>
      </c>
      <c r="E79" s="17" t="e">
        <f t="shared" si="5"/>
        <v>#N/A</v>
      </c>
      <c r="F79" s="17" t="e">
        <v>#N/A</v>
      </c>
      <c r="G79" s="17" t="e">
        <f t="shared" si="6"/>
        <v>#N/A</v>
      </c>
      <c r="H79" s="17" t="e">
        <v>#N/A</v>
      </c>
      <c r="I79" s="17" t="e">
        <f t="shared" si="7"/>
        <v>#N/A</v>
      </c>
      <c r="J79" s="17" t="e">
        <v>#N/A</v>
      </c>
      <c r="K79" s="17" t="e">
        <f t="shared" si="8"/>
        <v>#N/A</v>
      </c>
      <c r="L79" s="17">
        <f t="shared" si="9"/>
        <v>45913</v>
      </c>
      <c r="M79" s="17"/>
      <c r="N79" s="17"/>
      <c r="O79" s="17"/>
      <c r="P79" s="17"/>
      <c r="Q79" s="17"/>
      <c r="R79" s="17"/>
      <c r="S79" s="17"/>
      <c r="T79" s="17"/>
      <c r="U79" s="17"/>
    </row>
    <row r="80" spans="1:21" x14ac:dyDescent="0.2">
      <c r="A80" s="18">
        <v>32416</v>
      </c>
      <c r="B80" s="17">
        <v>25755</v>
      </c>
      <c r="C80" s="17">
        <v>25330</v>
      </c>
      <c r="D80" s="17" t="e">
        <v>#N/A</v>
      </c>
      <c r="E80" s="17" t="e">
        <f t="shared" si="5"/>
        <v>#N/A</v>
      </c>
      <c r="F80" s="17" t="e">
        <v>#N/A</v>
      </c>
      <c r="G80" s="17" t="e">
        <f t="shared" si="6"/>
        <v>#N/A</v>
      </c>
      <c r="H80" s="17" t="e">
        <v>#N/A</v>
      </c>
      <c r="I80" s="17" t="e">
        <f t="shared" si="7"/>
        <v>#N/A</v>
      </c>
      <c r="J80" s="17" t="e">
        <v>#N/A</v>
      </c>
      <c r="K80" s="17" t="e">
        <f t="shared" si="8"/>
        <v>#N/A</v>
      </c>
      <c r="L80" s="17">
        <f t="shared" si="9"/>
        <v>51085</v>
      </c>
      <c r="M80" s="17"/>
      <c r="N80" s="17"/>
      <c r="O80" s="17"/>
      <c r="P80" s="17"/>
      <c r="Q80" s="17"/>
      <c r="R80" s="17"/>
      <c r="S80" s="17"/>
      <c r="T80" s="17"/>
      <c r="U80" s="17"/>
    </row>
    <row r="81" spans="1:21" x14ac:dyDescent="0.2">
      <c r="A81" s="18">
        <v>32508</v>
      </c>
      <c r="B81" s="17">
        <v>27179</v>
      </c>
      <c r="C81" s="17">
        <v>27620</v>
      </c>
      <c r="D81" s="17" t="e">
        <v>#N/A</v>
      </c>
      <c r="E81" s="17" t="e">
        <f t="shared" si="5"/>
        <v>#N/A</v>
      </c>
      <c r="F81" s="17" t="e">
        <v>#N/A</v>
      </c>
      <c r="G81" s="17" t="e">
        <f t="shared" si="6"/>
        <v>#N/A</v>
      </c>
      <c r="H81" s="17" t="e">
        <v>#N/A</v>
      </c>
      <c r="I81" s="17" t="e">
        <f t="shared" si="7"/>
        <v>#N/A</v>
      </c>
      <c r="J81" s="17" t="e">
        <v>#N/A</v>
      </c>
      <c r="K81" s="17" t="e">
        <f t="shared" si="8"/>
        <v>#N/A</v>
      </c>
      <c r="L81" s="17">
        <f t="shared" si="9"/>
        <v>54799</v>
      </c>
      <c r="M81" s="17"/>
      <c r="N81" s="17"/>
      <c r="O81" s="17"/>
      <c r="P81" s="17"/>
      <c r="Q81" s="17"/>
      <c r="R81" s="17"/>
      <c r="S81" s="17"/>
      <c r="T81" s="17"/>
      <c r="U81" s="17"/>
    </row>
    <row r="82" spans="1:21" x14ac:dyDescent="0.2">
      <c r="A82" s="18">
        <v>32598</v>
      </c>
      <c r="B82" s="17">
        <v>28219</v>
      </c>
      <c r="C82" s="17">
        <v>27544</v>
      </c>
      <c r="D82" s="17" t="e">
        <v>#N/A</v>
      </c>
      <c r="E82" s="17" t="e">
        <f t="shared" si="5"/>
        <v>#N/A</v>
      </c>
      <c r="F82" s="17" t="e">
        <v>#N/A</v>
      </c>
      <c r="G82" s="17" t="e">
        <f t="shared" si="6"/>
        <v>#N/A</v>
      </c>
      <c r="H82" s="17" t="e">
        <v>#N/A</v>
      </c>
      <c r="I82" s="17" t="e">
        <f t="shared" si="7"/>
        <v>#N/A</v>
      </c>
      <c r="J82" s="17" t="e">
        <v>#N/A</v>
      </c>
      <c r="K82" s="17" t="e">
        <f t="shared" si="8"/>
        <v>#N/A</v>
      </c>
      <c r="L82" s="17">
        <f t="shared" si="9"/>
        <v>55763</v>
      </c>
      <c r="M82" s="17"/>
      <c r="N82" s="17"/>
      <c r="O82" s="17"/>
      <c r="P82" s="17"/>
      <c r="Q82" s="17"/>
      <c r="R82" s="17"/>
      <c r="S82" s="17"/>
      <c r="T82" s="17"/>
      <c r="U82" s="17"/>
    </row>
    <row r="83" spans="1:21" x14ac:dyDescent="0.2">
      <c r="A83" s="18">
        <v>32689</v>
      </c>
      <c r="B83" s="17">
        <v>31932</v>
      </c>
      <c r="C83" s="17">
        <v>31802</v>
      </c>
      <c r="D83" s="17" t="e">
        <v>#N/A</v>
      </c>
      <c r="E83" s="17" t="e">
        <f t="shared" si="5"/>
        <v>#N/A</v>
      </c>
      <c r="F83" s="17" t="e">
        <v>#N/A</v>
      </c>
      <c r="G83" s="17" t="e">
        <f t="shared" si="6"/>
        <v>#N/A</v>
      </c>
      <c r="H83" s="17" t="e">
        <v>#N/A</v>
      </c>
      <c r="I83" s="17" t="e">
        <f t="shared" si="7"/>
        <v>#N/A</v>
      </c>
      <c r="J83" s="17" t="e">
        <v>#N/A</v>
      </c>
      <c r="K83" s="17" t="e">
        <f t="shared" si="8"/>
        <v>#N/A</v>
      </c>
      <c r="L83" s="17">
        <f t="shared" si="9"/>
        <v>63734</v>
      </c>
      <c r="M83" s="17"/>
      <c r="N83" s="17"/>
      <c r="O83" s="17"/>
      <c r="P83" s="17"/>
      <c r="Q83" s="17"/>
      <c r="R83" s="17"/>
      <c r="S83" s="17"/>
      <c r="T83" s="17"/>
      <c r="U83" s="17"/>
    </row>
    <row r="84" spans="1:21" x14ac:dyDescent="0.2">
      <c r="A84" s="18">
        <v>32781</v>
      </c>
      <c r="B84" s="17">
        <v>32236</v>
      </c>
      <c r="C84" s="17">
        <v>31245</v>
      </c>
      <c r="D84" s="17" t="e">
        <v>#N/A</v>
      </c>
      <c r="E84" s="17" t="e">
        <f t="shared" si="5"/>
        <v>#N/A</v>
      </c>
      <c r="F84" s="17" t="e">
        <v>#N/A</v>
      </c>
      <c r="G84" s="17" t="e">
        <f t="shared" si="6"/>
        <v>#N/A</v>
      </c>
      <c r="H84" s="17" t="e">
        <v>#N/A</v>
      </c>
      <c r="I84" s="17" t="e">
        <f t="shared" si="7"/>
        <v>#N/A</v>
      </c>
      <c r="J84" s="17" t="e">
        <v>#N/A</v>
      </c>
      <c r="K84" s="17" t="e">
        <f t="shared" si="8"/>
        <v>#N/A</v>
      </c>
      <c r="L84" s="17">
        <f t="shared" si="9"/>
        <v>63481</v>
      </c>
      <c r="M84" s="17"/>
      <c r="N84" s="17"/>
      <c r="O84" s="17"/>
      <c r="P84" s="17"/>
      <c r="Q84" s="17"/>
      <c r="R84" s="17"/>
      <c r="S84" s="17"/>
      <c r="T84" s="17"/>
      <c r="U84" s="17"/>
    </row>
    <row r="85" spans="1:21" x14ac:dyDescent="0.2">
      <c r="A85" s="18">
        <v>32873</v>
      </c>
      <c r="B85" s="17">
        <v>31501</v>
      </c>
      <c r="C85" s="17">
        <v>33173</v>
      </c>
      <c r="D85" s="17" t="e">
        <v>#N/A</v>
      </c>
      <c r="E85" s="17" t="e">
        <f t="shared" si="5"/>
        <v>#N/A</v>
      </c>
      <c r="F85" s="17" t="e">
        <v>#N/A</v>
      </c>
      <c r="G85" s="17" t="e">
        <f t="shared" si="6"/>
        <v>#N/A</v>
      </c>
      <c r="H85" s="17" t="e">
        <v>#N/A</v>
      </c>
      <c r="I85" s="17" t="e">
        <f t="shared" si="7"/>
        <v>#N/A</v>
      </c>
      <c r="J85" s="17" t="e">
        <v>#N/A</v>
      </c>
      <c r="K85" s="17" t="e">
        <f t="shared" si="8"/>
        <v>#N/A</v>
      </c>
      <c r="L85" s="17">
        <f t="shared" si="9"/>
        <v>64674</v>
      </c>
      <c r="M85" s="17"/>
      <c r="N85" s="17"/>
      <c r="O85" s="17"/>
      <c r="P85" s="17"/>
      <c r="Q85" s="17"/>
      <c r="R85" s="17"/>
      <c r="S85" s="17"/>
      <c r="T85" s="17"/>
      <c r="U85" s="17"/>
    </row>
    <row r="86" spans="1:21" x14ac:dyDescent="0.2">
      <c r="A86" s="18">
        <v>32963</v>
      </c>
      <c r="B86" s="17">
        <v>39364</v>
      </c>
      <c r="C86" s="17">
        <v>33829</v>
      </c>
      <c r="D86" s="17">
        <v>1451.3333333333301</v>
      </c>
      <c r="E86" s="17">
        <f t="shared" si="5"/>
        <v>17415.99999999996</v>
      </c>
      <c r="F86" s="17">
        <v>338.33333333333297</v>
      </c>
      <c r="G86" s="17">
        <f t="shared" si="6"/>
        <v>4059.9999999999955</v>
      </c>
      <c r="H86" s="17">
        <v>265.66666666666703</v>
      </c>
      <c r="I86" s="17">
        <f t="shared" si="7"/>
        <v>3188.0000000000045</v>
      </c>
      <c r="J86" s="17">
        <v>393.33333333333297</v>
      </c>
      <c r="K86" s="17">
        <f t="shared" si="8"/>
        <v>4719.9999999999955</v>
      </c>
      <c r="L86" s="17">
        <f t="shared" si="9"/>
        <v>73193</v>
      </c>
      <c r="M86" s="17"/>
      <c r="N86" s="17"/>
      <c r="O86" s="17"/>
      <c r="P86" s="17"/>
      <c r="Q86" s="17"/>
      <c r="R86" s="17"/>
      <c r="S86" s="17"/>
      <c r="T86" s="17"/>
      <c r="U86" s="17"/>
    </row>
    <row r="87" spans="1:21" x14ac:dyDescent="0.2">
      <c r="A87" s="18">
        <v>33054</v>
      </c>
      <c r="B87" s="17">
        <v>40420</v>
      </c>
      <c r="C87" s="17">
        <v>34679</v>
      </c>
      <c r="D87" s="17">
        <v>1435.6666666666699</v>
      </c>
      <c r="E87" s="17">
        <f t="shared" si="5"/>
        <v>17228.00000000004</v>
      </c>
      <c r="F87" s="17">
        <v>336</v>
      </c>
      <c r="G87" s="17">
        <f t="shared" si="6"/>
        <v>4032</v>
      </c>
      <c r="H87" s="17">
        <v>223.666666666667</v>
      </c>
      <c r="I87" s="17">
        <f t="shared" si="7"/>
        <v>2684.0000000000041</v>
      </c>
      <c r="J87" s="17">
        <v>362.33333333333297</v>
      </c>
      <c r="K87" s="17">
        <f t="shared" si="8"/>
        <v>4347.9999999999955</v>
      </c>
      <c r="L87" s="17">
        <f t="shared" si="9"/>
        <v>75099</v>
      </c>
      <c r="M87" s="17"/>
      <c r="N87" s="17"/>
      <c r="O87" s="17"/>
      <c r="P87" s="17"/>
      <c r="Q87" s="17"/>
      <c r="R87" s="17"/>
      <c r="S87" s="17"/>
      <c r="T87" s="17"/>
      <c r="U87" s="17"/>
    </row>
    <row r="88" spans="1:21" x14ac:dyDescent="0.2">
      <c r="A88" s="18">
        <v>33146</v>
      </c>
      <c r="B88" s="17">
        <v>38733</v>
      </c>
      <c r="C88" s="17">
        <v>33756</v>
      </c>
      <c r="D88" s="17">
        <v>1536</v>
      </c>
      <c r="E88" s="17">
        <f t="shared" si="5"/>
        <v>18432</v>
      </c>
      <c r="F88" s="17">
        <v>356.33333333333297</v>
      </c>
      <c r="G88" s="17">
        <f t="shared" si="6"/>
        <v>4275.9999999999955</v>
      </c>
      <c r="H88" s="17">
        <v>232</v>
      </c>
      <c r="I88" s="17">
        <f t="shared" si="7"/>
        <v>2784</v>
      </c>
      <c r="J88" s="17">
        <v>405</v>
      </c>
      <c r="K88" s="17">
        <f t="shared" si="8"/>
        <v>4860</v>
      </c>
      <c r="L88" s="17">
        <f t="shared" si="9"/>
        <v>72489</v>
      </c>
      <c r="M88" s="17"/>
      <c r="N88" s="17"/>
      <c r="O88" s="17"/>
      <c r="P88" s="17"/>
      <c r="Q88" s="17"/>
      <c r="R88" s="17"/>
      <c r="S88" s="17"/>
      <c r="T88" s="17"/>
      <c r="U88" s="17"/>
    </row>
    <row r="89" spans="1:21" x14ac:dyDescent="0.2">
      <c r="A89" s="18">
        <v>33238</v>
      </c>
      <c r="B89" s="17">
        <v>37943</v>
      </c>
      <c r="C89" s="17">
        <v>33868</v>
      </c>
      <c r="D89" s="17">
        <v>1422.6666666666699</v>
      </c>
      <c r="E89" s="17">
        <f t="shared" si="5"/>
        <v>17072.00000000004</v>
      </c>
      <c r="F89" s="17">
        <v>339</v>
      </c>
      <c r="G89" s="17">
        <f t="shared" si="6"/>
        <v>4068</v>
      </c>
      <c r="H89" s="17">
        <v>272.33333333333297</v>
      </c>
      <c r="I89" s="17">
        <f t="shared" si="7"/>
        <v>3267.9999999999955</v>
      </c>
      <c r="J89" s="17">
        <v>437.66666666666703</v>
      </c>
      <c r="K89" s="17">
        <f t="shared" si="8"/>
        <v>5252.0000000000045</v>
      </c>
      <c r="L89" s="17">
        <f t="shared" si="9"/>
        <v>71811</v>
      </c>
      <c r="M89" s="17"/>
      <c r="N89" s="17"/>
      <c r="O89" s="17"/>
      <c r="P89" s="17"/>
      <c r="Q89" s="17"/>
      <c r="R89" s="17"/>
      <c r="S89" s="17"/>
      <c r="T89" s="17"/>
      <c r="U89" s="17"/>
    </row>
    <row r="90" spans="1:21" x14ac:dyDescent="0.2">
      <c r="A90" s="18">
        <v>33328</v>
      </c>
      <c r="B90" s="17">
        <v>37353</v>
      </c>
      <c r="C90" s="17">
        <v>35455</v>
      </c>
      <c r="D90" s="17">
        <v>1702.6666666666699</v>
      </c>
      <c r="E90" s="17">
        <f t="shared" si="5"/>
        <v>20432.00000000004</v>
      </c>
      <c r="F90" s="17">
        <v>336.33333333333297</v>
      </c>
      <c r="G90" s="17">
        <f t="shared" si="6"/>
        <v>4035.9999999999955</v>
      </c>
      <c r="H90" s="17">
        <v>325</v>
      </c>
      <c r="I90" s="17">
        <f t="shared" si="7"/>
        <v>3900</v>
      </c>
      <c r="J90" s="17">
        <v>356.66666666666703</v>
      </c>
      <c r="K90" s="17">
        <f t="shared" si="8"/>
        <v>4280.0000000000045</v>
      </c>
      <c r="L90" s="17">
        <f t="shared" si="9"/>
        <v>72808</v>
      </c>
      <c r="M90" s="17"/>
      <c r="N90" s="17"/>
      <c r="O90" s="17"/>
      <c r="P90" s="17"/>
      <c r="Q90" s="17"/>
      <c r="R90" s="17"/>
      <c r="S90" s="17"/>
      <c r="T90" s="17"/>
      <c r="U90" s="17"/>
    </row>
    <row r="91" spans="1:21" x14ac:dyDescent="0.2">
      <c r="A91" s="18">
        <v>33419</v>
      </c>
      <c r="B91" s="17">
        <v>40646</v>
      </c>
      <c r="C91" s="17">
        <v>36434</v>
      </c>
      <c r="D91" s="17">
        <v>1542.6666666666699</v>
      </c>
      <c r="E91" s="17">
        <f t="shared" si="5"/>
        <v>18512.00000000004</v>
      </c>
      <c r="F91" s="17">
        <v>366.66666666666703</v>
      </c>
      <c r="G91" s="17">
        <f t="shared" si="6"/>
        <v>4400.0000000000045</v>
      </c>
      <c r="H91" s="17">
        <v>247</v>
      </c>
      <c r="I91" s="17">
        <f t="shared" si="7"/>
        <v>2964</v>
      </c>
      <c r="J91" s="17">
        <v>348</v>
      </c>
      <c r="K91" s="17">
        <f t="shared" si="8"/>
        <v>4176</v>
      </c>
      <c r="L91" s="17">
        <f t="shared" si="9"/>
        <v>77080</v>
      </c>
      <c r="M91" s="17"/>
      <c r="N91" s="17"/>
      <c r="O91" s="17"/>
      <c r="P91" s="17"/>
      <c r="Q91" s="17"/>
      <c r="R91" s="17"/>
      <c r="S91" s="17"/>
      <c r="T91" s="17"/>
      <c r="U91" s="17"/>
    </row>
    <row r="92" spans="1:21" x14ac:dyDescent="0.2">
      <c r="A92" s="18">
        <v>33511</v>
      </c>
      <c r="B92" s="17">
        <v>45600</v>
      </c>
      <c r="C92" s="17">
        <v>37142</v>
      </c>
      <c r="D92" s="17">
        <v>1509.3333333333301</v>
      </c>
      <c r="E92" s="17">
        <f t="shared" si="5"/>
        <v>18111.99999999996</v>
      </c>
      <c r="F92" s="17">
        <v>412.66666666666703</v>
      </c>
      <c r="G92" s="17">
        <f t="shared" si="6"/>
        <v>4952.0000000000045</v>
      </c>
      <c r="H92" s="17">
        <v>284.66666666666703</v>
      </c>
      <c r="I92" s="17">
        <f t="shared" si="7"/>
        <v>3416.0000000000045</v>
      </c>
      <c r="J92" s="17">
        <v>402</v>
      </c>
      <c r="K92" s="17">
        <f t="shared" si="8"/>
        <v>4824</v>
      </c>
      <c r="L92" s="17">
        <f t="shared" si="9"/>
        <v>82742</v>
      </c>
      <c r="M92" s="17"/>
      <c r="N92" s="17"/>
      <c r="O92" s="17"/>
      <c r="P92" s="17"/>
      <c r="Q92" s="17"/>
      <c r="R92" s="17"/>
      <c r="S92" s="17"/>
      <c r="T92" s="17"/>
      <c r="U92" s="17"/>
    </row>
    <row r="93" spans="1:21" x14ac:dyDescent="0.2">
      <c r="A93" s="18">
        <v>33603</v>
      </c>
      <c r="B93" s="17">
        <v>46433</v>
      </c>
      <c r="C93" s="17">
        <v>36173</v>
      </c>
      <c r="D93" s="17">
        <v>1581.6666666666699</v>
      </c>
      <c r="E93" s="17">
        <f t="shared" si="5"/>
        <v>18980.00000000004</v>
      </c>
      <c r="F93" s="17">
        <v>519.33333333333303</v>
      </c>
      <c r="G93" s="17">
        <f t="shared" si="6"/>
        <v>6231.9999999999964</v>
      </c>
      <c r="H93" s="17">
        <v>255</v>
      </c>
      <c r="I93" s="17">
        <f t="shared" si="7"/>
        <v>3060</v>
      </c>
      <c r="J93" s="17">
        <v>343.33333333333297</v>
      </c>
      <c r="K93" s="17">
        <f t="shared" si="8"/>
        <v>4119.9999999999955</v>
      </c>
      <c r="L93" s="17">
        <f t="shared" si="9"/>
        <v>82606</v>
      </c>
      <c r="M93" s="17"/>
      <c r="N93" s="17"/>
      <c r="O93" s="17"/>
      <c r="P93" s="17"/>
      <c r="Q93" s="17"/>
      <c r="R93" s="17"/>
      <c r="S93" s="17"/>
      <c r="T93" s="17"/>
      <c r="U93" s="17"/>
    </row>
    <row r="94" spans="1:21" x14ac:dyDescent="0.2">
      <c r="A94" s="18">
        <v>33694</v>
      </c>
      <c r="B94" s="17">
        <v>46086</v>
      </c>
      <c r="C94" s="17">
        <v>40170</v>
      </c>
      <c r="D94" s="17">
        <v>1637.3333333333301</v>
      </c>
      <c r="E94" s="17">
        <f t="shared" si="5"/>
        <v>19647.99999999996</v>
      </c>
      <c r="F94" s="17">
        <v>508.33333333333297</v>
      </c>
      <c r="G94" s="17">
        <f t="shared" si="6"/>
        <v>6099.9999999999955</v>
      </c>
      <c r="H94" s="17">
        <v>479</v>
      </c>
      <c r="I94" s="17">
        <f t="shared" si="7"/>
        <v>5748</v>
      </c>
      <c r="J94" s="17">
        <v>326</v>
      </c>
      <c r="K94" s="17">
        <f t="shared" si="8"/>
        <v>3912</v>
      </c>
      <c r="L94" s="17">
        <f t="shared" si="9"/>
        <v>86256</v>
      </c>
      <c r="M94" s="17"/>
      <c r="N94" s="17"/>
      <c r="O94" s="17"/>
      <c r="P94" s="17"/>
      <c r="Q94" s="17"/>
      <c r="R94" s="17"/>
      <c r="S94" s="17"/>
      <c r="T94" s="17"/>
      <c r="U94" s="17"/>
    </row>
    <row r="95" spans="1:21" x14ac:dyDescent="0.2">
      <c r="A95" s="18">
        <v>33785</v>
      </c>
      <c r="B95" s="17">
        <v>46665</v>
      </c>
      <c r="C95" s="17">
        <v>38808</v>
      </c>
      <c r="D95" s="17">
        <v>1222</v>
      </c>
      <c r="E95" s="17">
        <f t="shared" si="5"/>
        <v>14664</v>
      </c>
      <c r="F95" s="17">
        <v>557</v>
      </c>
      <c r="G95" s="17">
        <f t="shared" si="6"/>
        <v>6684</v>
      </c>
      <c r="H95" s="17">
        <v>332.66666666666703</v>
      </c>
      <c r="I95" s="17">
        <f t="shared" si="7"/>
        <v>3992.0000000000045</v>
      </c>
      <c r="J95" s="17">
        <v>359.33333333333297</v>
      </c>
      <c r="K95" s="17">
        <f t="shared" si="8"/>
        <v>4311.9999999999955</v>
      </c>
      <c r="L95" s="17">
        <f t="shared" si="9"/>
        <v>85473</v>
      </c>
      <c r="M95" s="17"/>
      <c r="N95" s="17"/>
      <c r="O95" s="17"/>
      <c r="P95" s="17"/>
      <c r="Q95" s="17"/>
      <c r="R95" s="17"/>
      <c r="S95" s="17"/>
      <c r="T95" s="17"/>
      <c r="U95" s="17"/>
    </row>
    <row r="96" spans="1:21" x14ac:dyDescent="0.2">
      <c r="A96" s="18">
        <v>33877</v>
      </c>
      <c r="B96" s="17">
        <v>44469</v>
      </c>
      <c r="C96" s="17">
        <v>40896</v>
      </c>
      <c r="D96" s="17">
        <v>1480</v>
      </c>
      <c r="E96" s="17">
        <f t="shared" si="5"/>
        <v>17760</v>
      </c>
      <c r="F96" s="17">
        <v>593.66666666666697</v>
      </c>
      <c r="G96" s="17">
        <f t="shared" si="6"/>
        <v>7124.0000000000036</v>
      </c>
      <c r="H96" s="17">
        <v>330</v>
      </c>
      <c r="I96" s="17">
        <f t="shared" si="7"/>
        <v>3960</v>
      </c>
      <c r="J96" s="17">
        <v>387</v>
      </c>
      <c r="K96" s="17">
        <f t="shared" si="8"/>
        <v>4644</v>
      </c>
      <c r="L96" s="17">
        <f t="shared" si="9"/>
        <v>85365</v>
      </c>
      <c r="M96" s="17"/>
      <c r="N96" s="17"/>
      <c r="O96" s="17"/>
      <c r="P96" s="17"/>
      <c r="Q96" s="17"/>
      <c r="R96" s="17"/>
      <c r="S96" s="17"/>
      <c r="T96" s="17"/>
      <c r="U96" s="17"/>
    </row>
    <row r="97" spans="1:21" x14ac:dyDescent="0.2">
      <c r="A97" s="18">
        <v>33969</v>
      </c>
      <c r="B97" s="17">
        <v>46832</v>
      </c>
      <c r="C97" s="17">
        <v>42698</v>
      </c>
      <c r="D97" s="17">
        <v>1620.6666666666699</v>
      </c>
      <c r="E97" s="17">
        <f t="shared" si="5"/>
        <v>19448.00000000004</v>
      </c>
      <c r="F97" s="17">
        <v>621</v>
      </c>
      <c r="G97" s="17">
        <f t="shared" si="6"/>
        <v>7452</v>
      </c>
      <c r="H97" s="17">
        <v>375</v>
      </c>
      <c r="I97" s="17">
        <f t="shared" si="7"/>
        <v>4500</v>
      </c>
      <c r="J97" s="17">
        <v>435.66666666666703</v>
      </c>
      <c r="K97" s="17">
        <f t="shared" si="8"/>
        <v>5228.0000000000045</v>
      </c>
      <c r="L97" s="17">
        <f t="shared" si="9"/>
        <v>89530</v>
      </c>
      <c r="M97" s="17"/>
      <c r="N97" s="17"/>
      <c r="O97" s="17"/>
      <c r="P97" s="17"/>
      <c r="Q97" s="17"/>
      <c r="R97" s="17"/>
      <c r="S97" s="17"/>
      <c r="T97" s="17"/>
      <c r="U97" s="17"/>
    </row>
    <row r="98" spans="1:21" x14ac:dyDescent="0.2">
      <c r="A98" s="18">
        <v>34059</v>
      </c>
      <c r="B98" s="17">
        <v>49630</v>
      </c>
      <c r="C98" s="17">
        <v>42861</v>
      </c>
      <c r="D98" s="17">
        <v>1516</v>
      </c>
      <c r="E98" s="17">
        <f t="shared" si="5"/>
        <v>18192</v>
      </c>
      <c r="F98" s="17">
        <v>589.66666666666697</v>
      </c>
      <c r="G98" s="17">
        <f t="shared" si="6"/>
        <v>7076.0000000000036</v>
      </c>
      <c r="H98" s="17">
        <v>441</v>
      </c>
      <c r="I98" s="17">
        <f t="shared" si="7"/>
        <v>5292</v>
      </c>
      <c r="J98" s="17">
        <v>337.66666666666703</v>
      </c>
      <c r="K98" s="17">
        <f t="shared" si="8"/>
        <v>4052.0000000000045</v>
      </c>
      <c r="L98" s="17">
        <f t="shared" si="9"/>
        <v>92491</v>
      </c>
      <c r="M98" s="17"/>
      <c r="N98" s="17"/>
      <c r="O98" s="17"/>
      <c r="P98" s="17"/>
      <c r="Q98" s="17"/>
      <c r="R98" s="17"/>
      <c r="S98" s="17"/>
      <c r="T98" s="17"/>
      <c r="U98" s="17"/>
    </row>
    <row r="99" spans="1:21" x14ac:dyDescent="0.2">
      <c r="A99" s="18">
        <v>34150</v>
      </c>
      <c r="B99" s="17">
        <v>48850</v>
      </c>
      <c r="C99" s="17">
        <v>50047</v>
      </c>
      <c r="D99" s="17">
        <v>1803</v>
      </c>
      <c r="E99" s="17">
        <f t="shared" si="5"/>
        <v>21636</v>
      </c>
      <c r="F99" s="17">
        <v>624.66666666666697</v>
      </c>
      <c r="G99" s="17">
        <f t="shared" si="6"/>
        <v>7496.0000000000036</v>
      </c>
      <c r="H99" s="17">
        <v>386</v>
      </c>
      <c r="I99" s="17">
        <f t="shared" si="7"/>
        <v>4632</v>
      </c>
      <c r="J99" s="17">
        <v>415</v>
      </c>
      <c r="K99" s="17">
        <f t="shared" si="8"/>
        <v>4980</v>
      </c>
      <c r="L99" s="17">
        <f t="shared" si="9"/>
        <v>98897</v>
      </c>
      <c r="M99" s="17"/>
      <c r="N99" s="17"/>
      <c r="O99" s="17"/>
      <c r="P99" s="17"/>
      <c r="Q99" s="17"/>
      <c r="R99" s="17"/>
      <c r="S99" s="17"/>
      <c r="T99" s="17"/>
      <c r="U99" s="17"/>
    </row>
    <row r="100" spans="1:21" x14ac:dyDescent="0.2">
      <c r="A100" s="18">
        <v>34242</v>
      </c>
      <c r="B100" s="17">
        <v>49034</v>
      </c>
      <c r="C100" s="17">
        <v>53593</v>
      </c>
      <c r="D100" s="17">
        <v>2245.3333333333298</v>
      </c>
      <c r="E100" s="17">
        <f t="shared" si="5"/>
        <v>26943.999999999956</v>
      </c>
      <c r="F100" s="17">
        <v>662</v>
      </c>
      <c r="G100" s="17">
        <f t="shared" si="6"/>
        <v>7944</v>
      </c>
      <c r="H100" s="17">
        <v>377.33333333333297</v>
      </c>
      <c r="I100" s="17">
        <f t="shared" si="7"/>
        <v>4527.9999999999955</v>
      </c>
      <c r="J100" s="17">
        <v>448.66666666666703</v>
      </c>
      <c r="K100" s="17">
        <f t="shared" si="8"/>
        <v>5384.0000000000045</v>
      </c>
      <c r="L100" s="17">
        <f t="shared" si="9"/>
        <v>102627</v>
      </c>
      <c r="M100" s="17"/>
      <c r="N100" s="17"/>
      <c r="O100" s="17"/>
      <c r="P100" s="17"/>
      <c r="Q100" s="17"/>
      <c r="R100" s="17"/>
      <c r="S100" s="17"/>
      <c r="T100" s="17"/>
      <c r="U100" s="17"/>
    </row>
    <row r="101" spans="1:21" x14ac:dyDescent="0.2">
      <c r="A101" s="18">
        <v>34334</v>
      </c>
      <c r="B101" s="17">
        <v>53198</v>
      </c>
      <c r="C101" s="17">
        <v>54495</v>
      </c>
      <c r="D101" s="17">
        <v>2187</v>
      </c>
      <c r="E101" s="17">
        <f t="shared" si="5"/>
        <v>26244</v>
      </c>
      <c r="F101" s="17">
        <v>679.66666666666697</v>
      </c>
      <c r="G101" s="17">
        <f t="shared" si="6"/>
        <v>8156.0000000000036</v>
      </c>
      <c r="H101" s="17">
        <v>368</v>
      </c>
      <c r="I101" s="17">
        <f t="shared" si="7"/>
        <v>4416</v>
      </c>
      <c r="J101" s="17">
        <v>478</v>
      </c>
      <c r="K101" s="17">
        <f t="shared" si="8"/>
        <v>5736</v>
      </c>
      <c r="L101" s="17">
        <f t="shared" si="9"/>
        <v>107693</v>
      </c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x14ac:dyDescent="0.2">
      <c r="A102" s="18">
        <v>34424</v>
      </c>
      <c r="B102" s="17">
        <v>54072</v>
      </c>
      <c r="C102" s="17">
        <v>55404</v>
      </c>
      <c r="D102" s="17">
        <v>2253</v>
      </c>
      <c r="E102" s="17">
        <f t="shared" si="5"/>
        <v>27036</v>
      </c>
      <c r="F102" s="17">
        <v>653.33333333333303</v>
      </c>
      <c r="G102" s="17">
        <f t="shared" si="6"/>
        <v>7839.9999999999964</v>
      </c>
      <c r="H102" s="17">
        <v>524.66666666666697</v>
      </c>
      <c r="I102" s="17">
        <f t="shared" si="7"/>
        <v>6296.0000000000036</v>
      </c>
      <c r="J102" s="17">
        <v>401.66666666666703</v>
      </c>
      <c r="K102" s="17">
        <f t="shared" si="8"/>
        <v>4820.0000000000045</v>
      </c>
      <c r="L102" s="17">
        <f t="shared" si="9"/>
        <v>109476</v>
      </c>
      <c r="M102" s="17"/>
      <c r="N102" s="17"/>
      <c r="O102" s="17"/>
      <c r="P102" s="17"/>
      <c r="Q102" s="17"/>
      <c r="R102" s="17"/>
      <c r="S102" s="17"/>
      <c r="T102" s="17"/>
      <c r="U102" s="17"/>
    </row>
    <row r="103" spans="1:21" x14ac:dyDescent="0.2">
      <c r="A103" s="18">
        <v>34515</v>
      </c>
      <c r="B103" s="17">
        <v>60199</v>
      </c>
      <c r="C103" s="17">
        <v>56402</v>
      </c>
      <c r="D103" s="17">
        <v>2189.3333333333298</v>
      </c>
      <c r="E103" s="17">
        <f t="shared" si="5"/>
        <v>26271.999999999956</v>
      </c>
      <c r="F103" s="17">
        <v>544.33333333333303</v>
      </c>
      <c r="G103" s="17">
        <f t="shared" si="6"/>
        <v>6531.9999999999964</v>
      </c>
      <c r="H103" s="17">
        <v>400</v>
      </c>
      <c r="I103" s="17">
        <f t="shared" si="7"/>
        <v>4800</v>
      </c>
      <c r="J103" s="17">
        <v>432.33333333333297</v>
      </c>
      <c r="K103" s="17">
        <f t="shared" si="8"/>
        <v>5187.9999999999955</v>
      </c>
      <c r="L103" s="17">
        <f t="shared" si="9"/>
        <v>116601</v>
      </c>
      <c r="M103" s="17"/>
      <c r="N103" s="17"/>
      <c r="O103" s="17"/>
      <c r="P103" s="17"/>
      <c r="Q103" s="17"/>
      <c r="R103" s="17"/>
      <c r="S103" s="17"/>
      <c r="T103" s="17"/>
      <c r="U103" s="17"/>
    </row>
    <row r="104" spans="1:21" x14ac:dyDescent="0.2">
      <c r="A104" s="18">
        <v>34607</v>
      </c>
      <c r="B104" s="17">
        <v>60647</v>
      </c>
      <c r="C104" s="17">
        <v>55106</v>
      </c>
      <c r="D104" s="17">
        <v>2384.3333333333298</v>
      </c>
      <c r="E104" s="17">
        <f t="shared" si="5"/>
        <v>28611.999999999956</v>
      </c>
      <c r="F104" s="17">
        <v>508.33333333333297</v>
      </c>
      <c r="G104" s="17">
        <f t="shared" si="6"/>
        <v>6099.9999999999955</v>
      </c>
      <c r="H104" s="17">
        <v>413.33333333333297</v>
      </c>
      <c r="I104" s="17">
        <f t="shared" si="7"/>
        <v>4959.9999999999955</v>
      </c>
      <c r="J104" s="17">
        <v>449.66666666666703</v>
      </c>
      <c r="K104" s="17">
        <f t="shared" si="8"/>
        <v>5396.0000000000045</v>
      </c>
      <c r="L104" s="17">
        <f t="shared" si="9"/>
        <v>115753</v>
      </c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2">
      <c r="A105" s="18">
        <v>34699</v>
      </c>
      <c r="B105" s="17">
        <v>64462</v>
      </c>
      <c r="C105" s="17">
        <v>65048</v>
      </c>
      <c r="D105" s="17">
        <v>2600</v>
      </c>
      <c r="E105" s="17">
        <f t="shared" si="5"/>
        <v>31200</v>
      </c>
      <c r="F105" s="17">
        <v>1021.33333333333</v>
      </c>
      <c r="G105" s="17">
        <f t="shared" si="6"/>
        <v>12255.99999999996</v>
      </c>
      <c r="H105" s="17">
        <v>519</v>
      </c>
      <c r="I105" s="17">
        <f t="shared" si="7"/>
        <v>6228</v>
      </c>
      <c r="J105" s="17">
        <v>512.66666666666697</v>
      </c>
      <c r="K105" s="17">
        <f t="shared" si="8"/>
        <v>6152.0000000000036</v>
      </c>
      <c r="L105" s="17">
        <f t="shared" si="9"/>
        <v>129510</v>
      </c>
      <c r="M105" s="17"/>
      <c r="N105" s="17"/>
      <c r="O105" s="17"/>
      <c r="P105" s="17"/>
      <c r="Q105" s="17"/>
      <c r="R105" s="17"/>
      <c r="S105" s="17"/>
      <c r="T105" s="17"/>
      <c r="U105" s="17"/>
    </row>
    <row r="106" spans="1:21" x14ac:dyDescent="0.2">
      <c r="A106" s="18">
        <v>34789</v>
      </c>
      <c r="B106" s="17">
        <v>69716</v>
      </c>
      <c r="C106" s="17">
        <v>63675</v>
      </c>
      <c r="D106" s="17">
        <v>2583.6666666666702</v>
      </c>
      <c r="E106" s="17">
        <f t="shared" si="5"/>
        <v>31004.000000000044</v>
      </c>
      <c r="F106" s="17">
        <v>710</v>
      </c>
      <c r="G106" s="17">
        <f t="shared" si="6"/>
        <v>8520</v>
      </c>
      <c r="H106" s="17">
        <v>614</v>
      </c>
      <c r="I106" s="17">
        <f t="shared" si="7"/>
        <v>7368</v>
      </c>
      <c r="J106" s="17">
        <v>428.33333333333297</v>
      </c>
      <c r="K106" s="17">
        <f t="shared" si="8"/>
        <v>5139.9999999999955</v>
      </c>
      <c r="L106" s="17">
        <f t="shared" si="9"/>
        <v>133391</v>
      </c>
      <c r="M106" s="17"/>
      <c r="N106" s="17"/>
      <c r="O106" s="17"/>
      <c r="P106" s="17"/>
      <c r="Q106" s="17"/>
      <c r="R106" s="17"/>
      <c r="S106" s="17"/>
      <c r="T106" s="17"/>
      <c r="U106" s="17"/>
    </row>
    <row r="107" spans="1:21" x14ac:dyDescent="0.2">
      <c r="A107" s="18">
        <v>34880</v>
      </c>
      <c r="B107" s="17">
        <v>53500</v>
      </c>
      <c r="C107" s="17">
        <v>64603</v>
      </c>
      <c r="D107" s="17">
        <v>2511</v>
      </c>
      <c r="E107" s="17">
        <f t="shared" si="5"/>
        <v>30132</v>
      </c>
      <c r="F107" s="17">
        <v>713.66666666666697</v>
      </c>
      <c r="G107" s="17">
        <f t="shared" si="6"/>
        <v>8564.0000000000036</v>
      </c>
      <c r="H107" s="17">
        <v>524</v>
      </c>
      <c r="I107" s="17">
        <f t="shared" si="7"/>
        <v>6288</v>
      </c>
      <c r="J107" s="17">
        <v>465.66666666666703</v>
      </c>
      <c r="K107" s="17">
        <f t="shared" si="8"/>
        <v>5588.0000000000045</v>
      </c>
      <c r="L107" s="17">
        <f t="shared" si="9"/>
        <v>118103</v>
      </c>
      <c r="M107" s="17"/>
      <c r="N107" s="17"/>
      <c r="O107" s="17"/>
      <c r="P107" s="17"/>
      <c r="Q107" s="17"/>
      <c r="R107" s="17"/>
      <c r="S107" s="17"/>
      <c r="T107" s="17"/>
      <c r="U107" s="17"/>
    </row>
    <row r="108" spans="1:21" x14ac:dyDescent="0.2">
      <c r="A108" s="18">
        <v>34972</v>
      </c>
      <c r="B108" s="17">
        <v>69200</v>
      </c>
      <c r="C108" s="17">
        <v>63929</v>
      </c>
      <c r="D108" s="17">
        <v>2679.6666666666702</v>
      </c>
      <c r="E108" s="17">
        <f t="shared" si="5"/>
        <v>32156.000000000044</v>
      </c>
      <c r="F108" s="17">
        <v>754.66666666666697</v>
      </c>
      <c r="G108" s="17">
        <f t="shared" si="6"/>
        <v>9056.0000000000036</v>
      </c>
      <c r="H108" s="17">
        <v>530.66666666666697</v>
      </c>
      <c r="I108" s="17">
        <f t="shared" si="7"/>
        <v>6368.0000000000036</v>
      </c>
      <c r="J108" s="17">
        <v>490.33333333333297</v>
      </c>
      <c r="K108" s="17">
        <f t="shared" si="8"/>
        <v>5883.9999999999955</v>
      </c>
      <c r="L108" s="17">
        <f t="shared" si="9"/>
        <v>133129</v>
      </c>
      <c r="M108" s="17"/>
      <c r="N108" s="17"/>
      <c r="O108" s="17"/>
      <c r="P108" s="17"/>
      <c r="Q108" s="17"/>
      <c r="R108" s="17"/>
      <c r="S108" s="17"/>
      <c r="T108" s="17"/>
      <c r="U108" s="17"/>
    </row>
    <row r="109" spans="1:21" x14ac:dyDescent="0.2">
      <c r="A109" s="18">
        <v>35064</v>
      </c>
      <c r="B109" s="17">
        <v>70536</v>
      </c>
      <c r="C109" s="17">
        <v>64437</v>
      </c>
      <c r="D109" s="17">
        <v>2794.6666666666702</v>
      </c>
      <c r="E109" s="17">
        <f t="shared" si="5"/>
        <v>33536.000000000044</v>
      </c>
      <c r="F109" s="17">
        <v>735.33333333333303</v>
      </c>
      <c r="G109" s="17">
        <f t="shared" si="6"/>
        <v>8823.9999999999964</v>
      </c>
      <c r="H109" s="17">
        <v>504.33333333333297</v>
      </c>
      <c r="I109" s="17">
        <f t="shared" si="7"/>
        <v>6051.9999999999955</v>
      </c>
      <c r="J109" s="17">
        <v>556.66666666666697</v>
      </c>
      <c r="K109" s="17">
        <f t="shared" si="8"/>
        <v>6680.0000000000036</v>
      </c>
      <c r="L109" s="17">
        <f t="shared" si="9"/>
        <v>134973</v>
      </c>
      <c r="M109" s="17"/>
      <c r="N109" s="17"/>
      <c r="O109" s="17"/>
      <c r="P109" s="17"/>
      <c r="Q109" s="17"/>
      <c r="R109" s="17"/>
      <c r="S109" s="17"/>
      <c r="T109" s="17"/>
      <c r="U109" s="17"/>
    </row>
    <row r="110" spans="1:21" x14ac:dyDescent="0.2">
      <c r="A110" s="18">
        <v>35155</v>
      </c>
      <c r="B110" s="17">
        <v>81816</v>
      </c>
      <c r="C110" s="17">
        <v>68388</v>
      </c>
      <c r="D110" s="17">
        <v>2937</v>
      </c>
      <c r="E110" s="17">
        <f t="shared" si="5"/>
        <v>35244</v>
      </c>
      <c r="F110" s="17">
        <v>772.66666666666697</v>
      </c>
      <c r="G110" s="17">
        <f t="shared" si="6"/>
        <v>9272.0000000000036</v>
      </c>
      <c r="H110" s="17">
        <v>599.66666666666697</v>
      </c>
      <c r="I110" s="17">
        <f t="shared" si="7"/>
        <v>7196.0000000000036</v>
      </c>
      <c r="J110" s="17">
        <v>433.66666666666703</v>
      </c>
      <c r="K110" s="17">
        <f t="shared" si="8"/>
        <v>5204.0000000000045</v>
      </c>
      <c r="L110" s="17">
        <f t="shared" si="9"/>
        <v>150204</v>
      </c>
      <c r="M110" s="17"/>
      <c r="N110" s="17"/>
      <c r="O110" s="17"/>
      <c r="P110" s="17"/>
      <c r="Q110" s="17"/>
      <c r="R110" s="17"/>
      <c r="S110" s="17"/>
      <c r="T110" s="17"/>
      <c r="U110" s="17"/>
    </row>
    <row r="111" spans="1:21" x14ac:dyDescent="0.2">
      <c r="A111" s="18">
        <v>35246</v>
      </c>
      <c r="B111" s="17">
        <v>66545</v>
      </c>
      <c r="C111" s="17">
        <v>70891</v>
      </c>
      <c r="D111" s="17">
        <v>2718.6666666666702</v>
      </c>
      <c r="E111" s="17">
        <f t="shared" si="5"/>
        <v>32624.000000000044</v>
      </c>
      <c r="F111" s="17">
        <v>840</v>
      </c>
      <c r="G111" s="17">
        <f t="shared" si="6"/>
        <v>10080</v>
      </c>
      <c r="H111" s="17">
        <v>448.66666666666703</v>
      </c>
      <c r="I111" s="17">
        <f t="shared" si="7"/>
        <v>5384.0000000000045</v>
      </c>
      <c r="J111" s="17">
        <v>518.66666666666697</v>
      </c>
      <c r="K111" s="17">
        <f t="shared" si="8"/>
        <v>6224.0000000000036</v>
      </c>
      <c r="L111" s="17">
        <f t="shared" si="9"/>
        <v>137436</v>
      </c>
      <c r="M111" s="17"/>
      <c r="N111" s="17"/>
      <c r="O111" s="17"/>
      <c r="P111" s="17"/>
      <c r="Q111" s="17"/>
      <c r="R111" s="17"/>
      <c r="S111" s="17"/>
      <c r="T111" s="17"/>
      <c r="U111" s="17"/>
    </row>
    <row r="112" spans="1:21" x14ac:dyDescent="0.2">
      <c r="A112" s="18">
        <v>35338</v>
      </c>
      <c r="B112" s="17">
        <v>87097</v>
      </c>
      <c r="C112" s="17">
        <v>70215</v>
      </c>
      <c r="D112" s="17">
        <v>3036.3333333333298</v>
      </c>
      <c r="E112" s="17">
        <f t="shared" si="5"/>
        <v>36435.999999999956</v>
      </c>
      <c r="F112" s="17">
        <v>702</v>
      </c>
      <c r="G112" s="17">
        <f t="shared" si="6"/>
        <v>8424</v>
      </c>
      <c r="H112" s="17">
        <v>746</v>
      </c>
      <c r="I112" s="17">
        <f t="shared" si="7"/>
        <v>8952</v>
      </c>
      <c r="J112" s="17">
        <v>517</v>
      </c>
      <c r="K112" s="17">
        <f t="shared" si="8"/>
        <v>6204</v>
      </c>
      <c r="L112" s="17">
        <f t="shared" si="9"/>
        <v>157312</v>
      </c>
      <c r="M112" s="17"/>
      <c r="N112" s="17"/>
      <c r="O112" s="17"/>
      <c r="P112" s="17"/>
      <c r="Q112" s="17"/>
      <c r="R112" s="17"/>
      <c r="S112" s="17"/>
      <c r="T112" s="17"/>
      <c r="U112" s="17"/>
    </row>
    <row r="113" spans="1:21" x14ac:dyDescent="0.2">
      <c r="A113" s="18">
        <v>35430</v>
      </c>
      <c r="B113" s="17">
        <v>88158</v>
      </c>
      <c r="C113" s="17">
        <v>69490</v>
      </c>
      <c r="D113" s="17">
        <v>2850.3333333333298</v>
      </c>
      <c r="E113" s="17">
        <f t="shared" si="5"/>
        <v>34203.999999999956</v>
      </c>
      <c r="F113" s="17">
        <v>1071.6666666666699</v>
      </c>
      <c r="G113" s="17">
        <f t="shared" si="6"/>
        <v>12860.00000000004</v>
      </c>
      <c r="H113" s="17">
        <v>395.33333333333297</v>
      </c>
      <c r="I113" s="17">
        <f t="shared" si="7"/>
        <v>4743.9999999999955</v>
      </c>
      <c r="J113" s="17">
        <v>555.66666666666697</v>
      </c>
      <c r="K113" s="17">
        <f t="shared" si="8"/>
        <v>6668.0000000000036</v>
      </c>
      <c r="L113" s="17">
        <f t="shared" si="9"/>
        <v>157648</v>
      </c>
      <c r="M113" s="17"/>
      <c r="N113" s="17"/>
      <c r="O113" s="17"/>
      <c r="P113" s="17"/>
      <c r="Q113" s="17"/>
      <c r="R113" s="17"/>
      <c r="S113" s="17"/>
      <c r="T113" s="17"/>
      <c r="U113" s="17"/>
    </row>
    <row r="114" spans="1:21" x14ac:dyDescent="0.2">
      <c r="A114" s="18">
        <v>35520</v>
      </c>
      <c r="B114" s="17">
        <v>88931</v>
      </c>
      <c r="C114" s="17">
        <v>72677</v>
      </c>
      <c r="D114" s="17">
        <v>3362.3333333333298</v>
      </c>
      <c r="E114" s="17">
        <f t="shared" si="5"/>
        <v>40347.999999999956</v>
      </c>
      <c r="F114" s="17">
        <v>850</v>
      </c>
      <c r="G114" s="17">
        <f t="shared" si="6"/>
        <v>10200</v>
      </c>
      <c r="H114" s="17">
        <v>644.66666666666697</v>
      </c>
      <c r="I114" s="17">
        <f t="shared" si="7"/>
        <v>7736.0000000000036</v>
      </c>
      <c r="J114" s="17">
        <v>583.33333333333303</v>
      </c>
      <c r="K114" s="17">
        <f t="shared" si="8"/>
        <v>6999.9999999999964</v>
      </c>
      <c r="L114" s="17">
        <f t="shared" si="9"/>
        <v>161608</v>
      </c>
      <c r="M114" s="17"/>
      <c r="N114" s="17"/>
      <c r="O114" s="17"/>
      <c r="P114" s="17"/>
      <c r="Q114" s="17"/>
      <c r="R114" s="17"/>
      <c r="S114" s="17"/>
      <c r="T114" s="17"/>
      <c r="U114" s="17"/>
    </row>
    <row r="115" spans="1:21" x14ac:dyDescent="0.2">
      <c r="A115" s="18">
        <v>35611</v>
      </c>
      <c r="B115" s="17">
        <v>81705</v>
      </c>
      <c r="C115" s="17">
        <v>75135</v>
      </c>
      <c r="D115" s="17">
        <v>2845.6666666666702</v>
      </c>
      <c r="E115" s="17">
        <f t="shared" si="5"/>
        <v>34148.000000000044</v>
      </c>
      <c r="F115" s="17">
        <v>908.33333333333303</v>
      </c>
      <c r="G115" s="17">
        <f t="shared" si="6"/>
        <v>10899.999999999996</v>
      </c>
      <c r="H115" s="17">
        <v>432.33333333333297</v>
      </c>
      <c r="I115" s="17">
        <f t="shared" si="7"/>
        <v>5187.9999999999955</v>
      </c>
      <c r="J115" s="17">
        <v>468</v>
      </c>
      <c r="K115" s="17">
        <f t="shared" si="8"/>
        <v>5616</v>
      </c>
      <c r="L115" s="17">
        <f t="shared" si="9"/>
        <v>156840</v>
      </c>
      <c r="M115" s="17"/>
      <c r="N115" s="17"/>
      <c r="O115" s="17"/>
      <c r="P115" s="17"/>
      <c r="Q115" s="17"/>
      <c r="R115" s="17"/>
      <c r="S115" s="17"/>
      <c r="T115" s="17"/>
      <c r="U115" s="17"/>
    </row>
    <row r="116" spans="1:21" x14ac:dyDescent="0.2">
      <c r="A116" s="18">
        <v>35703</v>
      </c>
      <c r="B116" s="17">
        <v>96046</v>
      </c>
      <c r="C116" s="17">
        <v>82135</v>
      </c>
      <c r="D116" s="17">
        <v>3471.6666666666702</v>
      </c>
      <c r="E116" s="17">
        <f t="shared" si="5"/>
        <v>41660.000000000044</v>
      </c>
      <c r="F116" s="17">
        <v>1089.6666666666699</v>
      </c>
      <c r="G116" s="17">
        <f t="shared" si="6"/>
        <v>13076.00000000004</v>
      </c>
      <c r="H116" s="17">
        <v>744</v>
      </c>
      <c r="I116" s="17">
        <f t="shared" si="7"/>
        <v>8928</v>
      </c>
      <c r="J116" s="17">
        <v>460.33333333333297</v>
      </c>
      <c r="K116" s="17">
        <f t="shared" si="8"/>
        <v>5523.9999999999955</v>
      </c>
      <c r="L116" s="17">
        <f t="shared" si="9"/>
        <v>178181</v>
      </c>
      <c r="M116" s="17"/>
      <c r="N116" s="17"/>
      <c r="O116" s="17"/>
      <c r="P116" s="17"/>
      <c r="Q116" s="17"/>
      <c r="R116" s="17"/>
      <c r="S116" s="17"/>
      <c r="T116" s="17"/>
      <c r="U116" s="17"/>
    </row>
    <row r="117" spans="1:21" x14ac:dyDescent="0.2">
      <c r="A117" s="18">
        <v>35795</v>
      </c>
      <c r="B117" s="17">
        <v>102046</v>
      </c>
      <c r="C117" s="17">
        <v>81753</v>
      </c>
      <c r="D117" s="17">
        <v>3474.3333333333298</v>
      </c>
      <c r="E117" s="17">
        <f t="shared" si="5"/>
        <v>41691.999999999956</v>
      </c>
      <c r="F117" s="17">
        <v>1039.3333333333301</v>
      </c>
      <c r="G117" s="17">
        <f t="shared" si="6"/>
        <v>12471.99999999996</v>
      </c>
      <c r="H117" s="17">
        <v>679.33333333333303</v>
      </c>
      <c r="I117" s="17">
        <f t="shared" si="7"/>
        <v>8151.9999999999964</v>
      </c>
      <c r="J117" s="17">
        <v>580.66666666666697</v>
      </c>
      <c r="K117" s="17">
        <f t="shared" si="8"/>
        <v>6968.0000000000036</v>
      </c>
      <c r="L117" s="17">
        <f t="shared" si="9"/>
        <v>183799</v>
      </c>
      <c r="M117" s="17"/>
      <c r="N117" s="17"/>
      <c r="O117" s="17"/>
      <c r="P117" s="17"/>
      <c r="Q117" s="17"/>
      <c r="R117" s="17"/>
      <c r="S117" s="17"/>
      <c r="T117" s="17"/>
      <c r="U117" s="17"/>
    </row>
    <row r="118" spans="1:21" x14ac:dyDescent="0.2">
      <c r="A118" s="18">
        <v>35885</v>
      </c>
      <c r="B118" s="17">
        <v>104755</v>
      </c>
      <c r="C118" s="17">
        <v>78713</v>
      </c>
      <c r="D118" s="17">
        <v>3573.6666666666702</v>
      </c>
      <c r="E118" s="17">
        <f t="shared" si="5"/>
        <v>42884.000000000044</v>
      </c>
      <c r="F118" s="17">
        <v>992.33333333333303</v>
      </c>
      <c r="G118" s="17">
        <f t="shared" si="6"/>
        <v>11907.999999999996</v>
      </c>
      <c r="H118" s="17">
        <v>813.33333333333303</v>
      </c>
      <c r="I118" s="17">
        <f t="shared" si="7"/>
        <v>9759.9999999999964</v>
      </c>
      <c r="J118" s="17">
        <v>509</v>
      </c>
      <c r="K118" s="17">
        <f t="shared" si="8"/>
        <v>6108</v>
      </c>
      <c r="L118" s="17">
        <f t="shared" si="9"/>
        <v>183468</v>
      </c>
      <c r="M118" s="17"/>
      <c r="N118" s="17"/>
      <c r="O118" s="17"/>
      <c r="P118" s="17"/>
      <c r="Q118" s="17"/>
      <c r="R118" s="17"/>
      <c r="S118" s="17"/>
      <c r="T118" s="17"/>
      <c r="U118" s="17"/>
    </row>
    <row r="119" spans="1:21" x14ac:dyDescent="0.2">
      <c r="A119" s="18">
        <v>35976</v>
      </c>
      <c r="B119" s="17">
        <v>92770</v>
      </c>
      <c r="C119" s="17">
        <v>89502</v>
      </c>
      <c r="D119" s="17">
        <v>3353.3333333333298</v>
      </c>
      <c r="E119" s="17">
        <f t="shared" si="5"/>
        <v>40239.999999999956</v>
      </c>
      <c r="F119" s="17">
        <v>1093.3333333333301</v>
      </c>
      <c r="G119" s="17">
        <f t="shared" si="6"/>
        <v>13119.99999999996</v>
      </c>
      <c r="H119" s="17">
        <v>579</v>
      </c>
      <c r="I119" s="17">
        <f t="shared" si="7"/>
        <v>6948</v>
      </c>
      <c r="J119" s="17">
        <v>444.66666666666703</v>
      </c>
      <c r="K119" s="17">
        <f t="shared" si="8"/>
        <v>5336.0000000000045</v>
      </c>
      <c r="L119" s="17">
        <f t="shared" si="9"/>
        <v>182272</v>
      </c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1:21" x14ac:dyDescent="0.2">
      <c r="A120" s="18">
        <v>36068</v>
      </c>
      <c r="B120" s="17">
        <v>99666</v>
      </c>
      <c r="C120" s="17">
        <v>93138</v>
      </c>
      <c r="D120" s="17">
        <v>3531</v>
      </c>
      <c r="E120" s="17">
        <f t="shared" si="5"/>
        <v>42372</v>
      </c>
      <c r="F120" s="17">
        <v>1125</v>
      </c>
      <c r="G120" s="17">
        <f t="shared" si="6"/>
        <v>13500</v>
      </c>
      <c r="H120" s="17">
        <v>620</v>
      </c>
      <c r="I120" s="17">
        <f t="shared" si="7"/>
        <v>7440</v>
      </c>
      <c r="J120" s="17">
        <v>532.66666666666697</v>
      </c>
      <c r="K120" s="17">
        <f t="shared" si="8"/>
        <v>6392.0000000000036</v>
      </c>
      <c r="L120" s="17">
        <f t="shared" si="9"/>
        <v>192804</v>
      </c>
      <c r="M120" s="17"/>
      <c r="N120" s="17"/>
      <c r="O120" s="17"/>
      <c r="P120" s="17"/>
      <c r="Q120" s="17"/>
      <c r="R120" s="17"/>
      <c r="S120" s="17"/>
      <c r="T120" s="17"/>
      <c r="U120" s="17"/>
    </row>
    <row r="121" spans="1:21" x14ac:dyDescent="0.2">
      <c r="A121" s="18">
        <v>36160</v>
      </c>
      <c r="B121" s="17">
        <v>124237</v>
      </c>
      <c r="C121" s="17">
        <v>95523</v>
      </c>
      <c r="D121" s="17">
        <v>3761</v>
      </c>
      <c r="E121" s="17">
        <f t="shared" si="5"/>
        <v>45132</v>
      </c>
      <c r="F121" s="17">
        <v>1164.3333333333301</v>
      </c>
      <c r="G121" s="17">
        <f t="shared" si="6"/>
        <v>13971.99999999996</v>
      </c>
      <c r="H121" s="17">
        <v>771.66666666666697</v>
      </c>
      <c r="I121" s="17">
        <f t="shared" si="7"/>
        <v>9260.0000000000036</v>
      </c>
      <c r="J121" s="17">
        <v>574</v>
      </c>
      <c r="K121" s="17">
        <f t="shared" si="8"/>
        <v>6888</v>
      </c>
      <c r="L121" s="17">
        <f t="shared" si="9"/>
        <v>219760</v>
      </c>
      <c r="M121" s="17"/>
      <c r="N121" s="17"/>
      <c r="O121" s="17"/>
      <c r="P121" s="17"/>
      <c r="Q121" s="17"/>
      <c r="R121" s="17"/>
      <c r="S121" s="17"/>
      <c r="T121" s="17"/>
      <c r="U121" s="17"/>
    </row>
    <row r="122" spans="1:21" x14ac:dyDescent="0.2">
      <c r="A122" s="18">
        <v>36250</v>
      </c>
      <c r="B122" s="17">
        <v>112846</v>
      </c>
      <c r="C122" s="17">
        <v>92505</v>
      </c>
      <c r="D122" s="17">
        <v>3913.6666666666702</v>
      </c>
      <c r="E122" s="17">
        <f t="shared" si="5"/>
        <v>46964.000000000044</v>
      </c>
      <c r="F122" s="17">
        <v>1163.6666666666699</v>
      </c>
      <c r="G122" s="17">
        <f t="shared" si="6"/>
        <v>13964.00000000004</v>
      </c>
      <c r="H122" s="17">
        <v>886.33333333333303</v>
      </c>
      <c r="I122" s="17">
        <f t="shared" si="7"/>
        <v>10635.999999999996</v>
      </c>
      <c r="J122" s="17">
        <v>450.33333333333297</v>
      </c>
      <c r="K122" s="17">
        <f t="shared" si="8"/>
        <v>5403.9999999999955</v>
      </c>
      <c r="L122" s="17">
        <f t="shared" si="9"/>
        <v>205351</v>
      </c>
      <c r="M122" s="17"/>
      <c r="N122" s="17"/>
      <c r="O122" s="17"/>
      <c r="P122" s="17"/>
      <c r="Q122" s="17"/>
      <c r="R122" s="17"/>
      <c r="S122" s="17"/>
      <c r="T122" s="17"/>
      <c r="U122" s="17"/>
    </row>
    <row r="123" spans="1:21" x14ac:dyDescent="0.2">
      <c r="A123" s="18">
        <v>36341</v>
      </c>
      <c r="B123" s="17">
        <v>98437</v>
      </c>
      <c r="C123" s="17">
        <v>90380</v>
      </c>
      <c r="D123" s="17">
        <v>3148.6666666666702</v>
      </c>
      <c r="E123" s="17">
        <f t="shared" si="5"/>
        <v>37784.000000000044</v>
      </c>
      <c r="F123" s="17">
        <v>1169</v>
      </c>
      <c r="G123" s="17">
        <f t="shared" si="6"/>
        <v>14028</v>
      </c>
      <c r="H123" s="17">
        <v>620.66666666666697</v>
      </c>
      <c r="I123" s="17">
        <f t="shared" si="7"/>
        <v>7448.0000000000036</v>
      </c>
      <c r="J123" s="17">
        <v>422.33333333333297</v>
      </c>
      <c r="K123" s="17">
        <f t="shared" si="8"/>
        <v>5067.9999999999955</v>
      </c>
      <c r="L123" s="17">
        <f t="shared" si="9"/>
        <v>188817</v>
      </c>
      <c r="M123" s="17"/>
      <c r="N123" s="17"/>
      <c r="O123" s="17"/>
      <c r="P123" s="17"/>
      <c r="Q123" s="17"/>
      <c r="R123" s="17"/>
      <c r="S123" s="17"/>
      <c r="T123" s="17"/>
      <c r="U123" s="17"/>
    </row>
    <row r="124" spans="1:21" x14ac:dyDescent="0.2">
      <c r="A124" s="18">
        <v>36433</v>
      </c>
      <c r="B124" s="17">
        <v>109414</v>
      </c>
      <c r="C124" s="17">
        <v>107313</v>
      </c>
      <c r="D124" s="17">
        <v>4430</v>
      </c>
      <c r="E124" s="17">
        <f t="shared" si="5"/>
        <v>53160</v>
      </c>
      <c r="F124" s="17">
        <v>1175.6666666666699</v>
      </c>
      <c r="G124" s="17">
        <f t="shared" si="6"/>
        <v>14108.00000000004</v>
      </c>
      <c r="H124" s="17">
        <v>713</v>
      </c>
      <c r="I124" s="17">
        <f t="shared" si="7"/>
        <v>8556</v>
      </c>
      <c r="J124" s="17">
        <v>523</v>
      </c>
      <c r="K124" s="17">
        <f t="shared" si="8"/>
        <v>6276</v>
      </c>
      <c r="L124" s="17">
        <f t="shared" si="9"/>
        <v>216727</v>
      </c>
      <c r="M124" s="17"/>
      <c r="N124" s="17"/>
      <c r="O124" s="17"/>
      <c r="P124" s="17"/>
      <c r="Q124" s="17"/>
      <c r="R124" s="17"/>
      <c r="S124" s="17"/>
      <c r="T124" s="17"/>
      <c r="U124" s="17"/>
    </row>
    <row r="125" spans="1:21" x14ac:dyDescent="0.2">
      <c r="A125" s="18">
        <v>36525</v>
      </c>
      <c r="B125" s="17">
        <v>137523</v>
      </c>
      <c r="C125" s="17">
        <v>103710</v>
      </c>
      <c r="D125" s="17">
        <v>4259</v>
      </c>
      <c r="E125" s="17">
        <f t="shared" si="5"/>
        <v>51108</v>
      </c>
      <c r="F125" s="17">
        <v>1167</v>
      </c>
      <c r="G125" s="17">
        <f t="shared" si="6"/>
        <v>14004</v>
      </c>
      <c r="H125" s="17">
        <v>821.66666666666697</v>
      </c>
      <c r="I125" s="17">
        <f t="shared" si="7"/>
        <v>9860.0000000000036</v>
      </c>
      <c r="J125" s="17">
        <v>661.66666666666697</v>
      </c>
      <c r="K125" s="17">
        <f t="shared" si="8"/>
        <v>7940.0000000000036</v>
      </c>
      <c r="L125" s="17">
        <f t="shared" si="9"/>
        <v>241233</v>
      </c>
      <c r="M125" s="17"/>
      <c r="N125" s="17"/>
      <c r="O125" s="17"/>
      <c r="P125" s="17"/>
      <c r="Q125" s="17"/>
      <c r="R125" s="17"/>
      <c r="S125" s="17"/>
      <c r="T125" s="17"/>
      <c r="U125" s="17"/>
    </row>
    <row r="126" spans="1:21" x14ac:dyDescent="0.2">
      <c r="A126" s="18">
        <v>36616</v>
      </c>
      <c r="B126" s="17">
        <v>122193</v>
      </c>
      <c r="C126" s="17">
        <v>99305</v>
      </c>
      <c r="D126" s="17">
        <v>4287.6666666666697</v>
      </c>
      <c r="E126" s="17">
        <f t="shared" si="5"/>
        <v>51452.000000000036</v>
      </c>
      <c r="F126" s="17">
        <v>1252</v>
      </c>
      <c r="G126" s="17">
        <f t="shared" si="6"/>
        <v>15024</v>
      </c>
      <c r="H126" s="17">
        <v>1002</v>
      </c>
      <c r="I126" s="17">
        <f t="shared" si="7"/>
        <v>12024</v>
      </c>
      <c r="J126" s="17">
        <v>570.33333333333303</v>
      </c>
      <c r="K126" s="17">
        <f t="shared" si="8"/>
        <v>6843.9999999999964</v>
      </c>
      <c r="L126" s="17">
        <f t="shared" si="9"/>
        <v>221498</v>
      </c>
      <c r="M126" s="17"/>
      <c r="N126" s="17"/>
      <c r="O126" s="17"/>
      <c r="P126" s="17"/>
      <c r="Q126" s="17"/>
      <c r="R126" s="17"/>
      <c r="S126" s="17"/>
      <c r="T126" s="17"/>
      <c r="U126" s="17"/>
    </row>
    <row r="127" spans="1:21" x14ac:dyDescent="0.2">
      <c r="A127" s="18">
        <v>36707</v>
      </c>
      <c r="B127" s="17">
        <v>110293</v>
      </c>
      <c r="C127" s="17">
        <v>103283</v>
      </c>
      <c r="D127" s="17">
        <v>3940.3333333333298</v>
      </c>
      <c r="E127" s="17">
        <f t="shared" si="5"/>
        <v>47283.999999999956</v>
      </c>
      <c r="F127" s="17">
        <v>1156.6666666666699</v>
      </c>
      <c r="G127" s="17">
        <f t="shared" si="6"/>
        <v>13880.00000000004</v>
      </c>
      <c r="H127" s="17">
        <v>654</v>
      </c>
      <c r="I127" s="17">
        <f t="shared" si="7"/>
        <v>7848</v>
      </c>
      <c r="J127" s="17">
        <v>613.66666666666697</v>
      </c>
      <c r="K127" s="17">
        <f t="shared" si="8"/>
        <v>7364.0000000000036</v>
      </c>
      <c r="L127" s="17">
        <f t="shared" si="9"/>
        <v>213576</v>
      </c>
      <c r="M127" s="17"/>
      <c r="N127" s="17"/>
      <c r="O127" s="17"/>
      <c r="P127" s="17"/>
      <c r="Q127" s="17"/>
      <c r="R127" s="17"/>
      <c r="S127" s="17"/>
      <c r="T127" s="17"/>
      <c r="U127" s="17"/>
    </row>
    <row r="128" spans="1:21" x14ac:dyDescent="0.2">
      <c r="A128" s="18">
        <v>36799</v>
      </c>
      <c r="B128" s="17">
        <v>118798</v>
      </c>
      <c r="C128" s="17">
        <v>115563</v>
      </c>
      <c r="D128" s="17">
        <v>4606</v>
      </c>
      <c r="E128" s="17">
        <f t="shared" si="5"/>
        <v>55272</v>
      </c>
      <c r="F128" s="17">
        <v>1142</v>
      </c>
      <c r="G128" s="17">
        <f t="shared" si="6"/>
        <v>13704</v>
      </c>
      <c r="H128" s="17">
        <v>766.33333333333303</v>
      </c>
      <c r="I128" s="17">
        <f t="shared" si="7"/>
        <v>9195.9999999999964</v>
      </c>
      <c r="J128" s="17">
        <v>663.66666666666697</v>
      </c>
      <c r="K128" s="17">
        <f t="shared" si="8"/>
        <v>7964.0000000000036</v>
      </c>
      <c r="L128" s="17">
        <f t="shared" si="9"/>
        <v>234361</v>
      </c>
      <c r="M128" s="17"/>
      <c r="N128" s="17"/>
      <c r="O128" s="17"/>
      <c r="P128" s="17"/>
      <c r="Q128" s="17"/>
      <c r="R128" s="17"/>
      <c r="S128" s="17"/>
      <c r="T128" s="17"/>
      <c r="U128" s="17"/>
    </row>
    <row r="129" spans="1:21" x14ac:dyDescent="0.2">
      <c r="A129" s="18">
        <v>36891</v>
      </c>
      <c r="B129" s="17">
        <v>133040</v>
      </c>
      <c r="C129" s="17">
        <v>113665</v>
      </c>
      <c r="D129" s="17">
        <v>4518</v>
      </c>
      <c r="E129" s="17">
        <f t="shared" si="5"/>
        <v>54216</v>
      </c>
      <c r="F129" s="17">
        <v>1326.6666666666699</v>
      </c>
      <c r="G129" s="17">
        <f t="shared" si="6"/>
        <v>15920.00000000004</v>
      </c>
      <c r="H129" s="17">
        <v>815.66666666666697</v>
      </c>
      <c r="I129" s="17">
        <f t="shared" si="7"/>
        <v>9788.0000000000036</v>
      </c>
      <c r="J129" s="17">
        <v>727.66666666666697</v>
      </c>
      <c r="K129" s="17">
        <f t="shared" si="8"/>
        <v>8732.0000000000036</v>
      </c>
      <c r="L129" s="17">
        <f t="shared" si="9"/>
        <v>246705</v>
      </c>
      <c r="M129" s="17"/>
      <c r="N129" s="17"/>
      <c r="O129" s="17"/>
      <c r="P129" s="17"/>
      <c r="Q129" s="17"/>
      <c r="R129" s="17"/>
      <c r="S129" s="17"/>
      <c r="T129" s="17"/>
      <c r="U129" s="17"/>
    </row>
    <row r="130" spans="1:21" x14ac:dyDescent="0.2">
      <c r="A130" s="18">
        <v>36981</v>
      </c>
      <c r="B130" s="17">
        <v>143364</v>
      </c>
      <c r="C130" s="17">
        <v>115908</v>
      </c>
      <c r="D130" s="17">
        <v>5087</v>
      </c>
      <c r="E130" s="17">
        <f t="shared" si="5"/>
        <v>61044</v>
      </c>
      <c r="F130" s="17">
        <v>1206</v>
      </c>
      <c r="G130" s="17">
        <f t="shared" si="6"/>
        <v>14472</v>
      </c>
      <c r="H130" s="17">
        <v>1037.6666666666699</v>
      </c>
      <c r="I130" s="17">
        <f t="shared" si="7"/>
        <v>12452.00000000004</v>
      </c>
      <c r="J130" s="17">
        <v>616</v>
      </c>
      <c r="K130" s="17">
        <f t="shared" si="8"/>
        <v>7392</v>
      </c>
      <c r="L130" s="17">
        <f t="shared" si="9"/>
        <v>259272</v>
      </c>
      <c r="M130" s="17"/>
      <c r="N130" s="17"/>
      <c r="O130" s="17"/>
      <c r="P130" s="17"/>
      <c r="Q130" s="17"/>
      <c r="R130" s="17"/>
      <c r="S130" s="17"/>
      <c r="T130" s="17"/>
      <c r="U130" s="17"/>
    </row>
    <row r="131" spans="1:21" x14ac:dyDescent="0.2">
      <c r="A131" s="18">
        <v>37072</v>
      </c>
      <c r="B131" s="17">
        <v>139489</v>
      </c>
      <c r="C131" s="17">
        <v>112599</v>
      </c>
      <c r="D131" s="17">
        <v>4263.6666666666697</v>
      </c>
      <c r="E131" s="17">
        <f t="shared" si="5"/>
        <v>51164.000000000036</v>
      </c>
      <c r="F131" s="17">
        <v>1246.3333333333301</v>
      </c>
      <c r="G131" s="17">
        <f t="shared" si="6"/>
        <v>14955.99999999996</v>
      </c>
      <c r="H131" s="17">
        <v>726.66666666666697</v>
      </c>
      <c r="I131" s="17">
        <f t="shared" si="7"/>
        <v>8720.0000000000036</v>
      </c>
      <c r="J131" s="17">
        <v>730</v>
      </c>
      <c r="K131" s="17">
        <f t="shared" si="8"/>
        <v>8760</v>
      </c>
      <c r="L131" s="17">
        <f t="shared" si="9"/>
        <v>252088</v>
      </c>
      <c r="M131" s="17"/>
      <c r="N131" s="17"/>
      <c r="O131" s="17"/>
      <c r="P131" s="17"/>
      <c r="Q131" s="17"/>
      <c r="R131" s="17"/>
      <c r="S131" s="17"/>
      <c r="T131" s="17"/>
      <c r="U131" s="17"/>
    </row>
    <row r="132" spans="1:21" x14ac:dyDescent="0.2">
      <c r="A132" s="18">
        <v>37164</v>
      </c>
      <c r="B132" s="17">
        <v>140831</v>
      </c>
      <c r="C132" s="17">
        <v>116783</v>
      </c>
      <c r="D132" s="17">
        <v>4952.3333333333303</v>
      </c>
      <c r="E132" s="17">
        <f t="shared" si="5"/>
        <v>59427.999999999964</v>
      </c>
      <c r="F132" s="17">
        <v>1257.6666666666699</v>
      </c>
      <c r="G132" s="17">
        <f t="shared" si="6"/>
        <v>15092.00000000004</v>
      </c>
      <c r="H132" s="17">
        <v>822.33333333333303</v>
      </c>
      <c r="I132" s="17">
        <f t="shared" si="7"/>
        <v>9867.9999999999964</v>
      </c>
      <c r="J132" s="17">
        <v>708</v>
      </c>
      <c r="K132" s="17">
        <f t="shared" si="8"/>
        <v>8496</v>
      </c>
      <c r="L132" s="17">
        <f t="shared" si="9"/>
        <v>257614</v>
      </c>
      <c r="M132" s="17"/>
      <c r="N132" s="17"/>
      <c r="O132" s="17"/>
      <c r="P132" s="17"/>
      <c r="Q132" s="17"/>
      <c r="R132" s="17"/>
      <c r="S132" s="17"/>
      <c r="T132" s="17"/>
      <c r="U132" s="17"/>
    </row>
    <row r="133" spans="1:21" x14ac:dyDescent="0.2">
      <c r="A133" s="18">
        <v>37256</v>
      </c>
      <c r="B133" s="17">
        <v>168796</v>
      </c>
      <c r="C133" s="17">
        <v>121234</v>
      </c>
      <c r="D133" s="17">
        <v>5205</v>
      </c>
      <c r="E133" s="17">
        <f t="shared" si="5"/>
        <v>62460</v>
      </c>
      <c r="F133" s="17">
        <v>1230.6666666666699</v>
      </c>
      <c r="G133" s="17">
        <f t="shared" si="6"/>
        <v>14768.00000000004</v>
      </c>
      <c r="H133" s="17">
        <v>792.66666666666697</v>
      </c>
      <c r="I133" s="17">
        <f t="shared" si="7"/>
        <v>9512.0000000000036</v>
      </c>
      <c r="J133" s="17">
        <v>825</v>
      </c>
      <c r="K133" s="17">
        <f t="shared" si="8"/>
        <v>9900</v>
      </c>
      <c r="L133" s="17">
        <f t="shared" si="9"/>
        <v>290030</v>
      </c>
      <c r="M133" s="17"/>
      <c r="N133" s="17"/>
      <c r="O133" s="17"/>
      <c r="P133" s="17"/>
      <c r="Q133" s="17"/>
      <c r="R133" s="17"/>
      <c r="S133" s="17"/>
      <c r="T133" s="17"/>
      <c r="U133" s="17"/>
    </row>
    <row r="134" spans="1:21" x14ac:dyDescent="0.2">
      <c r="A134" s="18">
        <v>37346</v>
      </c>
      <c r="B134" s="17">
        <v>140869</v>
      </c>
      <c r="C134" s="17">
        <v>130888</v>
      </c>
      <c r="D134" s="17">
        <v>5931.3333333333303</v>
      </c>
      <c r="E134" s="17">
        <f t="shared" si="5"/>
        <v>71175.999999999971</v>
      </c>
      <c r="F134" s="17">
        <v>1239.6666666666699</v>
      </c>
      <c r="G134" s="17">
        <f t="shared" si="6"/>
        <v>14876.00000000004</v>
      </c>
      <c r="H134" s="17">
        <v>1182.6666666666699</v>
      </c>
      <c r="I134" s="17">
        <f t="shared" si="7"/>
        <v>14192.00000000004</v>
      </c>
      <c r="J134" s="17">
        <v>620.66666666666697</v>
      </c>
      <c r="K134" s="17">
        <f t="shared" si="8"/>
        <v>7448.0000000000036</v>
      </c>
      <c r="L134" s="17">
        <f t="shared" si="9"/>
        <v>271757</v>
      </c>
      <c r="M134" s="17"/>
      <c r="N134" s="17"/>
      <c r="O134" s="17"/>
      <c r="P134" s="17"/>
      <c r="Q134" s="17"/>
      <c r="R134" s="17"/>
      <c r="S134" s="17"/>
      <c r="T134" s="17"/>
      <c r="U134" s="17"/>
    </row>
    <row r="135" spans="1:21" x14ac:dyDescent="0.2">
      <c r="A135" s="18">
        <v>37437</v>
      </c>
      <c r="B135" s="17">
        <v>157282</v>
      </c>
      <c r="C135" s="17">
        <v>134466</v>
      </c>
      <c r="D135" s="17">
        <v>5427.6666666666697</v>
      </c>
      <c r="E135" s="17">
        <f t="shared" ref="E135:E198" si="10">D135*12</f>
        <v>65132.000000000036</v>
      </c>
      <c r="F135" s="17">
        <v>1276.3333333333301</v>
      </c>
      <c r="G135" s="17">
        <f t="shared" ref="G135:G198" si="11">F135*12</f>
        <v>15315.99999999996</v>
      </c>
      <c r="H135" s="17">
        <v>699</v>
      </c>
      <c r="I135" s="17">
        <f t="shared" ref="I135:I198" si="12">H135*12</f>
        <v>8388</v>
      </c>
      <c r="J135" s="17">
        <v>775.33333333333303</v>
      </c>
      <c r="K135" s="17">
        <f t="shared" ref="K135:K198" si="13">J135*12</f>
        <v>9303.9999999999964</v>
      </c>
      <c r="L135" s="17">
        <f t="shared" ref="L135:L198" si="14">B135+C135</f>
        <v>291748</v>
      </c>
      <c r="M135" s="17"/>
      <c r="N135" s="17"/>
      <c r="O135" s="17"/>
      <c r="P135" s="17"/>
      <c r="Q135" s="17"/>
      <c r="R135" s="17"/>
      <c r="S135" s="17"/>
      <c r="T135" s="17"/>
      <c r="U135" s="17"/>
    </row>
    <row r="136" spans="1:21" x14ac:dyDescent="0.2">
      <c r="A136" s="18">
        <v>37529</v>
      </c>
      <c r="B136" s="17">
        <v>169415</v>
      </c>
      <c r="C136" s="17">
        <v>136806</v>
      </c>
      <c r="D136" s="17">
        <v>5778</v>
      </c>
      <c r="E136" s="17">
        <f t="shared" si="10"/>
        <v>69336</v>
      </c>
      <c r="F136" s="17">
        <v>1266.3333333333301</v>
      </c>
      <c r="G136" s="17">
        <f t="shared" si="11"/>
        <v>15195.99999999996</v>
      </c>
      <c r="H136" s="17">
        <v>955.33333333333303</v>
      </c>
      <c r="I136" s="17">
        <f t="shared" si="12"/>
        <v>11463.999999999996</v>
      </c>
      <c r="J136" s="17">
        <v>777.66666666666697</v>
      </c>
      <c r="K136" s="17">
        <f t="shared" si="13"/>
        <v>9332.0000000000036</v>
      </c>
      <c r="L136" s="17">
        <f t="shared" si="14"/>
        <v>306221</v>
      </c>
      <c r="M136" s="17"/>
      <c r="N136" s="17"/>
      <c r="O136" s="17"/>
      <c r="P136" s="17"/>
      <c r="Q136" s="17"/>
      <c r="R136" s="17"/>
      <c r="S136" s="17"/>
      <c r="T136" s="17"/>
      <c r="U136" s="17"/>
    </row>
    <row r="137" spans="1:21" x14ac:dyDescent="0.2">
      <c r="A137" s="18">
        <v>37621</v>
      </c>
      <c r="B137" s="17">
        <v>190214</v>
      </c>
      <c r="C137" s="17">
        <v>136596</v>
      </c>
      <c r="D137" s="17">
        <v>5698.6666666666697</v>
      </c>
      <c r="E137" s="17">
        <f t="shared" si="10"/>
        <v>68384.000000000029</v>
      </c>
      <c r="F137" s="17">
        <v>1293.6666666666699</v>
      </c>
      <c r="G137" s="17">
        <f t="shared" si="11"/>
        <v>15524.00000000004</v>
      </c>
      <c r="H137" s="17">
        <v>875.66666666666697</v>
      </c>
      <c r="I137" s="17">
        <f t="shared" si="12"/>
        <v>10508.000000000004</v>
      </c>
      <c r="J137" s="17">
        <v>896</v>
      </c>
      <c r="K137" s="17">
        <f t="shared" si="13"/>
        <v>10752</v>
      </c>
      <c r="L137" s="17">
        <f t="shared" si="14"/>
        <v>326810</v>
      </c>
      <c r="M137" s="17"/>
      <c r="N137" s="17"/>
      <c r="O137" s="17"/>
      <c r="P137" s="17"/>
      <c r="Q137" s="17"/>
      <c r="R137" s="17"/>
      <c r="S137" s="17"/>
      <c r="T137" s="17"/>
      <c r="U137" s="17"/>
    </row>
    <row r="138" spans="1:21" x14ac:dyDescent="0.2">
      <c r="A138" s="18">
        <v>37711</v>
      </c>
      <c r="B138" s="17">
        <v>145658</v>
      </c>
      <c r="C138" s="17">
        <v>140178</v>
      </c>
      <c r="D138" s="17">
        <v>6479</v>
      </c>
      <c r="E138" s="17">
        <f t="shared" si="10"/>
        <v>77748</v>
      </c>
      <c r="F138" s="17">
        <v>1274.6666666666699</v>
      </c>
      <c r="G138" s="17">
        <f t="shared" si="11"/>
        <v>15296.00000000004</v>
      </c>
      <c r="H138" s="17">
        <v>1294.3333333333301</v>
      </c>
      <c r="I138" s="17">
        <f t="shared" si="12"/>
        <v>15531.99999999996</v>
      </c>
      <c r="J138" s="17">
        <v>663</v>
      </c>
      <c r="K138" s="17">
        <f t="shared" si="13"/>
        <v>7956</v>
      </c>
      <c r="L138" s="17">
        <f t="shared" si="14"/>
        <v>285836</v>
      </c>
      <c r="M138" s="17"/>
      <c r="N138" s="17"/>
      <c r="O138" s="17"/>
      <c r="P138" s="17"/>
      <c r="Q138" s="17"/>
      <c r="R138" s="17"/>
      <c r="S138" s="17"/>
      <c r="T138" s="17"/>
      <c r="U138" s="17"/>
    </row>
    <row r="139" spans="1:21" x14ac:dyDescent="0.2">
      <c r="A139" s="18">
        <v>37802</v>
      </c>
      <c r="B139" s="17">
        <v>178190</v>
      </c>
      <c r="C139" s="17">
        <v>142026</v>
      </c>
      <c r="D139" s="17">
        <v>5728</v>
      </c>
      <c r="E139" s="17">
        <f t="shared" si="10"/>
        <v>68736</v>
      </c>
      <c r="F139" s="17">
        <v>749</v>
      </c>
      <c r="G139" s="17">
        <f t="shared" si="11"/>
        <v>8988</v>
      </c>
      <c r="H139" s="17">
        <v>871.33333333333303</v>
      </c>
      <c r="I139" s="17">
        <f t="shared" si="12"/>
        <v>10455.999999999996</v>
      </c>
      <c r="J139" s="17">
        <v>597</v>
      </c>
      <c r="K139" s="17">
        <f t="shared" si="13"/>
        <v>7164</v>
      </c>
      <c r="L139" s="17">
        <f t="shared" si="14"/>
        <v>320216</v>
      </c>
      <c r="M139" s="17"/>
      <c r="N139" s="17"/>
      <c r="O139" s="17"/>
      <c r="P139" s="17"/>
      <c r="Q139" s="17"/>
      <c r="R139" s="17"/>
      <c r="S139" s="17"/>
      <c r="T139" s="17"/>
      <c r="U139" s="17"/>
    </row>
    <row r="140" spans="1:21" x14ac:dyDescent="0.2">
      <c r="A140" s="18">
        <v>37894</v>
      </c>
      <c r="B140" s="17">
        <v>170469</v>
      </c>
      <c r="C140" s="17">
        <v>152888</v>
      </c>
      <c r="D140" s="17">
        <v>6303.3333333333303</v>
      </c>
      <c r="E140" s="17">
        <f t="shared" si="10"/>
        <v>75639.999999999971</v>
      </c>
      <c r="F140" s="17">
        <v>1887.6666666666699</v>
      </c>
      <c r="G140" s="17">
        <f t="shared" si="11"/>
        <v>22652.00000000004</v>
      </c>
      <c r="H140" s="17">
        <v>822</v>
      </c>
      <c r="I140" s="17">
        <f t="shared" si="12"/>
        <v>9864</v>
      </c>
      <c r="J140" s="17">
        <v>638.33333333333303</v>
      </c>
      <c r="K140" s="17">
        <f t="shared" si="13"/>
        <v>7659.9999999999964</v>
      </c>
      <c r="L140" s="17">
        <f t="shared" si="14"/>
        <v>323357</v>
      </c>
      <c r="M140" s="17"/>
      <c r="N140" s="17"/>
      <c r="O140" s="17"/>
      <c r="P140" s="17"/>
      <c r="Q140" s="17"/>
      <c r="R140" s="17"/>
      <c r="S140" s="17"/>
      <c r="T140" s="17"/>
      <c r="U140" s="17"/>
    </row>
    <row r="141" spans="1:21" x14ac:dyDescent="0.2">
      <c r="A141" s="18">
        <v>37986</v>
      </c>
      <c r="B141" s="17">
        <v>180743</v>
      </c>
      <c r="C141" s="17">
        <v>161788</v>
      </c>
      <c r="D141" s="17">
        <v>7031</v>
      </c>
      <c r="E141" s="17">
        <f t="shared" si="10"/>
        <v>84372</v>
      </c>
      <c r="F141" s="17">
        <v>1395</v>
      </c>
      <c r="G141" s="17">
        <f t="shared" si="11"/>
        <v>16740</v>
      </c>
      <c r="H141" s="17">
        <v>1192</v>
      </c>
      <c r="I141" s="17">
        <f t="shared" si="12"/>
        <v>14304</v>
      </c>
      <c r="J141" s="17">
        <v>859</v>
      </c>
      <c r="K141" s="17">
        <f t="shared" si="13"/>
        <v>10308</v>
      </c>
      <c r="L141" s="17">
        <f t="shared" si="14"/>
        <v>342531</v>
      </c>
      <c r="M141" s="17"/>
      <c r="N141" s="17"/>
      <c r="O141" s="17"/>
      <c r="P141" s="17"/>
      <c r="Q141" s="17"/>
      <c r="R141" s="17"/>
      <c r="S141" s="17"/>
      <c r="T141" s="17"/>
      <c r="U141" s="17"/>
    </row>
    <row r="142" spans="1:21" x14ac:dyDescent="0.2">
      <c r="A142" s="18">
        <v>38077</v>
      </c>
      <c r="B142" s="17">
        <v>162151</v>
      </c>
      <c r="C142" s="17">
        <v>166808</v>
      </c>
      <c r="D142" s="17">
        <v>7831.3333333333303</v>
      </c>
      <c r="E142" s="17">
        <f t="shared" si="10"/>
        <v>93975.999999999971</v>
      </c>
      <c r="F142" s="17">
        <v>1519.3333333333301</v>
      </c>
      <c r="G142" s="17">
        <f t="shared" si="11"/>
        <v>18231.99999999996</v>
      </c>
      <c r="H142" s="17">
        <v>1241</v>
      </c>
      <c r="I142" s="17">
        <f t="shared" si="12"/>
        <v>14892</v>
      </c>
      <c r="J142" s="17">
        <v>732.66666666666697</v>
      </c>
      <c r="K142" s="17">
        <f t="shared" si="13"/>
        <v>8792.0000000000036</v>
      </c>
      <c r="L142" s="17">
        <f t="shared" si="14"/>
        <v>328959</v>
      </c>
      <c r="M142" s="17"/>
      <c r="N142" s="17"/>
      <c r="O142" s="17"/>
      <c r="P142" s="17"/>
      <c r="Q142" s="17"/>
      <c r="R142" s="17"/>
      <c r="S142" s="17"/>
      <c r="T142" s="17"/>
      <c r="U142" s="17"/>
    </row>
    <row r="143" spans="1:21" x14ac:dyDescent="0.2">
      <c r="A143" s="18">
        <v>38168</v>
      </c>
      <c r="B143" s="17">
        <v>182948</v>
      </c>
      <c r="C143" s="17">
        <v>170693</v>
      </c>
      <c r="D143" s="17">
        <v>7128</v>
      </c>
      <c r="E143" s="17">
        <f t="shared" si="10"/>
        <v>85536</v>
      </c>
      <c r="F143" s="17">
        <v>1434.6666666666699</v>
      </c>
      <c r="G143" s="17">
        <f t="shared" si="11"/>
        <v>17216.00000000004</v>
      </c>
      <c r="H143" s="17">
        <v>1026</v>
      </c>
      <c r="I143" s="17">
        <f t="shared" si="12"/>
        <v>12312</v>
      </c>
      <c r="J143" s="17">
        <v>781.66666666666697</v>
      </c>
      <c r="K143" s="17">
        <f t="shared" si="13"/>
        <v>9380.0000000000036</v>
      </c>
      <c r="L143" s="17">
        <f t="shared" si="14"/>
        <v>353641</v>
      </c>
      <c r="M143" s="17"/>
      <c r="N143" s="17"/>
      <c r="O143" s="17"/>
      <c r="P143" s="17"/>
      <c r="Q143" s="17"/>
      <c r="R143" s="17"/>
      <c r="S143" s="17"/>
      <c r="T143" s="17"/>
      <c r="U143" s="17"/>
    </row>
    <row r="144" spans="1:21" x14ac:dyDescent="0.2">
      <c r="A144" s="18">
        <v>38260</v>
      </c>
      <c r="B144" s="17">
        <v>185204</v>
      </c>
      <c r="C144" s="17">
        <v>180162</v>
      </c>
      <c r="D144" s="17">
        <v>7662</v>
      </c>
      <c r="E144" s="17">
        <f t="shared" si="10"/>
        <v>91944</v>
      </c>
      <c r="F144" s="17">
        <v>1561.6666666666699</v>
      </c>
      <c r="G144" s="17">
        <f t="shared" si="11"/>
        <v>18740.00000000004</v>
      </c>
      <c r="H144" s="17">
        <v>1061</v>
      </c>
      <c r="I144" s="17">
        <f t="shared" si="12"/>
        <v>12732</v>
      </c>
      <c r="J144" s="17">
        <v>946.33333333333303</v>
      </c>
      <c r="K144" s="17">
        <f t="shared" si="13"/>
        <v>11355.999999999996</v>
      </c>
      <c r="L144" s="17">
        <f t="shared" si="14"/>
        <v>365366</v>
      </c>
      <c r="M144" s="17"/>
      <c r="N144" s="17"/>
      <c r="O144" s="17"/>
      <c r="P144" s="17"/>
      <c r="Q144" s="17"/>
      <c r="R144" s="17"/>
      <c r="S144" s="17"/>
      <c r="T144" s="17"/>
      <c r="U144" s="17"/>
    </row>
    <row r="145" spans="1:21" x14ac:dyDescent="0.2">
      <c r="A145" s="18">
        <v>38352</v>
      </c>
      <c r="B145" s="17">
        <v>208609</v>
      </c>
      <c r="C145" s="17">
        <v>191997</v>
      </c>
      <c r="D145" s="17">
        <v>8418.3333333333303</v>
      </c>
      <c r="E145" s="17">
        <f t="shared" si="10"/>
        <v>101019.99999999997</v>
      </c>
      <c r="F145" s="17">
        <v>1612</v>
      </c>
      <c r="G145" s="17">
        <f t="shared" si="11"/>
        <v>19344</v>
      </c>
      <c r="H145" s="17">
        <v>1222</v>
      </c>
      <c r="I145" s="17">
        <f t="shared" si="12"/>
        <v>14664</v>
      </c>
      <c r="J145" s="17">
        <v>1288</v>
      </c>
      <c r="K145" s="17">
        <f t="shared" si="13"/>
        <v>15456</v>
      </c>
      <c r="L145" s="17">
        <f t="shared" si="14"/>
        <v>400606</v>
      </c>
      <c r="M145" s="17"/>
      <c r="N145" s="17"/>
      <c r="O145" s="17"/>
      <c r="P145" s="17"/>
      <c r="Q145" s="17"/>
      <c r="R145" s="17"/>
      <c r="S145" s="17"/>
      <c r="T145" s="17"/>
      <c r="U145" s="17"/>
    </row>
    <row r="146" spans="1:21" x14ac:dyDescent="0.2">
      <c r="A146" s="18">
        <v>38442</v>
      </c>
      <c r="B146" s="17">
        <v>207020</v>
      </c>
      <c r="C146" s="17">
        <v>200414</v>
      </c>
      <c r="D146" s="17">
        <v>9511.3333333333303</v>
      </c>
      <c r="E146" s="17">
        <f t="shared" si="10"/>
        <v>114135.99999999997</v>
      </c>
      <c r="F146" s="17">
        <v>1620.6666666666699</v>
      </c>
      <c r="G146" s="17">
        <f t="shared" si="11"/>
        <v>19448.00000000004</v>
      </c>
      <c r="H146" s="17">
        <v>1385.3333333333301</v>
      </c>
      <c r="I146" s="17">
        <f t="shared" si="12"/>
        <v>16623.99999999996</v>
      </c>
      <c r="J146" s="17">
        <v>1280.6666666666699</v>
      </c>
      <c r="K146" s="17">
        <f t="shared" si="13"/>
        <v>15368.00000000004</v>
      </c>
      <c r="L146" s="17">
        <f t="shared" si="14"/>
        <v>407434</v>
      </c>
      <c r="M146" s="17"/>
      <c r="N146" s="17"/>
      <c r="O146" s="17"/>
      <c r="P146" s="17"/>
      <c r="Q146" s="17"/>
      <c r="R146" s="17"/>
      <c r="S146" s="17"/>
      <c r="T146" s="17"/>
      <c r="U146" s="17"/>
    </row>
    <row r="147" spans="1:21" x14ac:dyDescent="0.2">
      <c r="A147" s="18">
        <v>38533</v>
      </c>
      <c r="B147" s="17">
        <v>224703</v>
      </c>
      <c r="C147" s="17">
        <v>199361</v>
      </c>
      <c r="D147" s="17">
        <v>7819</v>
      </c>
      <c r="E147" s="17">
        <f t="shared" si="10"/>
        <v>93828</v>
      </c>
      <c r="F147" s="17">
        <v>1600.6666666666699</v>
      </c>
      <c r="G147" s="17">
        <f t="shared" si="11"/>
        <v>19208.00000000004</v>
      </c>
      <c r="H147" s="17">
        <v>1145</v>
      </c>
      <c r="I147" s="17">
        <f t="shared" si="12"/>
        <v>13740</v>
      </c>
      <c r="J147" s="17">
        <v>1054.3333333333301</v>
      </c>
      <c r="K147" s="17">
        <f t="shared" si="13"/>
        <v>12651.99999999996</v>
      </c>
      <c r="L147" s="17">
        <f t="shared" si="14"/>
        <v>424064</v>
      </c>
      <c r="M147" s="17"/>
      <c r="N147" s="17"/>
      <c r="O147" s="17"/>
      <c r="P147" s="17"/>
      <c r="Q147" s="17"/>
      <c r="R147" s="17"/>
      <c r="S147" s="17"/>
      <c r="T147" s="17"/>
      <c r="U147" s="17"/>
    </row>
    <row r="148" spans="1:21" x14ac:dyDescent="0.2">
      <c r="A148" s="18">
        <v>38625</v>
      </c>
      <c r="B148" s="17">
        <v>218219</v>
      </c>
      <c r="C148" s="17">
        <v>212596</v>
      </c>
      <c r="D148" s="17">
        <v>9157.3333333333303</v>
      </c>
      <c r="E148" s="17">
        <f t="shared" si="10"/>
        <v>109887.99999999997</v>
      </c>
      <c r="F148" s="17">
        <v>1689</v>
      </c>
      <c r="G148" s="17">
        <f t="shared" si="11"/>
        <v>20268</v>
      </c>
      <c r="H148" s="17">
        <v>1170.3333333333301</v>
      </c>
      <c r="I148" s="17">
        <f t="shared" si="12"/>
        <v>14043.99999999996</v>
      </c>
      <c r="J148" s="17">
        <v>1618</v>
      </c>
      <c r="K148" s="17">
        <f t="shared" si="13"/>
        <v>19416</v>
      </c>
      <c r="L148" s="17">
        <f t="shared" si="14"/>
        <v>430815</v>
      </c>
      <c r="M148" s="17"/>
      <c r="N148" s="17"/>
      <c r="O148" s="17"/>
      <c r="P148" s="17"/>
      <c r="Q148" s="17"/>
      <c r="R148" s="17"/>
      <c r="S148" s="17"/>
      <c r="T148" s="17"/>
      <c r="U148" s="17"/>
    </row>
    <row r="149" spans="1:21" x14ac:dyDescent="0.2">
      <c r="A149" s="18">
        <v>38717</v>
      </c>
      <c r="B149" s="17">
        <v>241310</v>
      </c>
      <c r="C149" s="17">
        <v>222005</v>
      </c>
      <c r="D149" s="17">
        <v>9936.6666666666697</v>
      </c>
      <c r="E149" s="17">
        <f t="shared" si="10"/>
        <v>119240.00000000003</v>
      </c>
      <c r="F149" s="17">
        <v>1661.3333333333301</v>
      </c>
      <c r="G149" s="17">
        <f t="shared" si="11"/>
        <v>19935.99999999996</v>
      </c>
      <c r="H149" s="17">
        <v>1375</v>
      </c>
      <c r="I149" s="17">
        <f t="shared" si="12"/>
        <v>16500</v>
      </c>
      <c r="J149" s="17">
        <v>1759.3333333333301</v>
      </c>
      <c r="K149" s="17">
        <f t="shared" si="13"/>
        <v>21111.99999999996</v>
      </c>
      <c r="L149" s="17">
        <f t="shared" si="14"/>
        <v>463315</v>
      </c>
      <c r="M149" s="17"/>
      <c r="N149" s="17"/>
      <c r="O149" s="17"/>
      <c r="P149" s="17"/>
      <c r="Q149" s="17"/>
      <c r="R149" s="17"/>
      <c r="S149" s="17"/>
      <c r="T149" s="17"/>
      <c r="U149" s="17"/>
    </row>
    <row r="150" spans="1:21" x14ac:dyDescent="0.2">
      <c r="A150" s="18">
        <v>38807</v>
      </c>
      <c r="B150" s="17">
        <v>244024</v>
      </c>
      <c r="C150" s="17">
        <v>227468</v>
      </c>
      <c r="D150" s="17">
        <v>11204.333333333299</v>
      </c>
      <c r="E150" s="17">
        <f t="shared" si="10"/>
        <v>134451.99999999959</v>
      </c>
      <c r="F150" s="17">
        <v>1689.6666666666699</v>
      </c>
      <c r="G150" s="17">
        <f t="shared" si="11"/>
        <v>20276.00000000004</v>
      </c>
      <c r="H150" s="17">
        <v>1544.3333333333301</v>
      </c>
      <c r="I150" s="17">
        <f t="shared" si="12"/>
        <v>18531.99999999996</v>
      </c>
      <c r="J150" s="17">
        <v>1670</v>
      </c>
      <c r="K150" s="17">
        <f t="shared" si="13"/>
        <v>20040</v>
      </c>
      <c r="L150" s="17">
        <f t="shared" si="14"/>
        <v>471492</v>
      </c>
      <c r="M150" s="17"/>
      <c r="N150" s="17"/>
      <c r="O150" s="17"/>
      <c r="P150" s="17"/>
      <c r="Q150" s="17"/>
      <c r="R150" s="17"/>
      <c r="S150" s="17"/>
      <c r="T150" s="17"/>
      <c r="U150" s="17"/>
    </row>
    <row r="151" spans="1:21" x14ac:dyDescent="0.2">
      <c r="A151" s="18">
        <v>38898</v>
      </c>
      <c r="B151" s="17">
        <v>263858</v>
      </c>
      <c r="C151" s="17">
        <v>229707</v>
      </c>
      <c r="D151" s="17">
        <v>9449</v>
      </c>
      <c r="E151" s="17">
        <f t="shared" si="10"/>
        <v>113388</v>
      </c>
      <c r="F151" s="17">
        <v>1716</v>
      </c>
      <c r="G151" s="17">
        <f t="shared" si="11"/>
        <v>20592</v>
      </c>
      <c r="H151" s="17">
        <v>1308.6666666666699</v>
      </c>
      <c r="I151" s="17">
        <f t="shared" si="12"/>
        <v>15704.00000000004</v>
      </c>
      <c r="J151" s="17">
        <v>1518</v>
      </c>
      <c r="K151" s="17">
        <f t="shared" si="13"/>
        <v>18216</v>
      </c>
      <c r="L151" s="17">
        <f t="shared" si="14"/>
        <v>493565</v>
      </c>
      <c r="M151" s="17"/>
      <c r="N151" s="17"/>
      <c r="O151" s="17"/>
      <c r="P151" s="17"/>
      <c r="Q151" s="17"/>
      <c r="R151" s="17"/>
      <c r="S151" s="17"/>
      <c r="T151" s="17"/>
      <c r="U151" s="17"/>
    </row>
    <row r="152" spans="1:21" x14ac:dyDescent="0.2">
      <c r="A152" s="18">
        <v>38990</v>
      </c>
      <c r="B152" s="17">
        <v>270766</v>
      </c>
      <c r="C152" s="17">
        <v>245812</v>
      </c>
      <c r="D152" s="17">
        <v>11174</v>
      </c>
      <c r="E152" s="17">
        <f t="shared" si="10"/>
        <v>134088</v>
      </c>
      <c r="F152" s="17">
        <v>1790.6666666666699</v>
      </c>
      <c r="G152" s="17">
        <f t="shared" si="11"/>
        <v>21488.00000000004</v>
      </c>
      <c r="H152" s="17">
        <v>1284.6666666666699</v>
      </c>
      <c r="I152" s="17">
        <f t="shared" si="12"/>
        <v>15416.00000000004</v>
      </c>
      <c r="J152" s="17">
        <v>2037</v>
      </c>
      <c r="K152" s="17">
        <f t="shared" si="13"/>
        <v>24444</v>
      </c>
      <c r="L152" s="17">
        <f t="shared" si="14"/>
        <v>516578</v>
      </c>
      <c r="M152" s="17"/>
      <c r="N152" s="17"/>
      <c r="O152" s="17"/>
      <c r="P152" s="17"/>
      <c r="Q152" s="17"/>
      <c r="R152" s="17"/>
      <c r="S152" s="17"/>
      <c r="T152" s="17"/>
      <c r="U152" s="17"/>
    </row>
    <row r="153" spans="1:21" x14ac:dyDescent="0.2">
      <c r="A153" s="18">
        <v>39082</v>
      </c>
      <c r="B153" s="17">
        <v>307544</v>
      </c>
      <c r="C153" s="17">
        <v>243449</v>
      </c>
      <c r="D153" s="17">
        <v>11323.666666666701</v>
      </c>
      <c r="E153" s="17">
        <f t="shared" si="10"/>
        <v>135884.00000000041</v>
      </c>
      <c r="F153" s="17">
        <v>1746.6666666666699</v>
      </c>
      <c r="G153" s="17">
        <f t="shared" si="11"/>
        <v>20960.00000000004</v>
      </c>
      <c r="H153" s="17">
        <v>1486</v>
      </c>
      <c r="I153" s="17">
        <f t="shared" si="12"/>
        <v>17832</v>
      </c>
      <c r="J153" s="17">
        <v>2280</v>
      </c>
      <c r="K153" s="17">
        <f t="shared" si="13"/>
        <v>27360</v>
      </c>
      <c r="L153" s="17">
        <f t="shared" si="14"/>
        <v>550993</v>
      </c>
      <c r="M153" s="17"/>
      <c r="N153" s="17"/>
      <c r="O153" s="17"/>
      <c r="P153" s="17"/>
      <c r="Q153" s="17"/>
      <c r="R153" s="17"/>
      <c r="S153" s="17"/>
      <c r="T153" s="17"/>
      <c r="U153" s="17"/>
    </row>
    <row r="154" spans="1:21" x14ac:dyDescent="0.2">
      <c r="A154" s="18">
        <v>39172</v>
      </c>
      <c r="B154" s="17">
        <v>306741</v>
      </c>
      <c r="C154" s="17">
        <v>255248</v>
      </c>
      <c r="D154" s="17">
        <v>12874.666666666701</v>
      </c>
      <c r="E154" s="17">
        <f t="shared" si="10"/>
        <v>154496.00000000041</v>
      </c>
      <c r="F154" s="17">
        <v>2028</v>
      </c>
      <c r="G154" s="17">
        <f t="shared" si="11"/>
        <v>24336</v>
      </c>
      <c r="H154" s="17">
        <v>1804.6666666666699</v>
      </c>
      <c r="I154" s="17">
        <f t="shared" si="12"/>
        <v>21656.00000000004</v>
      </c>
      <c r="J154" s="17">
        <v>2064.3333333333298</v>
      </c>
      <c r="K154" s="17">
        <f t="shared" si="13"/>
        <v>24771.999999999956</v>
      </c>
      <c r="L154" s="17">
        <f t="shared" si="14"/>
        <v>561989</v>
      </c>
      <c r="M154" s="17"/>
      <c r="N154" s="17"/>
      <c r="O154" s="17"/>
      <c r="P154" s="17"/>
      <c r="Q154" s="17"/>
      <c r="R154" s="17"/>
      <c r="S154" s="17"/>
      <c r="T154" s="17"/>
      <c r="U154" s="17"/>
    </row>
    <row r="155" spans="1:21" x14ac:dyDescent="0.2">
      <c r="A155" s="18">
        <v>39263</v>
      </c>
      <c r="B155" s="17">
        <v>311193</v>
      </c>
      <c r="C155" s="17">
        <v>258972</v>
      </c>
      <c r="D155" s="17">
        <v>10790.333333333299</v>
      </c>
      <c r="E155" s="17">
        <f t="shared" si="10"/>
        <v>129483.99999999959</v>
      </c>
      <c r="F155" s="17">
        <v>1884</v>
      </c>
      <c r="G155" s="17">
        <f t="shared" si="11"/>
        <v>22608</v>
      </c>
      <c r="H155" s="17">
        <v>1463</v>
      </c>
      <c r="I155" s="17">
        <f t="shared" si="12"/>
        <v>17556</v>
      </c>
      <c r="J155" s="17">
        <v>1813</v>
      </c>
      <c r="K155" s="17">
        <f t="shared" si="13"/>
        <v>21756</v>
      </c>
      <c r="L155" s="17">
        <f t="shared" si="14"/>
        <v>570165</v>
      </c>
      <c r="M155" s="17"/>
      <c r="N155" s="17"/>
      <c r="O155" s="17"/>
      <c r="P155" s="17"/>
      <c r="Q155" s="17"/>
      <c r="R155" s="17"/>
      <c r="S155" s="17"/>
      <c r="T155" s="17"/>
      <c r="U155" s="17"/>
    </row>
    <row r="156" spans="1:21" x14ac:dyDescent="0.2">
      <c r="A156" s="18">
        <v>39355</v>
      </c>
      <c r="B156" s="17">
        <v>309681</v>
      </c>
      <c r="C156" s="17">
        <v>269590</v>
      </c>
      <c r="D156" s="17">
        <v>11753.333333333299</v>
      </c>
      <c r="E156" s="17">
        <f t="shared" si="10"/>
        <v>141039.99999999959</v>
      </c>
      <c r="F156" s="17">
        <v>1930</v>
      </c>
      <c r="G156" s="17">
        <f t="shared" si="11"/>
        <v>23160</v>
      </c>
      <c r="H156" s="17">
        <v>1398.3333333333301</v>
      </c>
      <c r="I156" s="17">
        <f t="shared" si="12"/>
        <v>16779.99999999996</v>
      </c>
      <c r="J156" s="17">
        <v>2221.3333333333298</v>
      </c>
      <c r="K156" s="17">
        <f t="shared" si="13"/>
        <v>26655.999999999956</v>
      </c>
      <c r="L156" s="17">
        <f t="shared" si="14"/>
        <v>579271</v>
      </c>
      <c r="M156" s="17"/>
      <c r="N156" s="17"/>
      <c r="O156" s="17"/>
      <c r="P156" s="17"/>
      <c r="Q156" s="17"/>
      <c r="R156" s="17"/>
      <c r="S156" s="17"/>
      <c r="T156" s="17"/>
      <c r="U156" s="17"/>
    </row>
    <row r="157" spans="1:21" x14ac:dyDescent="0.2">
      <c r="A157" s="18">
        <v>39447</v>
      </c>
      <c r="B157" s="17">
        <v>358725</v>
      </c>
      <c r="C157" s="17">
        <v>274794</v>
      </c>
      <c r="D157" s="17">
        <v>13252</v>
      </c>
      <c r="E157" s="17">
        <f t="shared" si="10"/>
        <v>159024</v>
      </c>
      <c r="F157" s="17">
        <v>2075.6666666666702</v>
      </c>
      <c r="G157" s="17">
        <f t="shared" si="11"/>
        <v>24908.000000000044</v>
      </c>
      <c r="H157" s="17">
        <v>1645</v>
      </c>
      <c r="I157" s="17">
        <f t="shared" si="12"/>
        <v>19740</v>
      </c>
      <c r="J157" s="17">
        <v>2375.6666666666702</v>
      </c>
      <c r="K157" s="17">
        <f t="shared" si="13"/>
        <v>28508.000000000044</v>
      </c>
      <c r="L157" s="17">
        <f t="shared" si="14"/>
        <v>633519</v>
      </c>
      <c r="M157" s="17"/>
      <c r="N157" s="17"/>
      <c r="O157" s="17"/>
      <c r="P157" s="17"/>
      <c r="Q157" s="17"/>
      <c r="R157" s="17"/>
      <c r="S157" s="17"/>
      <c r="T157" s="17"/>
      <c r="U157" s="17"/>
    </row>
    <row r="158" spans="1:21" x14ac:dyDescent="0.2">
      <c r="A158" s="18">
        <v>39538</v>
      </c>
      <c r="B158" s="17">
        <v>354121</v>
      </c>
      <c r="C158" s="17">
        <v>292432</v>
      </c>
      <c r="D158" s="17">
        <v>14352.333333333299</v>
      </c>
      <c r="E158" s="17">
        <f t="shared" si="10"/>
        <v>172227.99999999959</v>
      </c>
      <c r="F158" s="17">
        <v>2024</v>
      </c>
      <c r="G158" s="17">
        <f t="shared" si="11"/>
        <v>24288</v>
      </c>
      <c r="H158" s="17">
        <v>2060.3333333333298</v>
      </c>
      <c r="I158" s="17">
        <f t="shared" si="12"/>
        <v>24723.999999999956</v>
      </c>
      <c r="J158" s="17">
        <v>2413.3333333333298</v>
      </c>
      <c r="K158" s="17">
        <f t="shared" si="13"/>
        <v>28959.999999999956</v>
      </c>
      <c r="L158" s="17">
        <f t="shared" si="14"/>
        <v>646553</v>
      </c>
      <c r="M158" s="17"/>
      <c r="N158" s="17"/>
      <c r="O158" s="17"/>
      <c r="P158" s="17"/>
      <c r="Q158" s="17"/>
      <c r="R158" s="17"/>
      <c r="S158" s="17"/>
      <c r="T158" s="17"/>
      <c r="U158" s="17"/>
    </row>
    <row r="159" spans="1:21" x14ac:dyDescent="0.2">
      <c r="A159" s="18">
        <v>39629</v>
      </c>
      <c r="B159" s="17">
        <v>346730</v>
      </c>
      <c r="C159" s="17">
        <v>278834</v>
      </c>
      <c r="D159" s="17">
        <v>11390</v>
      </c>
      <c r="E159" s="17">
        <f t="shared" si="10"/>
        <v>136680</v>
      </c>
      <c r="F159" s="17">
        <v>2024</v>
      </c>
      <c r="G159" s="17">
        <f t="shared" si="11"/>
        <v>24288</v>
      </c>
      <c r="H159" s="17">
        <v>1677</v>
      </c>
      <c r="I159" s="17">
        <f t="shared" si="12"/>
        <v>20124</v>
      </c>
      <c r="J159" s="17">
        <v>1781.3333333333301</v>
      </c>
      <c r="K159" s="17">
        <f t="shared" si="13"/>
        <v>21375.99999999996</v>
      </c>
      <c r="L159" s="17">
        <f t="shared" si="14"/>
        <v>625564</v>
      </c>
      <c r="M159" s="17"/>
      <c r="N159" s="17"/>
      <c r="O159" s="17"/>
      <c r="P159" s="17"/>
      <c r="Q159" s="17"/>
      <c r="R159" s="17"/>
      <c r="S159" s="17"/>
      <c r="T159" s="17"/>
      <c r="U159" s="17"/>
    </row>
    <row r="160" spans="1:21" x14ac:dyDescent="0.2">
      <c r="A160" s="18">
        <v>39721</v>
      </c>
      <c r="B160" s="17">
        <v>317347</v>
      </c>
      <c r="C160" s="17">
        <v>280722</v>
      </c>
      <c r="D160" s="17">
        <v>12507.666666666701</v>
      </c>
      <c r="E160" s="17">
        <f t="shared" si="10"/>
        <v>150092.00000000041</v>
      </c>
      <c r="F160" s="17">
        <v>1998.6666666666699</v>
      </c>
      <c r="G160" s="17">
        <f t="shared" si="11"/>
        <v>23984.00000000004</v>
      </c>
      <c r="H160" s="17">
        <v>1508</v>
      </c>
      <c r="I160" s="17">
        <f t="shared" si="12"/>
        <v>18096</v>
      </c>
      <c r="J160" s="17">
        <v>1957.6666666666699</v>
      </c>
      <c r="K160" s="17">
        <f t="shared" si="13"/>
        <v>23492.00000000004</v>
      </c>
      <c r="L160" s="17">
        <f t="shared" si="14"/>
        <v>598069</v>
      </c>
      <c r="M160" s="17"/>
      <c r="N160" s="17"/>
      <c r="O160" s="17"/>
      <c r="P160" s="17"/>
      <c r="Q160" s="17"/>
      <c r="R160" s="17"/>
      <c r="S160" s="17"/>
      <c r="T160" s="17"/>
      <c r="U160" s="17"/>
    </row>
    <row r="161" spans="1:21" x14ac:dyDescent="0.2">
      <c r="A161" s="18">
        <v>39813</v>
      </c>
      <c r="B161" s="17">
        <v>397494</v>
      </c>
      <c r="C161" s="17">
        <v>265148</v>
      </c>
      <c r="D161" s="17">
        <v>12384.666666666701</v>
      </c>
      <c r="E161" s="17">
        <f t="shared" si="10"/>
        <v>148616.00000000041</v>
      </c>
      <c r="F161" s="17">
        <v>2058.3333333333298</v>
      </c>
      <c r="G161" s="17">
        <f t="shared" si="11"/>
        <v>24699.999999999956</v>
      </c>
      <c r="H161" s="17">
        <v>1747.3333333333301</v>
      </c>
      <c r="I161" s="17">
        <f t="shared" si="12"/>
        <v>20967.99999999996</v>
      </c>
      <c r="J161" s="17">
        <v>1919.3333333333301</v>
      </c>
      <c r="K161" s="17">
        <f t="shared" si="13"/>
        <v>23031.99999999996</v>
      </c>
      <c r="L161" s="17">
        <f t="shared" si="14"/>
        <v>662642</v>
      </c>
      <c r="M161" s="17"/>
      <c r="N161" s="17"/>
      <c r="O161" s="17"/>
      <c r="P161" s="17"/>
      <c r="Q161" s="17"/>
      <c r="R161" s="17"/>
      <c r="S161" s="17"/>
      <c r="T161" s="17"/>
      <c r="U161" s="17"/>
    </row>
    <row r="162" spans="1:21" x14ac:dyDescent="0.2">
      <c r="A162" s="18">
        <v>39903</v>
      </c>
      <c r="B162" s="17">
        <v>455085</v>
      </c>
      <c r="C162" s="17">
        <v>273898</v>
      </c>
      <c r="D162" s="17">
        <v>15165</v>
      </c>
      <c r="E162" s="17">
        <f t="shared" si="10"/>
        <v>181980</v>
      </c>
      <c r="F162" s="17">
        <v>2213.6666666666702</v>
      </c>
      <c r="G162" s="17">
        <f t="shared" si="11"/>
        <v>26564.000000000044</v>
      </c>
      <c r="H162" s="17">
        <v>2186</v>
      </c>
      <c r="I162" s="17">
        <f t="shared" si="12"/>
        <v>26232</v>
      </c>
      <c r="J162" s="17">
        <v>1925</v>
      </c>
      <c r="K162" s="17">
        <f t="shared" si="13"/>
        <v>23100</v>
      </c>
      <c r="L162" s="17">
        <f t="shared" si="14"/>
        <v>728983</v>
      </c>
      <c r="M162" s="17"/>
      <c r="N162" s="17"/>
      <c r="O162" s="17"/>
      <c r="P162" s="17"/>
      <c r="Q162" s="17"/>
      <c r="R162" s="17"/>
      <c r="S162" s="17"/>
      <c r="T162" s="17"/>
      <c r="U162" s="17"/>
    </row>
    <row r="163" spans="1:21" x14ac:dyDescent="0.2">
      <c r="A163" s="18">
        <v>39994</v>
      </c>
      <c r="B163" s="17">
        <v>329737</v>
      </c>
      <c r="C163" s="17">
        <v>271959</v>
      </c>
      <c r="D163" s="17">
        <v>7859.6666666666697</v>
      </c>
      <c r="E163" s="17">
        <f t="shared" si="10"/>
        <v>94316.000000000029</v>
      </c>
      <c r="F163" s="17">
        <v>2156.3333333333298</v>
      </c>
      <c r="G163" s="17">
        <f t="shared" si="11"/>
        <v>25875.999999999956</v>
      </c>
      <c r="H163" s="17">
        <v>1614.6666666666699</v>
      </c>
      <c r="I163" s="17">
        <f t="shared" si="12"/>
        <v>19376.00000000004</v>
      </c>
      <c r="J163" s="17">
        <v>1199.3333333333301</v>
      </c>
      <c r="K163" s="17">
        <f t="shared" si="13"/>
        <v>14391.99999999996</v>
      </c>
      <c r="L163" s="17">
        <f t="shared" si="14"/>
        <v>601696</v>
      </c>
      <c r="M163" s="17"/>
      <c r="N163" s="17"/>
      <c r="O163" s="17"/>
      <c r="P163" s="17"/>
      <c r="Q163" s="17"/>
      <c r="R163" s="17"/>
      <c r="S163" s="17"/>
      <c r="T163" s="17"/>
      <c r="U163" s="17"/>
    </row>
    <row r="164" spans="1:21" x14ac:dyDescent="0.2">
      <c r="A164" s="18">
        <v>40086</v>
      </c>
      <c r="B164" s="17">
        <v>354857</v>
      </c>
      <c r="C164" s="17">
        <v>295146</v>
      </c>
      <c r="D164" s="17">
        <v>12139.666666666701</v>
      </c>
      <c r="E164" s="17">
        <f t="shared" si="10"/>
        <v>145676.00000000041</v>
      </c>
      <c r="F164" s="17">
        <v>2521.3333333333298</v>
      </c>
      <c r="G164" s="17">
        <f t="shared" si="11"/>
        <v>30255.999999999956</v>
      </c>
      <c r="H164" s="17">
        <v>1601</v>
      </c>
      <c r="I164" s="17">
        <f t="shared" si="12"/>
        <v>19212</v>
      </c>
      <c r="J164" s="17">
        <v>1455</v>
      </c>
      <c r="K164" s="17">
        <f t="shared" si="13"/>
        <v>17460</v>
      </c>
      <c r="L164" s="17">
        <f t="shared" si="14"/>
        <v>650003</v>
      </c>
      <c r="M164" s="17"/>
      <c r="N164" s="17"/>
      <c r="O164" s="17"/>
      <c r="P164" s="17"/>
      <c r="Q164" s="17"/>
      <c r="R164" s="17"/>
      <c r="S164" s="17"/>
      <c r="T164" s="17"/>
      <c r="U164" s="17"/>
    </row>
    <row r="165" spans="1:21" x14ac:dyDescent="0.2">
      <c r="A165" s="18">
        <v>40178</v>
      </c>
      <c r="B165" s="17">
        <v>362433</v>
      </c>
      <c r="C165" s="17">
        <v>282093</v>
      </c>
      <c r="D165" s="17">
        <v>14405</v>
      </c>
      <c r="E165" s="17">
        <f t="shared" si="10"/>
        <v>172860</v>
      </c>
      <c r="F165" s="17">
        <v>2457.3333333333298</v>
      </c>
      <c r="G165" s="17">
        <f t="shared" si="11"/>
        <v>29487.999999999956</v>
      </c>
      <c r="H165" s="17">
        <v>1802.3333333333301</v>
      </c>
      <c r="I165" s="17">
        <f t="shared" si="12"/>
        <v>21627.99999999996</v>
      </c>
      <c r="J165" s="17">
        <v>1799</v>
      </c>
      <c r="K165" s="17">
        <f t="shared" si="13"/>
        <v>21588</v>
      </c>
      <c r="L165" s="17">
        <f t="shared" si="14"/>
        <v>644526</v>
      </c>
      <c r="M165" s="17"/>
      <c r="N165" s="17"/>
      <c r="O165" s="17"/>
      <c r="P165" s="17"/>
      <c r="Q165" s="17"/>
      <c r="R165" s="17"/>
      <c r="S165" s="17"/>
      <c r="T165" s="17"/>
      <c r="U165" s="17"/>
    </row>
    <row r="166" spans="1:21" x14ac:dyDescent="0.2">
      <c r="A166" s="18">
        <v>40268</v>
      </c>
      <c r="B166" s="17">
        <v>393534</v>
      </c>
      <c r="C166" s="17">
        <v>279038</v>
      </c>
      <c r="D166" s="17">
        <v>14910</v>
      </c>
      <c r="E166" s="17">
        <f t="shared" si="10"/>
        <v>178920</v>
      </c>
      <c r="F166" s="17">
        <v>2476</v>
      </c>
      <c r="G166" s="17">
        <f t="shared" si="11"/>
        <v>29712</v>
      </c>
      <c r="H166" s="17">
        <v>2503.6666666666702</v>
      </c>
      <c r="I166" s="17">
        <f t="shared" si="12"/>
        <v>30044.000000000044</v>
      </c>
      <c r="J166" s="17">
        <v>2072.6666666666702</v>
      </c>
      <c r="K166" s="17">
        <f t="shared" si="13"/>
        <v>24872.000000000044</v>
      </c>
      <c r="L166" s="17">
        <f t="shared" si="14"/>
        <v>672572</v>
      </c>
      <c r="M166" s="17"/>
      <c r="N166" s="17"/>
      <c r="O166" s="17"/>
      <c r="P166" s="17"/>
      <c r="Q166" s="17"/>
      <c r="R166" s="17"/>
      <c r="S166" s="17"/>
      <c r="T166" s="17"/>
      <c r="U166" s="17"/>
    </row>
    <row r="167" spans="1:21" x14ac:dyDescent="0.2">
      <c r="A167" s="18">
        <v>40359</v>
      </c>
      <c r="B167" s="17">
        <v>340744</v>
      </c>
      <c r="C167" s="17">
        <v>322066</v>
      </c>
      <c r="D167" s="17">
        <v>12655</v>
      </c>
      <c r="E167" s="17">
        <f t="shared" si="10"/>
        <v>151860</v>
      </c>
      <c r="F167" s="17">
        <v>2582.3333333333298</v>
      </c>
      <c r="G167" s="17">
        <f t="shared" si="11"/>
        <v>30987.999999999956</v>
      </c>
      <c r="H167" s="17">
        <v>1726</v>
      </c>
      <c r="I167" s="17">
        <f t="shared" si="12"/>
        <v>20712</v>
      </c>
      <c r="J167" s="17">
        <v>1624.6666666666699</v>
      </c>
      <c r="K167" s="17">
        <f t="shared" si="13"/>
        <v>19496.00000000004</v>
      </c>
      <c r="L167" s="17">
        <f t="shared" si="14"/>
        <v>662810</v>
      </c>
      <c r="M167" s="17"/>
      <c r="N167" s="17"/>
      <c r="O167" s="17"/>
      <c r="P167" s="17"/>
      <c r="Q167" s="17"/>
      <c r="R167" s="17"/>
      <c r="S167" s="17"/>
      <c r="T167" s="17"/>
      <c r="U167" s="17"/>
    </row>
    <row r="168" spans="1:21" x14ac:dyDescent="0.2">
      <c r="A168" s="18">
        <v>40451</v>
      </c>
      <c r="B168" s="17">
        <v>352715</v>
      </c>
      <c r="C168" s="17">
        <v>331721</v>
      </c>
      <c r="D168" s="17">
        <v>14459.666666666701</v>
      </c>
      <c r="E168" s="17">
        <f t="shared" si="10"/>
        <v>173516.00000000041</v>
      </c>
      <c r="F168" s="17">
        <v>2918</v>
      </c>
      <c r="G168" s="17">
        <f t="shared" si="11"/>
        <v>35016</v>
      </c>
      <c r="H168" s="17">
        <v>1893.3333333333301</v>
      </c>
      <c r="I168" s="17">
        <f t="shared" si="12"/>
        <v>22719.99999999996</v>
      </c>
      <c r="J168" s="17">
        <v>2375</v>
      </c>
      <c r="K168" s="17">
        <f t="shared" si="13"/>
        <v>28500</v>
      </c>
      <c r="L168" s="17">
        <f t="shared" si="14"/>
        <v>684436</v>
      </c>
      <c r="M168" s="17"/>
      <c r="N168" s="17"/>
      <c r="O168" s="17"/>
      <c r="P168" s="17"/>
      <c r="Q168" s="17"/>
      <c r="R168" s="17"/>
      <c r="S168" s="17"/>
      <c r="T168" s="17"/>
      <c r="U168" s="17"/>
    </row>
    <row r="169" spans="1:21" x14ac:dyDescent="0.2">
      <c r="A169" s="18">
        <v>40543</v>
      </c>
      <c r="B169" s="17">
        <v>445915</v>
      </c>
      <c r="C169" s="17">
        <v>329479</v>
      </c>
      <c r="D169" s="17">
        <v>14826.666666666701</v>
      </c>
      <c r="E169" s="17">
        <f t="shared" si="10"/>
        <v>177920.00000000041</v>
      </c>
      <c r="F169" s="17">
        <v>2943</v>
      </c>
      <c r="G169" s="17">
        <f t="shared" si="11"/>
        <v>35316</v>
      </c>
      <c r="H169" s="17">
        <v>1883</v>
      </c>
      <c r="I169" s="17">
        <f t="shared" si="12"/>
        <v>22596</v>
      </c>
      <c r="J169" s="17">
        <v>2326.3333333333298</v>
      </c>
      <c r="K169" s="17">
        <f t="shared" si="13"/>
        <v>27915.999999999956</v>
      </c>
      <c r="L169" s="17">
        <f t="shared" si="14"/>
        <v>775394</v>
      </c>
      <c r="M169" s="17"/>
      <c r="N169" s="17"/>
      <c r="O169" s="17"/>
      <c r="P169" s="17"/>
      <c r="Q169" s="17"/>
      <c r="R169" s="17"/>
      <c r="S169" s="17"/>
      <c r="T169" s="17"/>
      <c r="U169" s="17"/>
    </row>
    <row r="170" spans="1:21" x14ac:dyDescent="0.2">
      <c r="A170" s="18">
        <v>40633</v>
      </c>
      <c r="B170" s="17">
        <v>396429</v>
      </c>
      <c r="C170" s="17">
        <v>341315</v>
      </c>
      <c r="D170" s="17">
        <v>19249.333333333299</v>
      </c>
      <c r="E170" s="17">
        <f t="shared" si="10"/>
        <v>230991.99999999959</v>
      </c>
      <c r="F170" s="17">
        <v>3029</v>
      </c>
      <c r="G170" s="17">
        <f t="shared" si="11"/>
        <v>36348</v>
      </c>
      <c r="H170" s="17">
        <v>2686</v>
      </c>
      <c r="I170" s="17">
        <f t="shared" si="12"/>
        <v>32232</v>
      </c>
      <c r="J170" s="17">
        <v>2553.3333333333298</v>
      </c>
      <c r="K170" s="17">
        <f t="shared" si="13"/>
        <v>30639.999999999956</v>
      </c>
      <c r="L170" s="17">
        <f t="shared" si="14"/>
        <v>737744</v>
      </c>
      <c r="M170" s="17"/>
      <c r="N170" s="17"/>
      <c r="O170" s="17"/>
      <c r="P170" s="17"/>
      <c r="Q170" s="17"/>
      <c r="R170" s="17"/>
      <c r="S170" s="17"/>
      <c r="T170" s="17"/>
      <c r="U170" s="17"/>
    </row>
    <row r="171" spans="1:21" x14ac:dyDescent="0.2">
      <c r="A171" s="18">
        <v>40724</v>
      </c>
      <c r="B171" s="17">
        <v>404177</v>
      </c>
      <c r="C171" s="17">
        <v>354447</v>
      </c>
      <c r="D171" s="17">
        <v>12579</v>
      </c>
      <c r="E171" s="17">
        <f t="shared" si="10"/>
        <v>150948</v>
      </c>
      <c r="F171" s="17">
        <v>2916.6666666666702</v>
      </c>
      <c r="G171" s="17">
        <f t="shared" si="11"/>
        <v>35000.000000000044</v>
      </c>
      <c r="H171" s="17">
        <v>1971.6666666666699</v>
      </c>
      <c r="I171" s="17">
        <f t="shared" si="12"/>
        <v>23660.00000000004</v>
      </c>
      <c r="J171" s="17">
        <v>1869.3333333333301</v>
      </c>
      <c r="K171" s="17">
        <f t="shared" si="13"/>
        <v>22431.99999999996</v>
      </c>
      <c r="L171" s="17">
        <f t="shared" si="14"/>
        <v>758624</v>
      </c>
      <c r="M171" s="17"/>
      <c r="N171" s="17"/>
      <c r="O171" s="17"/>
      <c r="P171" s="17"/>
      <c r="Q171" s="17"/>
      <c r="R171" s="17"/>
      <c r="S171" s="17"/>
      <c r="T171" s="17"/>
      <c r="U171" s="17"/>
    </row>
    <row r="172" spans="1:21" x14ac:dyDescent="0.2">
      <c r="A172" s="18">
        <v>40816</v>
      </c>
      <c r="B172" s="17">
        <v>414148</v>
      </c>
      <c r="C172" s="17">
        <v>362442</v>
      </c>
      <c r="D172" s="17">
        <v>14603.666666666701</v>
      </c>
      <c r="E172" s="17">
        <f t="shared" si="10"/>
        <v>175244.00000000041</v>
      </c>
      <c r="F172" s="17">
        <v>3131</v>
      </c>
      <c r="G172" s="17">
        <f t="shared" si="11"/>
        <v>37572</v>
      </c>
      <c r="H172" s="17">
        <v>1921.6666666666699</v>
      </c>
      <c r="I172" s="17">
        <f t="shared" si="12"/>
        <v>23060.00000000004</v>
      </c>
      <c r="J172" s="17">
        <v>2693.6666666666702</v>
      </c>
      <c r="K172" s="17">
        <f t="shared" si="13"/>
        <v>32324.000000000044</v>
      </c>
      <c r="L172" s="17">
        <f t="shared" si="14"/>
        <v>776590</v>
      </c>
      <c r="M172" s="17"/>
      <c r="N172" s="17"/>
      <c r="O172" s="17"/>
      <c r="P172" s="17"/>
      <c r="Q172" s="17"/>
      <c r="R172" s="17"/>
      <c r="S172" s="17"/>
      <c r="T172" s="17"/>
      <c r="U172" s="17"/>
    </row>
    <row r="173" spans="1:21" x14ac:dyDescent="0.2">
      <c r="A173" s="18">
        <v>40908</v>
      </c>
      <c r="B173" s="17">
        <v>455630</v>
      </c>
      <c r="C173" s="17">
        <v>380128</v>
      </c>
      <c r="D173" s="17">
        <v>18333.333333333299</v>
      </c>
      <c r="E173" s="17">
        <f t="shared" si="10"/>
        <v>219999.99999999959</v>
      </c>
      <c r="F173" s="17">
        <v>3112.3333333333298</v>
      </c>
      <c r="G173" s="17">
        <f t="shared" si="11"/>
        <v>37347.999999999956</v>
      </c>
      <c r="H173" s="17">
        <v>2411.6666666666702</v>
      </c>
      <c r="I173" s="17">
        <f t="shared" si="12"/>
        <v>28940.000000000044</v>
      </c>
      <c r="J173" s="17">
        <v>3194</v>
      </c>
      <c r="K173" s="17">
        <f t="shared" si="13"/>
        <v>38328</v>
      </c>
      <c r="L173" s="17">
        <f t="shared" si="14"/>
        <v>835758</v>
      </c>
      <c r="M173" s="17"/>
      <c r="N173" s="17"/>
      <c r="O173" s="17"/>
      <c r="P173" s="17"/>
      <c r="Q173" s="17"/>
      <c r="R173" s="17"/>
      <c r="S173" s="17"/>
      <c r="T173" s="17"/>
      <c r="U173" s="17"/>
    </row>
    <row r="174" spans="1:21" x14ac:dyDescent="0.2">
      <c r="A174" s="18">
        <v>40999</v>
      </c>
      <c r="B174" s="17">
        <v>440419</v>
      </c>
      <c r="C174" s="17">
        <v>386137</v>
      </c>
      <c r="D174" s="17">
        <v>18157.666666666701</v>
      </c>
      <c r="E174" s="17">
        <f t="shared" si="10"/>
        <v>217892.00000000041</v>
      </c>
      <c r="F174" s="17">
        <v>3040.3333333333298</v>
      </c>
      <c r="G174" s="17">
        <f t="shared" si="11"/>
        <v>36483.999999999956</v>
      </c>
      <c r="H174" s="17">
        <v>2775</v>
      </c>
      <c r="I174" s="17">
        <f t="shared" si="12"/>
        <v>33300</v>
      </c>
      <c r="J174" s="17">
        <v>3642.3333333333298</v>
      </c>
      <c r="K174" s="17">
        <f t="shared" si="13"/>
        <v>43707.999999999956</v>
      </c>
      <c r="L174" s="17">
        <f t="shared" si="14"/>
        <v>826556</v>
      </c>
      <c r="M174" s="17"/>
      <c r="N174" s="17"/>
      <c r="O174" s="17"/>
      <c r="P174" s="17"/>
      <c r="Q174" s="17"/>
      <c r="R174" s="17"/>
      <c r="S174" s="17"/>
      <c r="T174" s="17"/>
      <c r="U174" s="17"/>
    </row>
    <row r="175" spans="1:21" x14ac:dyDescent="0.2">
      <c r="A175" s="18">
        <v>41090</v>
      </c>
      <c r="B175" s="17">
        <v>473398</v>
      </c>
      <c r="C175" s="17">
        <v>394881</v>
      </c>
      <c r="D175" s="17">
        <v>14360.666666666701</v>
      </c>
      <c r="E175" s="17">
        <f t="shared" si="10"/>
        <v>172328.00000000041</v>
      </c>
      <c r="F175" s="17">
        <v>3178.6666666666702</v>
      </c>
      <c r="G175" s="17">
        <f t="shared" si="11"/>
        <v>38144.000000000044</v>
      </c>
      <c r="H175" s="17">
        <v>2197.3333333333298</v>
      </c>
      <c r="I175" s="17">
        <f t="shared" si="12"/>
        <v>26367.999999999956</v>
      </c>
      <c r="J175" s="17">
        <v>2157.6666666666702</v>
      </c>
      <c r="K175" s="17">
        <f t="shared" si="13"/>
        <v>25892.000000000044</v>
      </c>
      <c r="L175" s="17">
        <f t="shared" si="14"/>
        <v>868279</v>
      </c>
      <c r="M175" s="17"/>
      <c r="N175" s="17"/>
      <c r="O175" s="17"/>
      <c r="P175" s="17"/>
      <c r="Q175" s="17"/>
      <c r="R175" s="17"/>
      <c r="S175" s="17"/>
      <c r="T175" s="17"/>
      <c r="U175" s="17"/>
    </row>
    <row r="176" spans="1:21" x14ac:dyDescent="0.2">
      <c r="A176" s="18">
        <v>41182</v>
      </c>
      <c r="B176" s="17">
        <v>443801</v>
      </c>
      <c r="C176" s="17">
        <v>416574</v>
      </c>
      <c r="D176" s="17">
        <v>17704</v>
      </c>
      <c r="E176" s="17">
        <f t="shared" si="10"/>
        <v>212448</v>
      </c>
      <c r="F176" s="17">
        <v>3602.3333333333298</v>
      </c>
      <c r="G176" s="17">
        <f t="shared" si="11"/>
        <v>43227.999999999956</v>
      </c>
      <c r="H176" s="17">
        <v>2298</v>
      </c>
      <c r="I176" s="17">
        <f t="shared" si="12"/>
        <v>27576</v>
      </c>
      <c r="J176" s="17">
        <v>3080.3333333333298</v>
      </c>
      <c r="K176" s="17">
        <f t="shared" si="13"/>
        <v>36963.999999999956</v>
      </c>
      <c r="L176" s="17">
        <f t="shared" si="14"/>
        <v>860375</v>
      </c>
      <c r="M176" s="17"/>
      <c r="N176" s="17"/>
      <c r="O176" s="17"/>
      <c r="P176" s="17"/>
      <c r="Q176" s="17"/>
      <c r="R176" s="17"/>
      <c r="S176" s="17"/>
      <c r="T176" s="17"/>
      <c r="U176" s="17"/>
    </row>
    <row r="177" spans="1:21" x14ac:dyDescent="0.2">
      <c r="A177" s="18">
        <v>41274</v>
      </c>
      <c r="B177" s="17">
        <v>457434</v>
      </c>
      <c r="C177" s="17">
        <v>422796</v>
      </c>
      <c r="D177" s="17">
        <v>18934.666666666701</v>
      </c>
      <c r="E177" s="17">
        <f t="shared" si="10"/>
        <v>227216.00000000041</v>
      </c>
      <c r="F177" s="17">
        <v>3261</v>
      </c>
      <c r="G177" s="17">
        <f t="shared" si="11"/>
        <v>39132</v>
      </c>
      <c r="H177" s="17">
        <v>2651.3333333333298</v>
      </c>
      <c r="I177" s="17">
        <f t="shared" si="12"/>
        <v>31815.999999999956</v>
      </c>
      <c r="J177" s="17">
        <v>3610</v>
      </c>
      <c r="K177" s="17">
        <f t="shared" si="13"/>
        <v>43320</v>
      </c>
      <c r="L177" s="17">
        <f t="shared" si="14"/>
        <v>880230</v>
      </c>
      <c r="M177" s="17"/>
      <c r="N177" s="17"/>
      <c r="O177" s="17"/>
      <c r="P177" s="17"/>
      <c r="Q177" s="17"/>
      <c r="R177" s="17"/>
      <c r="S177" s="17"/>
      <c r="T177" s="17"/>
      <c r="U177" s="17"/>
    </row>
    <row r="178" spans="1:21" x14ac:dyDescent="0.2">
      <c r="A178" s="18">
        <v>41364</v>
      </c>
      <c r="B178" s="17">
        <v>466714</v>
      </c>
      <c r="C178" s="17">
        <v>431253</v>
      </c>
      <c r="D178" s="17">
        <v>20675</v>
      </c>
      <c r="E178" s="17">
        <f t="shared" si="10"/>
        <v>248100</v>
      </c>
      <c r="F178" s="17">
        <v>3427.6666666666702</v>
      </c>
      <c r="G178" s="17">
        <f t="shared" si="11"/>
        <v>41132.000000000044</v>
      </c>
      <c r="H178" s="17">
        <v>3056.3333333333298</v>
      </c>
      <c r="I178" s="17">
        <f t="shared" si="12"/>
        <v>36675.999999999956</v>
      </c>
      <c r="J178" s="17">
        <v>4103</v>
      </c>
      <c r="K178" s="17">
        <f t="shared" si="13"/>
        <v>49236</v>
      </c>
      <c r="L178" s="17">
        <f t="shared" si="14"/>
        <v>897967</v>
      </c>
      <c r="M178" s="17"/>
      <c r="N178" s="17"/>
      <c r="O178" s="17"/>
      <c r="P178" s="17"/>
      <c r="Q178" s="17"/>
      <c r="R178" s="17"/>
      <c r="S178" s="17"/>
      <c r="T178" s="17"/>
      <c r="U178" s="17"/>
    </row>
    <row r="179" spans="1:21" x14ac:dyDescent="0.2">
      <c r="A179" s="18">
        <v>41455</v>
      </c>
      <c r="B179" s="17">
        <v>496062</v>
      </c>
      <c r="C179" s="17">
        <v>445446</v>
      </c>
      <c r="D179" s="17">
        <v>15703.666666666701</v>
      </c>
      <c r="E179" s="17">
        <f t="shared" si="10"/>
        <v>188444.00000000041</v>
      </c>
      <c r="F179" s="17">
        <v>3434.6666666666702</v>
      </c>
      <c r="G179" s="17">
        <f t="shared" si="11"/>
        <v>41216.000000000044</v>
      </c>
      <c r="H179" s="17">
        <v>2154.3333333333298</v>
      </c>
      <c r="I179" s="17">
        <f t="shared" si="12"/>
        <v>25851.999999999956</v>
      </c>
      <c r="J179" s="17">
        <v>2659.3333333333298</v>
      </c>
      <c r="K179" s="17">
        <f t="shared" si="13"/>
        <v>31911.999999999956</v>
      </c>
      <c r="L179" s="17">
        <f t="shared" si="14"/>
        <v>941508</v>
      </c>
      <c r="M179" s="17"/>
      <c r="N179" s="17"/>
      <c r="O179" s="17"/>
      <c r="P179" s="17"/>
      <c r="Q179" s="17"/>
      <c r="R179" s="17"/>
      <c r="S179" s="17"/>
      <c r="T179" s="17"/>
      <c r="U179" s="17"/>
    </row>
    <row r="180" spans="1:21" x14ac:dyDescent="0.2">
      <c r="A180" s="18">
        <v>41547</v>
      </c>
      <c r="B180" s="17">
        <v>497817</v>
      </c>
      <c r="C180" s="17">
        <v>456392</v>
      </c>
      <c r="D180" s="17">
        <v>20252</v>
      </c>
      <c r="E180" s="17">
        <f t="shared" si="10"/>
        <v>243024</v>
      </c>
      <c r="F180" s="17">
        <v>3651.6666666666702</v>
      </c>
      <c r="G180" s="17">
        <f t="shared" si="11"/>
        <v>43820.000000000044</v>
      </c>
      <c r="H180" s="17">
        <v>2116.6666666666702</v>
      </c>
      <c r="I180" s="17">
        <f t="shared" si="12"/>
        <v>25400.000000000044</v>
      </c>
      <c r="J180" s="17">
        <v>3585.6666666666702</v>
      </c>
      <c r="K180" s="17">
        <f t="shared" si="13"/>
        <v>43028.000000000044</v>
      </c>
      <c r="L180" s="17">
        <f t="shared" si="14"/>
        <v>954209</v>
      </c>
      <c r="M180" s="17"/>
      <c r="N180" s="17"/>
      <c r="O180" s="17"/>
      <c r="P180" s="17"/>
      <c r="Q180" s="17"/>
      <c r="R180" s="17"/>
      <c r="S180" s="17"/>
      <c r="T180" s="17"/>
      <c r="U180" s="17"/>
    </row>
    <row r="181" spans="1:21" x14ac:dyDescent="0.2">
      <c r="A181" s="18">
        <v>41639</v>
      </c>
      <c r="B181" s="17">
        <v>528623</v>
      </c>
      <c r="C181" s="17">
        <v>470321</v>
      </c>
      <c r="D181" s="17">
        <v>20546</v>
      </c>
      <c r="E181" s="17">
        <f t="shared" si="10"/>
        <v>246552</v>
      </c>
      <c r="F181" s="17">
        <v>3704.3333333333298</v>
      </c>
      <c r="G181" s="17">
        <f t="shared" si="11"/>
        <v>44451.999999999956</v>
      </c>
      <c r="H181" s="17">
        <v>2835</v>
      </c>
      <c r="I181" s="17">
        <f t="shared" si="12"/>
        <v>34020</v>
      </c>
      <c r="J181" s="17">
        <v>3868</v>
      </c>
      <c r="K181" s="17">
        <f t="shared" si="13"/>
        <v>46416</v>
      </c>
      <c r="L181" s="17">
        <f t="shared" si="14"/>
        <v>998944</v>
      </c>
      <c r="M181" s="17"/>
      <c r="N181" s="17"/>
      <c r="O181" s="17"/>
      <c r="P181" s="17"/>
      <c r="Q181" s="17"/>
      <c r="R181" s="17"/>
      <c r="S181" s="17"/>
      <c r="T181" s="17"/>
      <c r="U181" s="17"/>
    </row>
    <row r="182" spans="1:21" x14ac:dyDescent="0.2">
      <c r="A182" s="18">
        <v>41729</v>
      </c>
      <c r="B182" s="17">
        <v>518182</v>
      </c>
      <c r="C182" s="17">
        <v>469186</v>
      </c>
      <c r="D182" s="17">
        <v>22721</v>
      </c>
      <c r="E182" s="17">
        <f t="shared" si="10"/>
        <v>272652</v>
      </c>
      <c r="F182" s="17">
        <v>3770.6666666666702</v>
      </c>
      <c r="G182" s="17">
        <f t="shared" si="11"/>
        <v>45248.000000000044</v>
      </c>
      <c r="H182" s="17">
        <v>3361.3333333333298</v>
      </c>
      <c r="I182" s="17">
        <f t="shared" si="12"/>
        <v>40335.999999999956</v>
      </c>
      <c r="J182" s="17">
        <v>4612.6666666666697</v>
      </c>
      <c r="K182" s="17">
        <f t="shared" si="13"/>
        <v>55352.000000000036</v>
      </c>
      <c r="L182" s="17">
        <f t="shared" si="14"/>
        <v>987368</v>
      </c>
      <c r="M182" s="17"/>
      <c r="N182" s="17"/>
      <c r="O182" s="17"/>
      <c r="P182" s="17"/>
      <c r="Q182" s="17"/>
      <c r="R182" s="17"/>
      <c r="S182" s="17"/>
      <c r="T182" s="17"/>
      <c r="U182" s="17"/>
    </row>
    <row r="183" spans="1:21" x14ac:dyDescent="0.2">
      <c r="A183" s="18">
        <v>41820</v>
      </c>
      <c r="B183" s="17">
        <v>540620</v>
      </c>
      <c r="C183" s="17">
        <v>477375</v>
      </c>
      <c r="D183" s="17">
        <v>17285.666666666701</v>
      </c>
      <c r="E183" s="17">
        <f t="shared" si="10"/>
        <v>207428.00000000041</v>
      </c>
      <c r="F183" s="17">
        <v>3581.6666666666702</v>
      </c>
      <c r="G183" s="17">
        <f t="shared" si="11"/>
        <v>42980.000000000044</v>
      </c>
      <c r="H183" s="17">
        <v>2635.3333333333298</v>
      </c>
      <c r="I183" s="17">
        <f t="shared" si="12"/>
        <v>31623.999999999956</v>
      </c>
      <c r="J183" s="17">
        <v>2320.6666666666702</v>
      </c>
      <c r="K183" s="17">
        <f t="shared" si="13"/>
        <v>27848.000000000044</v>
      </c>
      <c r="L183" s="17">
        <f t="shared" si="14"/>
        <v>1017995</v>
      </c>
      <c r="M183" s="17"/>
      <c r="N183" s="17"/>
      <c r="O183" s="17"/>
      <c r="P183" s="17"/>
      <c r="Q183" s="17"/>
      <c r="R183" s="17"/>
      <c r="S183" s="17"/>
      <c r="T183" s="17"/>
      <c r="U183" s="17"/>
    </row>
    <row r="184" spans="1:21" x14ac:dyDescent="0.2">
      <c r="A184" s="18">
        <v>41912</v>
      </c>
      <c r="B184" s="17">
        <v>548063</v>
      </c>
      <c r="C184" s="17">
        <v>494287</v>
      </c>
      <c r="D184" s="17">
        <v>21806.666666666701</v>
      </c>
      <c r="E184" s="17">
        <f t="shared" si="10"/>
        <v>261680.00000000041</v>
      </c>
      <c r="F184" s="17">
        <v>4049.6666666666702</v>
      </c>
      <c r="G184" s="17">
        <f t="shared" si="11"/>
        <v>48596.000000000044</v>
      </c>
      <c r="H184" s="17">
        <v>2448.6666666666702</v>
      </c>
      <c r="I184" s="17">
        <f t="shared" si="12"/>
        <v>29384.000000000044</v>
      </c>
      <c r="J184" s="17">
        <v>3345</v>
      </c>
      <c r="K184" s="17">
        <f t="shared" si="13"/>
        <v>40140</v>
      </c>
      <c r="L184" s="17">
        <f t="shared" si="14"/>
        <v>1042350</v>
      </c>
      <c r="M184" s="17"/>
      <c r="N184" s="17"/>
      <c r="O184" s="17"/>
      <c r="P184" s="17"/>
      <c r="Q184" s="17"/>
      <c r="R184" s="17"/>
      <c r="S184" s="17"/>
      <c r="T184" s="17"/>
      <c r="U184" s="17"/>
    </row>
    <row r="185" spans="1:21" x14ac:dyDescent="0.2">
      <c r="A185" s="18">
        <v>42004</v>
      </c>
      <c r="B185" s="17">
        <v>584451</v>
      </c>
      <c r="C185" s="17">
        <v>507672</v>
      </c>
      <c r="D185" s="17">
        <v>23675</v>
      </c>
      <c r="E185" s="17">
        <f t="shared" si="10"/>
        <v>284100</v>
      </c>
      <c r="F185" s="17">
        <v>4198.6666666666697</v>
      </c>
      <c r="G185" s="17">
        <f t="shared" si="11"/>
        <v>50384.000000000036</v>
      </c>
      <c r="H185" s="17">
        <v>2970</v>
      </c>
      <c r="I185" s="17">
        <f t="shared" si="12"/>
        <v>35640</v>
      </c>
      <c r="J185" s="17">
        <v>3673.6666666666702</v>
      </c>
      <c r="K185" s="17">
        <f t="shared" si="13"/>
        <v>44084.000000000044</v>
      </c>
      <c r="L185" s="17">
        <f t="shared" si="14"/>
        <v>1092123</v>
      </c>
      <c r="M185" s="17"/>
      <c r="N185" s="17"/>
      <c r="O185" s="17"/>
      <c r="P185" s="17"/>
      <c r="Q185" s="17"/>
      <c r="R185" s="17"/>
      <c r="S185" s="17"/>
      <c r="T185" s="17"/>
      <c r="U185" s="17"/>
    </row>
    <row r="186" spans="1:21" x14ac:dyDescent="0.2">
      <c r="A186" s="18">
        <v>42094</v>
      </c>
      <c r="B186" s="17">
        <v>580050</v>
      </c>
      <c r="C186" s="17">
        <v>522370</v>
      </c>
      <c r="D186" s="17">
        <v>24331</v>
      </c>
      <c r="E186" s="17">
        <f t="shared" si="10"/>
        <v>291972</v>
      </c>
      <c r="F186" s="17">
        <v>4325.6666666666697</v>
      </c>
      <c r="G186" s="17">
        <f t="shared" si="11"/>
        <v>51908.000000000036</v>
      </c>
      <c r="H186" s="17">
        <v>3710.6666666666702</v>
      </c>
      <c r="I186" s="17">
        <f t="shared" si="12"/>
        <v>44528.000000000044</v>
      </c>
      <c r="J186" s="17">
        <v>4220</v>
      </c>
      <c r="K186" s="17">
        <f t="shared" si="13"/>
        <v>50640</v>
      </c>
      <c r="L186" s="17">
        <f t="shared" si="14"/>
        <v>1102420</v>
      </c>
      <c r="M186" s="17"/>
      <c r="N186" s="17"/>
      <c r="O186" s="17"/>
      <c r="P186" s="17"/>
      <c r="Q186" s="17"/>
      <c r="R186" s="17"/>
      <c r="S186" s="17"/>
      <c r="T186" s="17"/>
      <c r="U186" s="17"/>
    </row>
    <row r="187" spans="1:21" x14ac:dyDescent="0.2">
      <c r="A187" s="18">
        <v>42185</v>
      </c>
      <c r="B187" s="17">
        <v>589273</v>
      </c>
      <c r="C187" s="17">
        <v>534310</v>
      </c>
      <c r="D187" s="17">
        <v>19071.333333333299</v>
      </c>
      <c r="E187" s="17">
        <f t="shared" si="10"/>
        <v>228855.99999999959</v>
      </c>
      <c r="F187" s="17">
        <v>4539</v>
      </c>
      <c r="G187" s="17">
        <f t="shared" si="11"/>
        <v>54468</v>
      </c>
      <c r="H187" s="17">
        <v>2921.3333333333298</v>
      </c>
      <c r="I187" s="17">
        <f t="shared" si="12"/>
        <v>35055.999999999956</v>
      </c>
      <c r="J187" s="17">
        <v>2624</v>
      </c>
      <c r="K187" s="17">
        <f t="shared" si="13"/>
        <v>31488</v>
      </c>
      <c r="L187" s="17">
        <f t="shared" si="14"/>
        <v>1123583</v>
      </c>
      <c r="M187" s="17"/>
      <c r="N187" s="17"/>
      <c r="O187" s="17"/>
      <c r="P187" s="17"/>
      <c r="Q187" s="17"/>
      <c r="R187" s="17"/>
      <c r="S187" s="17"/>
      <c r="T187" s="17"/>
      <c r="U187" s="17"/>
    </row>
    <row r="188" spans="1:21" x14ac:dyDescent="0.2">
      <c r="A188" s="18">
        <v>42277</v>
      </c>
      <c r="B188" s="17">
        <v>608335</v>
      </c>
      <c r="C188" s="17">
        <v>541997</v>
      </c>
      <c r="D188" s="17">
        <v>22521.666666666701</v>
      </c>
      <c r="E188" s="17">
        <f t="shared" si="10"/>
        <v>270260.00000000041</v>
      </c>
      <c r="F188" s="17">
        <v>4155.6666666666697</v>
      </c>
      <c r="G188" s="17">
        <f t="shared" si="11"/>
        <v>49868.000000000036</v>
      </c>
      <c r="H188" s="17">
        <v>2605.6666666666702</v>
      </c>
      <c r="I188" s="17">
        <f t="shared" si="12"/>
        <v>31268.000000000044</v>
      </c>
      <c r="J188" s="17">
        <v>3710</v>
      </c>
      <c r="K188" s="17">
        <f t="shared" si="13"/>
        <v>44520</v>
      </c>
      <c r="L188" s="17">
        <f t="shared" si="14"/>
        <v>1150332</v>
      </c>
      <c r="M188" s="17"/>
      <c r="N188" s="17"/>
      <c r="O188" s="17"/>
      <c r="P188" s="17"/>
      <c r="Q188" s="17"/>
      <c r="R188" s="17"/>
      <c r="S188" s="17"/>
      <c r="T188" s="17"/>
      <c r="U188" s="17"/>
    </row>
    <row r="189" spans="1:21" x14ac:dyDescent="0.2">
      <c r="A189" s="18">
        <v>42369</v>
      </c>
      <c r="B189" s="17">
        <v>612902</v>
      </c>
      <c r="C189" s="17">
        <v>563431</v>
      </c>
      <c r="D189" s="17">
        <v>24105</v>
      </c>
      <c r="E189" s="17">
        <f t="shared" si="10"/>
        <v>289260</v>
      </c>
      <c r="F189" s="17">
        <v>5078.6666666666697</v>
      </c>
      <c r="G189" s="17">
        <f t="shared" si="11"/>
        <v>60944.000000000036</v>
      </c>
      <c r="H189" s="17">
        <v>3248.3333333333298</v>
      </c>
      <c r="I189" s="17">
        <f t="shared" si="12"/>
        <v>38979.999999999956</v>
      </c>
      <c r="J189" s="17">
        <v>4215</v>
      </c>
      <c r="K189" s="17">
        <f t="shared" si="13"/>
        <v>50580</v>
      </c>
      <c r="L189" s="17">
        <f t="shared" si="14"/>
        <v>1176333</v>
      </c>
      <c r="M189" s="17"/>
      <c r="N189" s="17"/>
      <c r="O189" s="17"/>
      <c r="P189" s="17"/>
      <c r="Q189" s="17"/>
      <c r="R189" s="17"/>
      <c r="S189" s="17"/>
      <c r="T189" s="17"/>
      <c r="U189" s="17"/>
    </row>
    <row r="190" spans="1:21" x14ac:dyDescent="0.2">
      <c r="A190" s="18">
        <v>42460</v>
      </c>
      <c r="B190" s="17">
        <v>628441</v>
      </c>
      <c r="C190" s="17">
        <v>570568</v>
      </c>
      <c r="D190" s="17">
        <v>28006</v>
      </c>
      <c r="E190" s="17">
        <f t="shared" si="10"/>
        <v>336072</v>
      </c>
      <c r="F190" s="17">
        <v>4762.3333333333303</v>
      </c>
      <c r="G190" s="17">
        <f t="shared" si="11"/>
        <v>57147.999999999964</v>
      </c>
      <c r="H190" s="17">
        <v>3922</v>
      </c>
      <c r="I190" s="17">
        <f t="shared" si="12"/>
        <v>47064</v>
      </c>
      <c r="J190" s="17">
        <v>4867.6666666666697</v>
      </c>
      <c r="K190" s="17">
        <f t="shared" si="13"/>
        <v>58412.000000000036</v>
      </c>
      <c r="L190" s="17">
        <f t="shared" si="14"/>
        <v>1199009</v>
      </c>
      <c r="M190" s="17"/>
      <c r="N190" s="17"/>
      <c r="O190" s="17"/>
      <c r="P190" s="17"/>
      <c r="Q190" s="17"/>
      <c r="R190" s="17"/>
      <c r="S190" s="17"/>
      <c r="T190" s="17"/>
      <c r="U190" s="17"/>
    </row>
    <row r="191" spans="1:21" x14ac:dyDescent="0.2">
      <c r="A191" s="18">
        <v>42551</v>
      </c>
      <c r="B191" s="17">
        <v>637226</v>
      </c>
      <c r="C191" s="17">
        <v>577192</v>
      </c>
      <c r="D191" s="17">
        <v>19064.666666666701</v>
      </c>
      <c r="E191" s="17">
        <f t="shared" si="10"/>
        <v>228776.00000000041</v>
      </c>
      <c r="F191" s="17">
        <v>4797</v>
      </c>
      <c r="G191" s="17">
        <f t="shared" si="11"/>
        <v>57564</v>
      </c>
      <c r="H191" s="17">
        <v>3135.6666666666702</v>
      </c>
      <c r="I191" s="17">
        <f t="shared" si="12"/>
        <v>37628.000000000044</v>
      </c>
      <c r="J191" s="17">
        <v>3136.6666666666702</v>
      </c>
      <c r="K191" s="17">
        <f t="shared" si="13"/>
        <v>37640.000000000044</v>
      </c>
      <c r="L191" s="17">
        <f t="shared" si="14"/>
        <v>1214418</v>
      </c>
      <c r="M191" s="17"/>
      <c r="N191" s="17"/>
      <c r="O191" s="17"/>
      <c r="P191" s="17"/>
      <c r="Q191" s="17"/>
      <c r="R191" s="17"/>
      <c r="S191" s="17"/>
      <c r="T191" s="17"/>
      <c r="U191" s="17"/>
    </row>
    <row r="192" spans="1:21" x14ac:dyDescent="0.2">
      <c r="A192" s="18">
        <v>42643</v>
      </c>
      <c r="B192" s="17">
        <v>657583</v>
      </c>
      <c r="C192" s="17">
        <v>574441</v>
      </c>
      <c r="D192" s="17">
        <v>24319.333333333299</v>
      </c>
      <c r="E192" s="17">
        <f t="shared" si="10"/>
        <v>291831.99999999959</v>
      </c>
      <c r="F192" s="17">
        <v>5328.3333333333303</v>
      </c>
      <c r="G192" s="17">
        <f t="shared" si="11"/>
        <v>63939.999999999964</v>
      </c>
      <c r="H192" s="17">
        <v>2677.6666666666702</v>
      </c>
      <c r="I192" s="17">
        <f t="shared" si="12"/>
        <v>32132.000000000044</v>
      </c>
      <c r="J192" s="17">
        <v>3886.3333333333298</v>
      </c>
      <c r="K192" s="17">
        <f t="shared" si="13"/>
        <v>46635.999999999956</v>
      </c>
      <c r="L192" s="17">
        <f t="shared" si="14"/>
        <v>1232024</v>
      </c>
      <c r="M192" s="17"/>
      <c r="N192" s="17"/>
      <c r="O192" s="17"/>
      <c r="P192" s="17"/>
      <c r="Q192" s="17"/>
      <c r="R192" s="17"/>
      <c r="S192" s="17"/>
      <c r="T192" s="17"/>
      <c r="U192" s="17"/>
    </row>
    <row r="193" spans="1:21" x14ac:dyDescent="0.2">
      <c r="A193" s="18">
        <v>42735</v>
      </c>
      <c r="B193" s="17">
        <v>668298</v>
      </c>
      <c r="C193" s="17">
        <v>579487</v>
      </c>
      <c r="D193" s="17">
        <v>26838</v>
      </c>
      <c r="E193" s="17">
        <f t="shared" si="10"/>
        <v>322056</v>
      </c>
      <c r="F193" s="17">
        <v>5467</v>
      </c>
      <c r="G193" s="17">
        <f t="shared" si="11"/>
        <v>65604</v>
      </c>
      <c r="H193" s="17">
        <v>3267.6666666666702</v>
      </c>
      <c r="I193" s="17">
        <f t="shared" si="12"/>
        <v>39212.000000000044</v>
      </c>
      <c r="J193" s="17">
        <v>3919.6666666666702</v>
      </c>
      <c r="K193" s="17">
        <f t="shared" si="13"/>
        <v>47036.000000000044</v>
      </c>
      <c r="L193" s="17">
        <f t="shared" si="14"/>
        <v>1247785</v>
      </c>
      <c r="M193" s="17"/>
      <c r="N193" s="17"/>
      <c r="O193" s="17"/>
      <c r="P193" s="17"/>
      <c r="Q193" s="17"/>
      <c r="R193" s="17"/>
      <c r="S193" s="17"/>
      <c r="T193" s="17"/>
      <c r="U193" s="17"/>
    </row>
    <row r="194" spans="1:21" x14ac:dyDescent="0.2">
      <c r="A194" s="18">
        <v>42825</v>
      </c>
      <c r="B194" s="17">
        <v>705979</v>
      </c>
      <c r="C194" s="17">
        <v>584307</v>
      </c>
      <c r="D194" s="17">
        <v>26167</v>
      </c>
      <c r="E194" s="17">
        <f t="shared" si="10"/>
        <v>314004</v>
      </c>
      <c r="F194" s="17">
        <v>5334.3333333333303</v>
      </c>
      <c r="G194" s="17">
        <f t="shared" si="11"/>
        <v>64011.999999999964</v>
      </c>
      <c r="H194" s="17">
        <v>3975.3333333333298</v>
      </c>
      <c r="I194" s="17">
        <f t="shared" si="12"/>
        <v>47703.999999999956</v>
      </c>
      <c r="J194" s="17">
        <v>4251</v>
      </c>
      <c r="K194" s="17">
        <f t="shared" si="13"/>
        <v>51012</v>
      </c>
      <c r="L194" s="17">
        <f t="shared" si="14"/>
        <v>1290286</v>
      </c>
      <c r="M194" s="17"/>
      <c r="N194" s="17"/>
      <c r="O194" s="17"/>
      <c r="P194" s="17"/>
      <c r="Q194" s="17"/>
      <c r="R194" s="17"/>
      <c r="S194" s="17"/>
      <c r="T194" s="17"/>
      <c r="U194" s="17"/>
    </row>
    <row r="195" spans="1:21" x14ac:dyDescent="0.2">
      <c r="A195" s="18">
        <v>42916</v>
      </c>
      <c r="B195" s="17">
        <v>678402</v>
      </c>
      <c r="C195" s="17">
        <v>587089</v>
      </c>
      <c r="D195" s="17">
        <v>21074.333333333299</v>
      </c>
      <c r="E195" s="17">
        <f t="shared" si="10"/>
        <v>252891.99999999959</v>
      </c>
      <c r="F195" s="17">
        <v>5437.3333333333303</v>
      </c>
      <c r="G195" s="17">
        <f t="shared" si="11"/>
        <v>65247.999999999964</v>
      </c>
      <c r="H195" s="17">
        <v>3086.6666666666702</v>
      </c>
      <c r="I195" s="17">
        <f t="shared" si="12"/>
        <v>37040.000000000044</v>
      </c>
      <c r="J195" s="17">
        <v>2991.3333333333298</v>
      </c>
      <c r="K195" s="17">
        <f t="shared" si="13"/>
        <v>35895.999999999956</v>
      </c>
      <c r="L195" s="17">
        <f t="shared" si="14"/>
        <v>1265491</v>
      </c>
      <c r="M195" s="17"/>
      <c r="N195" s="17"/>
      <c r="O195" s="17"/>
      <c r="P195" s="17"/>
      <c r="Q195" s="17"/>
      <c r="R195" s="17"/>
      <c r="S195" s="17"/>
      <c r="T195" s="17"/>
      <c r="U195" s="17"/>
    </row>
    <row r="196" spans="1:21" x14ac:dyDescent="0.2">
      <c r="A196" s="18">
        <v>43008</v>
      </c>
      <c r="B196" s="17">
        <v>700549</v>
      </c>
      <c r="C196" s="17">
        <v>599024</v>
      </c>
      <c r="D196" s="17">
        <v>24359.333333333299</v>
      </c>
      <c r="E196" s="17">
        <f t="shared" si="10"/>
        <v>292311.99999999959</v>
      </c>
      <c r="F196" s="17">
        <v>5885.3333333333303</v>
      </c>
      <c r="G196" s="17">
        <f t="shared" si="11"/>
        <v>70623.999999999971</v>
      </c>
      <c r="H196" s="17">
        <v>2856.3333333333298</v>
      </c>
      <c r="I196" s="17">
        <f t="shared" si="12"/>
        <v>34275.999999999956</v>
      </c>
      <c r="J196" s="17">
        <v>3971.3333333333298</v>
      </c>
      <c r="K196" s="17">
        <f t="shared" si="13"/>
        <v>47655.999999999956</v>
      </c>
      <c r="L196" s="17">
        <f t="shared" si="14"/>
        <v>1299573</v>
      </c>
      <c r="M196" s="17"/>
      <c r="N196" s="17"/>
      <c r="O196" s="17"/>
      <c r="P196" s="17"/>
      <c r="Q196" s="17"/>
      <c r="R196" s="17"/>
      <c r="S196" s="17"/>
      <c r="T196" s="17"/>
      <c r="U196" s="17"/>
    </row>
    <row r="197" spans="1:21" x14ac:dyDescent="0.2">
      <c r="A197" s="18">
        <v>43100</v>
      </c>
      <c r="B197" s="17">
        <v>735806</v>
      </c>
      <c r="C197" s="17">
        <v>619208</v>
      </c>
      <c r="D197" s="17">
        <v>26354.333333333299</v>
      </c>
      <c r="E197" s="17">
        <f t="shared" si="10"/>
        <v>316251.99999999959</v>
      </c>
      <c r="F197" s="17">
        <v>6212</v>
      </c>
      <c r="G197" s="17">
        <f t="shared" si="11"/>
        <v>74544</v>
      </c>
      <c r="H197" s="17">
        <v>3542.3333333333298</v>
      </c>
      <c r="I197" s="17">
        <f t="shared" si="12"/>
        <v>42507.999999999956</v>
      </c>
      <c r="J197" s="17">
        <v>4574.6666666666697</v>
      </c>
      <c r="K197" s="17">
        <f t="shared" si="13"/>
        <v>54896.000000000036</v>
      </c>
      <c r="L197" s="17">
        <f t="shared" si="14"/>
        <v>1355014</v>
      </c>
      <c r="M197" s="17"/>
      <c r="N197" s="17"/>
      <c r="O197" s="17"/>
      <c r="P197" s="17"/>
      <c r="Q197" s="17"/>
      <c r="R197" s="17"/>
      <c r="S197" s="17"/>
      <c r="T197" s="17"/>
      <c r="U197" s="17"/>
    </row>
    <row r="198" spans="1:21" x14ac:dyDescent="0.2">
      <c r="A198" s="18">
        <v>43190</v>
      </c>
      <c r="B198" s="17">
        <v>750245</v>
      </c>
      <c r="C198" s="17">
        <v>632930</v>
      </c>
      <c r="D198" s="17">
        <v>27545</v>
      </c>
      <c r="E198" s="17">
        <f t="shared" si="10"/>
        <v>330540</v>
      </c>
      <c r="F198" s="17">
        <v>6405</v>
      </c>
      <c r="G198" s="17">
        <f t="shared" si="11"/>
        <v>76860</v>
      </c>
      <c r="H198" s="17">
        <v>4226.6666666666697</v>
      </c>
      <c r="I198" s="17">
        <f t="shared" si="12"/>
        <v>50720.000000000036</v>
      </c>
      <c r="J198" s="17">
        <v>5254.6666666666697</v>
      </c>
      <c r="K198" s="17">
        <f t="shared" si="13"/>
        <v>63056.000000000036</v>
      </c>
      <c r="L198" s="17">
        <f t="shared" si="14"/>
        <v>1383175</v>
      </c>
      <c r="M198" s="17"/>
      <c r="N198" s="17"/>
      <c r="O198" s="17"/>
      <c r="P198" s="17"/>
      <c r="Q198" s="17"/>
      <c r="R198" s="17"/>
      <c r="S198" s="17"/>
      <c r="T198" s="17"/>
      <c r="U198" s="17"/>
    </row>
    <row r="199" spans="1:21" x14ac:dyDescent="0.2">
      <c r="A199" s="18">
        <v>43281</v>
      </c>
      <c r="B199" s="17">
        <v>721151</v>
      </c>
      <c r="C199" s="17">
        <v>644694</v>
      </c>
      <c r="D199" s="17">
        <v>25211.333333333299</v>
      </c>
      <c r="E199" s="17">
        <f t="shared" ref="E199:E219" si="15">D199*12</f>
        <v>302535.99999999959</v>
      </c>
      <c r="F199" s="17">
        <v>5934</v>
      </c>
      <c r="G199" s="17">
        <f t="shared" ref="G199:G219" si="16">F199*12</f>
        <v>71208</v>
      </c>
      <c r="H199" s="17">
        <v>3548.3333333333298</v>
      </c>
      <c r="I199" s="17">
        <f t="shared" ref="I199:I219" si="17">H199*12</f>
        <v>42579.999999999956</v>
      </c>
      <c r="J199" s="17">
        <v>3186.6666666666702</v>
      </c>
      <c r="K199" s="17">
        <f t="shared" ref="K199:K219" si="18">J199*12</f>
        <v>38240.000000000044</v>
      </c>
      <c r="L199" s="17">
        <f t="shared" ref="L199:L220" si="19">B199+C199</f>
        <v>1365845</v>
      </c>
      <c r="M199" s="17"/>
      <c r="N199" s="17"/>
      <c r="O199" s="17"/>
      <c r="P199" s="17"/>
      <c r="Q199" s="17"/>
      <c r="R199" s="17"/>
      <c r="S199" s="17"/>
      <c r="T199" s="17"/>
      <c r="U199" s="17"/>
    </row>
    <row r="200" spans="1:21" x14ac:dyDescent="0.2">
      <c r="A200" s="18">
        <v>43373</v>
      </c>
      <c r="B200" s="17">
        <v>762586</v>
      </c>
      <c r="C200" s="17">
        <v>665244</v>
      </c>
      <c r="D200" s="17">
        <v>28729</v>
      </c>
      <c r="E200" s="17">
        <f t="shared" si="15"/>
        <v>344748</v>
      </c>
      <c r="F200" s="17">
        <v>6597.6666666666697</v>
      </c>
      <c r="G200" s="17">
        <f t="shared" si="16"/>
        <v>79172.000000000029</v>
      </c>
      <c r="H200" s="17">
        <v>3389.6666666666702</v>
      </c>
      <c r="I200" s="17">
        <f t="shared" si="17"/>
        <v>40676.000000000044</v>
      </c>
      <c r="J200" s="17">
        <v>4696.6666666666697</v>
      </c>
      <c r="K200" s="17">
        <f t="shared" si="18"/>
        <v>56360.000000000036</v>
      </c>
      <c r="L200" s="17">
        <f t="shared" si="19"/>
        <v>1427830</v>
      </c>
      <c r="M200" s="17"/>
      <c r="N200" s="17"/>
      <c r="O200" s="17"/>
      <c r="P200" s="17"/>
      <c r="Q200" s="17"/>
      <c r="R200" s="17"/>
      <c r="S200" s="17"/>
      <c r="T200" s="17"/>
      <c r="U200" s="17"/>
    </row>
    <row r="201" spans="1:21" x14ac:dyDescent="0.2">
      <c r="A201" s="18">
        <v>43465</v>
      </c>
      <c r="B201" s="17">
        <v>738022</v>
      </c>
      <c r="C201" s="17">
        <v>676884</v>
      </c>
      <c r="D201" s="17">
        <v>26748.666666666701</v>
      </c>
      <c r="E201" s="17">
        <f t="shared" si="15"/>
        <v>320984.00000000041</v>
      </c>
      <c r="F201" s="17">
        <v>6145.6666666666697</v>
      </c>
      <c r="G201" s="17">
        <f t="shared" si="16"/>
        <v>73748.000000000029</v>
      </c>
      <c r="H201" s="17">
        <v>4079</v>
      </c>
      <c r="I201" s="17">
        <f t="shared" si="17"/>
        <v>48948</v>
      </c>
      <c r="J201" s="17">
        <v>5246</v>
      </c>
      <c r="K201" s="17">
        <f t="shared" si="18"/>
        <v>62952</v>
      </c>
      <c r="L201" s="17">
        <f t="shared" si="19"/>
        <v>1414906</v>
      </c>
      <c r="M201" s="17"/>
      <c r="N201" s="17"/>
      <c r="O201" s="17"/>
      <c r="P201" s="17"/>
      <c r="Q201" s="17"/>
      <c r="R201" s="17"/>
      <c r="S201" s="17"/>
      <c r="T201" s="17"/>
      <c r="U201" s="17"/>
    </row>
    <row r="202" spans="1:21" x14ac:dyDescent="0.2">
      <c r="A202" s="18">
        <v>43555</v>
      </c>
      <c r="B202" s="17">
        <v>760210</v>
      </c>
      <c r="C202" s="17">
        <v>682317</v>
      </c>
      <c r="D202" s="17">
        <v>27566</v>
      </c>
      <c r="E202" s="17">
        <f t="shared" si="15"/>
        <v>330792</v>
      </c>
      <c r="F202" s="17">
        <v>6716.3333333333303</v>
      </c>
      <c r="G202" s="17">
        <f t="shared" si="16"/>
        <v>80595.999999999971</v>
      </c>
      <c r="H202" s="17">
        <v>5055.3333333333303</v>
      </c>
      <c r="I202" s="17">
        <f t="shared" si="17"/>
        <v>60663.999999999964</v>
      </c>
      <c r="J202" s="17">
        <v>5562.6666666666697</v>
      </c>
      <c r="K202" s="17">
        <f t="shared" si="18"/>
        <v>66752.000000000029</v>
      </c>
      <c r="L202" s="17">
        <f t="shared" si="19"/>
        <v>1442527</v>
      </c>
      <c r="M202" s="17"/>
      <c r="N202" s="17"/>
      <c r="O202" s="17"/>
      <c r="P202" s="17"/>
      <c r="Q202" s="17"/>
      <c r="R202" s="17"/>
      <c r="S202" s="17"/>
      <c r="T202" s="17"/>
      <c r="U202" s="17"/>
    </row>
    <row r="203" spans="1:21" x14ac:dyDescent="0.2">
      <c r="A203" s="18">
        <v>43646</v>
      </c>
      <c r="B203" s="17">
        <v>768322</v>
      </c>
      <c r="C203" s="17">
        <v>696616</v>
      </c>
      <c r="D203" s="17">
        <v>24337</v>
      </c>
      <c r="E203" s="17">
        <f t="shared" si="15"/>
        <v>292044</v>
      </c>
      <c r="F203" s="17">
        <v>6453.6666666666697</v>
      </c>
      <c r="G203" s="17">
        <f t="shared" si="16"/>
        <v>77444.000000000029</v>
      </c>
      <c r="H203" s="17">
        <v>4098</v>
      </c>
      <c r="I203" s="17">
        <f t="shared" si="17"/>
        <v>49176</v>
      </c>
      <c r="J203" s="17">
        <v>3358</v>
      </c>
      <c r="K203" s="17">
        <f t="shared" si="18"/>
        <v>40296</v>
      </c>
      <c r="L203" s="17">
        <f t="shared" si="19"/>
        <v>1464938</v>
      </c>
      <c r="M203" s="17"/>
      <c r="N203" s="17"/>
      <c r="O203" s="17"/>
      <c r="P203" s="17"/>
      <c r="Q203" s="17"/>
      <c r="R203" s="17"/>
      <c r="S203" s="17"/>
      <c r="T203" s="17"/>
      <c r="U203" s="17"/>
    </row>
    <row r="204" spans="1:21" x14ac:dyDescent="0.2">
      <c r="A204" s="18">
        <v>43738</v>
      </c>
      <c r="B204" s="17">
        <v>793286</v>
      </c>
      <c r="C204" s="17">
        <v>702156</v>
      </c>
      <c r="D204" s="17">
        <v>29139.333333333299</v>
      </c>
      <c r="E204" s="17">
        <f t="shared" si="15"/>
        <v>349671.99999999959</v>
      </c>
      <c r="F204" s="17">
        <v>6387.3333333333303</v>
      </c>
      <c r="G204" s="17">
        <f t="shared" si="16"/>
        <v>76647.999999999971</v>
      </c>
      <c r="H204" s="17">
        <v>3755.3333333333298</v>
      </c>
      <c r="I204" s="17">
        <f t="shared" si="17"/>
        <v>45063.999999999956</v>
      </c>
      <c r="J204" s="17">
        <v>4973</v>
      </c>
      <c r="K204" s="17">
        <f t="shared" si="18"/>
        <v>59676</v>
      </c>
      <c r="L204" s="17">
        <f t="shared" si="19"/>
        <v>1495442</v>
      </c>
      <c r="M204" s="17"/>
      <c r="N204" s="17"/>
      <c r="O204" s="17"/>
      <c r="P204" s="17"/>
      <c r="Q204" s="17"/>
      <c r="R204" s="17"/>
      <c r="S204" s="17"/>
      <c r="T204" s="17"/>
      <c r="U204" s="17"/>
    </row>
    <row r="205" spans="1:21" x14ac:dyDescent="0.2">
      <c r="A205" s="18">
        <v>43830</v>
      </c>
      <c r="B205" s="17">
        <v>773590</v>
      </c>
      <c r="C205" s="17">
        <v>707455</v>
      </c>
      <c r="D205" s="17">
        <v>28756.666666666701</v>
      </c>
      <c r="E205" s="17">
        <f t="shared" si="15"/>
        <v>345080.00000000041</v>
      </c>
      <c r="F205" s="17">
        <v>6832.6666666666697</v>
      </c>
      <c r="G205" s="17">
        <f t="shared" si="16"/>
        <v>81992.000000000029</v>
      </c>
      <c r="H205" s="17">
        <v>4452.6666666666697</v>
      </c>
      <c r="I205" s="17">
        <f t="shared" si="17"/>
        <v>53432.000000000036</v>
      </c>
      <c r="J205" s="17">
        <v>5040.6666666666697</v>
      </c>
      <c r="K205" s="17">
        <f t="shared" si="18"/>
        <v>60488.000000000036</v>
      </c>
      <c r="L205" s="17">
        <f t="shared" si="19"/>
        <v>1481045</v>
      </c>
      <c r="M205" s="17"/>
      <c r="N205" s="17"/>
      <c r="O205" s="17"/>
      <c r="P205" s="17"/>
      <c r="Q205" s="17"/>
      <c r="R205" s="17"/>
      <c r="S205" s="17"/>
      <c r="T205" s="17"/>
      <c r="U205" s="17"/>
    </row>
    <row r="206" spans="1:21" x14ac:dyDescent="0.2">
      <c r="A206" s="18">
        <v>43921</v>
      </c>
      <c r="B206" s="17">
        <v>785984</v>
      </c>
      <c r="C206" s="17">
        <v>718866</v>
      </c>
      <c r="D206" s="17">
        <v>33349.333333333299</v>
      </c>
      <c r="E206" s="17">
        <f t="shared" si="15"/>
        <v>400191.99999999959</v>
      </c>
      <c r="F206" s="17">
        <v>7051</v>
      </c>
      <c r="G206" s="17">
        <f t="shared" si="16"/>
        <v>84612</v>
      </c>
      <c r="H206" s="17">
        <v>5492.6666666666697</v>
      </c>
      <c r="I206" s="17">
        <f t="shared" si="17"/>
        <v>65912.000000000029</v>
      </c>
      <c r="J206" s="17">
        <v>5126</v>
      </c>
      <c r="K206" s="17">
        <f t="shared" si="18"/>
        <v>61512</v>
      </c>
      <c r="L206" s="17">
        <f t="shared" si="19"/>
        <v>1504850</v>
      </c>
      <c r="M206" s="17"/>
      <c r="N206" s="17"/>
      <c r="O206" s="17"/>
      <c r="P206" s="17"/>
      <c r="Q206" s="17"/>
      <c r="R206" s="17"/>
      <c r="S206" s="17"/>
      <c r="T206" s="17"/>
      <c r="U206" s="17"/>
    </row>
    <row r="207" spans="1:21" x14ac:dyDescent="0.2">
      <c r="A207" s="18">
        <v>44012</v>
      </c>
      <c r="B207" s="17">
        <v>643635</v>
      </c>
      <c r="C207" s="17">
        <v>531312</v>
      </c>
      <c r="D207" s="17">
        <v>17503.333333333299</v>
      </c>
      <c r="E207" s="17">
        <f t="shared" si="15"/>
        <v>210039.99999999959</v>
      </c>
      <c r="F207" s="17">
        <v>3727</v>
      </c>
      <c r="G207" s="17">
        <f t="shared" si="16"/>
        <v>44724</v>
      </c>
      <c r="H207" s="17">
        <v>1155.6666666666699</v>
      </c>
      <c r="I207" s="17">
        <f t="shared" si="17"/>
        <v>13868.00000000004</v>
      </c>
      <c r="J207" s="17">
        <v>2159.6666666666702</v>
      </c>
      <c r="K207" s="17">
        <f t="shared" si="18"/>
        <v>25916.000000000044</v>
      </c>
      <c r="L207" s="17">
        <f t="shared" si="19"/>
        <v>1174947</v>
      </c>
      <c r="M207" s="17"/>
      <c r="N207" s="17"/>
      <c r="O207" s="17"/>
      <c r="P207" s="17"/>
      <c r="Q207" s="17"/>
      <c r="R207" s="17"/>
      <c r="S207" s="17"/>
      <c r="T207" s="17"/>
      <c r="U207" s="17"/>
    </row>
    <row r="208" spans="1:21" x14ac:dyDescent="0.2">
      <c r="A208" s="18">
        <v>44104</v>
      </c>
      <c r="B208" s="17">
        <v>682010</v>
      </c>
      <c r="C208" s="17">
        <v>653131</v>
      </c>
      <c r="D208" s="17">
        <v>27973.666666666701</v>
      </c>
      <c r="E208" s="17">
        <f t="shared" si="15"/>
        <v>335684.00000000041</v>
      </c>
      <c r="F208" s="17">
        <v>7027.3333333333303</v>
      </c>
      <c r="G208" s="17">
        <f t="shared" si="16"/>
        <v>84327.999999999971</v>
      </c>
      <c r="H208" s="17">
        <v>1639</v>
      </c>
      <c r="I208" s="17">
        <f t="shared" si="17"/>
        <v>19668</v>
      </c>
      <c r="J208" s="17">
        <v>3753.3333333333298</v>
      </c>
      <c r="K208" s="17">
        <f t="shared" si="18"/>
        <v>45039.999999999956</v>
      </c>
      <c r="L208" s="17">
        <f t="shared" si="19"/>
        <v>1335141</v>
      </c>
      <c r="M208" s="17"/>
      <c r="N208" s="17"/>
      <c r="O208" s="17"/>
      <c r="P208" s="17"/>
      <c r="Q208" s="17"/>
      <c r="R208" s="17"/>
      <c r="S208" s="17"/>
      <c r="T208" s="17"/>
      <c r="U208" s="17"/>
    </row>
    <row r="209" spans="1:21" x14ac:dyDescent="0.2">
      <c r="A209" s="18">
        <v>44196</v>
      </c>
      <c r="B209" s="17">
        <v>774347</v>
      </c>
      <c r="C209" s="17">
        <v>722935</v>
      </c>
      <c r="D209" s="17">
        <v>32298.666666666701</v>
      </c>
      <c r="E209" s="17">
        <f t="shared" si="15"/>
        <v>387584.00000000041</v>
      </c>
      <c r="F209" s="17">
        <v>7596</v>
      </c>
      <c r="G209" s="17">
        <f t="shared" si="16"/>
        <v>91152</v>
      </c>
      <c r="H209" s="17">
        <v>4891.3333333333303</v>
      </c>
      <c r="I209" s="17">
        <f t="shared" si="17"/>
        <v>58695.999999999964</v>
      </c>
      <c r="J209" s="17">
        <v>4648.3333333333303</v>
      </c>
      <c r="K209" s="17">
        <f t="shared" si="18"/>
        <v>55779.999999999964</v>
      </c>
      <c r="L209" s="17">
        <f t="shared" si="19"/>
        <v>1497282</v>
      </c>
      <c r="M209" s="17"/>
      <c r="N209" s="17"/>
      <c r="O209" s="17"/>
      <c r="P209" s="17"/>
      <c r="Q209" s="17"/>
      <c r="R209" s="17"/>
      <c r="S209" s="17"/>
      <c r="T209" s="17"/>
      <c r="U209" s="17"/>
    </row>
    <row r="210" spans="1:21" x14ac:dyDescent="0.2">
      <c r="A210" s="18">
        <v>44286</v>
      </c>
      <c r="B210" s="17">
        <v>799304</v>
      </c>
      <c r="C210" s="17">
        <v>708463</v>
      </c>
      <c r="D210" s="17">
        <v>32618.666666666701</v>
      </c>
      <c r="E210" s="17">
        <f t="shared" si="15"/>
        <v>391424.00000000041</v>
      </c>
      <c r="F210" s="17">
        <v>6709</v>
      </c>
      <c r="G210" s="17">
        <f t="shared" si="16"/>
        <v>80508</v>
      </c>
      <c r="H210" s="17">
        <v>4980</v>
      </c>
      <c r="I210" s="17">
        <f t="shared" si="17"/>
        <v>59760</v>
      </c>
      <c r="J210" s="17">
        <v>5226.6666666666697</v>
      </c>
      <c r="K210" s="17">
        <f t="shared" si="18"/>
        <v>62720.000000000036</v>
      </c>
      <c r="L210" s="17">
        <f t="shared" si="19"/>
        <v>1507767</v>
      </c>
      <c r="M210" s="17"/>
      <c r="N210" s="17"/>
      <c r="O210" s="17"/>
      <c r="P210" s="17"/>
      <c r="Q210" s="17"/>
      <c r="R210" s="17"/>
      <c r="S210" s="17"/>
      <c r="T210" s="17"/>
      <c r="U210" s="17"/>
    </row>
    <row r="211" spans="1:21" x14ac:dyDescent="0.2">
      <c r="A211" s="18">
        <v>44377</v>
      </c>
      <c r="B211" s="17">
        <v>921724</v>
      </c>
      <c r="C211" s="17">
        <v>756870</v>
      </c>
      <c r="D211" s="17">
        <v>27962.666666666701</v>
      </c>
      <c r="E211" s="17">
        <f t="shared" si="15"/>
        <v>335552.00000000041</v>
      </c>
      <c r="F211" s="17">
        <v>7670</v>
      </c>
      <c r="G211" s="17">
        <f t="shared" si="16"/>
        <v>92040</v>
      </c>
      <c r="H211" s="17">
        <v>4601</v>
      </c>
      <c r="I211" s="17">
        <f t="shared" si="17"/>
        <v>55212</v>
      </c>
      <c r="J211" s="17">
        <v>3183</v>
      </c>
      <c r="K211" s="17">
        <f t="shared" si="18"/>
        <v>38196</v>
      </c>
      <c r="L211" s="17">
        <f t="shared" si="19"/>
        <v>1678594</v>
      </c>
      <c r="M211" s="17"/>
      <c r="N211" s="17"/>
      <c r="O211" s="17"/>
      <c r="P211" s="17"/>
      <c r="Q211" s="17"/>
      <c r="R211" s="17"/>
      <c r="S211" s="17"/>
      <c r="T211" s="17"/>
      <c r="U211" s="17"/>
    </row>
    <row r="212" spans="1:21" x14ac:dyDescent="0.2">
      <c r="A212" s="18">
        <v>44469</v>
      </c>
      <c r="B212" s="17">
        <v>898339</v>
      </c>
      <c r="C212" s="17">
        <v>745764</v>
      </c>
      <c r="D212" s="17">
        <v>30614</v>
      </c>
      <c r="E212" s="17">
        <f t="shared" si="15"/>
        <v>367368</v>
      </c>
      <c r="F212" s="17">
        <v>6908.3333333333303</v>
      </c>
      <c r="G212" s="17">
        <f t="shared" si="16"/>
        <v>82899.999999999971</v>
      </c>
      <c r="H212" s="17">
        <v>2610.3333333333298</v>
      </c>
      <c r="I212" s="17">
        <f t="shared" si="17"/>
        <v>31323.999999999956</v>
      </c>
      <c r="J212" s="17">
        <v>4319.6666666666697</v>
      </c>
      <c r="K212" s="17">
        <f t="shared" si="18"/>
        <v>51836.000000000036</v>
      </c>
      <c r="L212" s="17">
        <f t="shared" si="19"/>
        <v>1644103</v>
      </c>
      <c r="M212" s="17"/>
      <c r="N212" s="17"/>
      <c r="O212" s="17"/>
      <c r="P212" s="17"/>
      <c r="Q212" s="17"/>
      <c r="R212" s="17"/>
      <c r="S212" s="17"/>
      <c r="T212" s="17"/>
      <c r="U212" s="17"/>
    </row>
    <row r="213" spans="1:21" x14ac:dyDescent="0.2">
      <c r="A213" s="18">
        <v>44561</v>
      </c>
      <c r="B213" s="17">
        <v>936109</v>
      </c>
      <c r="C213" s="17">
        <v>806959</v>
      </c>
      <c r="D213" s="17">
        <v>33699</v>
      </c>
      <c r="E213" s="17">
        <f t="shared" si="15"/>
        <v>404388</v>
      </c>
      <c r="F213" s="17">
        <v>7641.6666666666697</v>
      </c>
      <c r="G213" s="17">
        <f t="shared" si="16"/>
        <v>91700.000000000029</v>
      </c>
      <c r="H213" s="17">
        <v>5548.6666666666697</v>
      </c>
      <c r="I213" s="17">
        <f t="shared" si="17"/>
        <v>66584.000000000029</v>
      </c>
      <c r="J213" s="17">
        <v>5287.6666666666697</v>
      </c>
      <c r="K213" s="17">
        <f t="shared" si="18"/>
        <v>63452.000000000036</v>
      </c>
      <c r="L213" s="17">
        <f t="shared" si="19"/>
        <v>1743068</v>
      </c>
      <c r="M213" s="17"/>
      <c r="N213" s="17"/>
      <c r="O213" s="17"/>
      <c r="P213" s="17"/>
      <c r="Q213" s="17"/>
      <c r="R213" s="17"/>
      <c r="S213" s="17"/>
      <c r="T213" s="17"/>
      <c r="U213" s="17"/>
    </row>
    <row r="214" spans="1:21" x14ac:dyDescent="0.2">
      <c r="A214" s="18">
        <v>44651</v>
      </c>
      <c r="B214" s="17">
        <v>910806</v>
      </c>
      <c r="C214" s="17">
        <v>808548</v>
      </c>
      <c r="D214" s="17">
        <v>38006.333333333299</v>
      </c>
      <c r="E214" s="17">
        <f t="shared" si="15"/>
        <v>456075.99999999959</v>
      </c>
      <c r="F214" s="17">
        <v>7408.3333333333303</v>
      </c>
      <c r="G214" s="17">
        <f t="shared" si="16"/>
        <v>88899.999999999971</v>
      </c>
      <c r="H214" s="17">
        <v>6064.3333333333303</v>
      </c>
      <c r="I214" s="17">
        <f t="shared" si="17"/>
        <v>72771.999999999971</v>
      </c>
      <c r="J214" s="17">
        <v>6570.3333333333303</v>
      </c>
      <c r="K214" s="17">
        <f t="shared" si="18"/>
        <v>78843.999999999971</v>
      </c>
      <c r="L214" s="17">
        <f t="shared" si="19"/>
        <v>1719354</v>
      </c>
      <c r="M214" s="17"/>
      <c r="N214" s="17"/>
      <c r="O214" s="17"/>
      <c r="P214" s="17"/>
      <c r="Q214" s="17"/>
      <c r="R214" s="17"/>
      <c r="S214" s="17"/>
      <c r="T214" s="17"/>
      <c r="U214" s="17"/>
    </row>
    <row r="215" spans="1:21" x14ac:dyDescent="0.2">
      <c r="A215" s="18">
        <v>44742</v>
      </c>
      <c r="B215" s="17">
        <v>1039480</v>
      </c>
      <c r="C215" s="17">
        <v>812037</v>
      </c>
      <c r="D215" s="17">
        <v>31352.666666666701</v>
      </c>
      <c r="E215" s="17">
        <f t="shared" si="15"/>
        <v>376232.00000000041</v>
      </c>
      <c r="F215" s="17">
        <v>5780</v>
      </c>
      <c r="G215" s="17">
        <f t="shared" si="16"/>
        <v>69360</v>
      </c>
      <c r="H215" s="17">
        <v>4654</v>
      </c>
      <c r="I215" s="17">
        <f t="shared" si="17"/>
        <v>55848</v>
      </c>
      <c r="J215" s="17">
        <v>4237.6666666666697</v>
      </c>
      <c r="K215" s="17">
        <f t="shared" si="18"/>
        <v>50852.000000000036</v>
      </c>
      <c r="L215" s="17">
        <f t="shared" si="19"/>
        <v>1851517</v>
      </c>
      <c r="M215" s="17"/>
      <c r="N215" s="17"/>
      <c r="O215" s="17"/>
      <c r="P215" s="17"/>
      <c r="Q215" s="17"/>
      <c r="R215" s="17"/>
      <c r="S215" s="17"/>
      <c r="T215" s="17"/>
      <c r="U215" s="17"/>
    </row>
    <row r="216" spans="1:21" x14ac:dyDescent="0.2">
      <c r="A216" s="18">
        <v>44834</v>
      </c>
      <c r="B216" s="17">
        <v>939800</v>
      </c>
      <c r="C216" s="17">
        <v>839081</v>
      </c>
      <c r="D216" s="17">
        <v>33894.333333333299</v>
      </c>
      <c r="E216" s="17">
        <f t="shared" si="15"/>
        <v>406731.99999999959</v>
      </c>
      <c r="F216" s="17">
        <v>5686.3333333333303</v>
      </c>
      <c r="G216" s="17">
        <f t="shared" si="16"/>
        <v>68235.999999999971</v>
      </c>
      <c r="H216" s="17">
        <v>4186.6666666666697</v>
      </c>
      <c r="I216" s="17">
        <f t="shared" si="17"/>
        <v>50240.000000000036</v>
      </c>
      <c r="J216" s="17">
        <v>6387.3333333333303</v>
      </c>
      <c r="K216" s="17">
        <f t="shared" si="18"/>
        <v>76647.999999999971</v>
      </c>
      <c r="L216" s="17">
        <f t="shared" si="19"/>
        <v>1778881</v>
      </c>
      <c r="M216" s="17"/>
      <c r="N216" s="17"/>
      <c r="O216" s="17"/>
      <c r="P216" s="17"/>
      <c r="Q216" s="17"/>
      <c r="R216" s="17"/>
      <c r="S216" s="17"/>
      <c r="T216" s="17"/>
      <c r="U216" s="17"/>
    </row>
    <row r="217" spans="1:21" x14ac:dyDescent="0.2">
      <c r="A217" s="18">
        <v>44926</v>
      </c>
      <c r="B217" s="17">
        <v>1003026</v>
      </c>
      <c r="C217" s="17">
        <v>852430</v>
      </c>
      <c r="D217" s="17">
        <v>34711.333333333299</v>
      </c>
      <c r="E217" s="17">
        <f t="shared" si="15"/>
        <v>416535.99999999959</v>
      </c>
      <c r="F217" s="17">
        <v>7602.6666666666697</v>
      </c>
      <c r="G217" s="17">
        <f t="shared" si="16"/>
        <v>91232.000000000029</v>
      </c>
      <c r="H217" s="17">
        <v>5161.3333333333303</v>
      </c>
      <c r="I217" s="17">
        <f t="shared" si="17"/>
        <v>61935.999999999964</v>
      </c>
      <c r="J217" s="17">
        <v>6314</v>
      </c>
      <c r="K217" s="17">
        <f t="shared" si="18"/>
        <v>75768</v>
      </c>
      <c r="L217" s="17">
        <f t="shared" si="19"/>
        <v>1855456</v>
      </c>
      <c r="M217" s="17"/>
      <c r="N217" s="17"/>
      <c r="O217" s="17"/>
      <c r="P217" s="17"/>
      <c r="Q217" s="17"/>
      <c r="R217" s="17"/>
      <c r="S217" s="17"/>
      <c r="T217" s="17"/>
      <c r="U217" s="17"/>
    </row>
    <row r="218" spans="1:21" x14ac:dyDescent="0.2">
      <c r="A218" s="18">
        <v>45016</v>
      </c>
      <c r="B218" s="17">
        <v>984682</v>
      </c>
      <c r="C218" s="17">
        <v>841406</v>
      </c>
      <c r="D218" s="17">
        <v>40847</v>
      </c>
      <c r="E218" s="17">
        <f t="shared" si="15"/>
        <v>490164</v>
      </c>
      <c r="F218" s="17">
        <v>7756</v>
      </c>
      <c r="G218" s="17">
        <f t="shared" si="16"/>
        <v>93072</v>
      </c>
      <c r="H218" s="17">
        <v>6955</v>
      </c>
      <c r="I218" s="17">
        <f t="shared" si="17"/>
        <v>83460</v>
      </c>
      <c r="J218" s="17">
        <v>7746.3333333333303</v>
      </c>
      <c r="K218" s="17">
        <f t="shared" si="18"/>
        <v>92955.999999999971</v>
      </c>
      <c r="L218" s="17">
        <f t="shared" si="19"/>
        <v>1826088</v>
      </c>
      <c r="M218" s="17"/>
      <c r="N218" s="17"/>
      <c r="O218" s="17"/>
      <c r="P218" s="17"/>
      <c r="Q218" s="17"/>
      <c r="R218" s="17"/>
      <c r="S218" s="17"/>
      <c r="T218" s="17"/>
      <c r="U218" s="17"/>
    </row>
    <row r="219" spans="1:21" x14ac:dyDescent="0.2">
      <c r="A219" s="18">
        <v>45107</v>
      </c>
      <c r="B219" s="17" t="e">
        <v>#N/A</v>
      </c>
      <c r="C219" s="17" t="e">
        <v>#N/A</v>
      </c>
      <c r="D219" s="48">
        <v>23972</v>
      </c>
      <c r="E219" s="17">
        <f t="shared" si="15"/>
        <v>287664</v>
      </c>
      <c r="F219" s="48">
        <v>6430</v>
      </c>
      <c r="G219" s="17">
        <f t="shared" si="16"/>
        <v>77160</v>
      </c>
      <c r="H219" s="48">
        <v>5811</v>
      </c>
      <c r="I219" s="17">
        <f t="shared" si="17"/>
        <v>69732</v>
      </c>
      <c r="J219" s="48">
        <v>2383</v>
      </c>
      <c r="K219" s="17">
        <f t="shared" si="18"/>
        <v>28596</v>
      </c>
      <c r="L219" s="17" t="e">
        <f t="shared" si="19"/>
        <v>#N/A</v>
      </c>
      <c r="M219" s="17"/>
      <c r="N219" s="17"/>
      <c r="O219" s="17"/>
      <c r="P219" s="17"/>
      <c r="Q219" s="17"/>
      <c r="R219" s="17"/>
      <c r="S219" s="17"/>
      <c r="T219" s="17"/>
      <c r="U219" s="17"/>
    </row>
    <row r="220" spans="1:21" x14ac:dyDescent="0.2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>
        <f t="shared" si="19"/>
        <v>0</v>
      </c>
      <c r="M220" s="17"/>
      <c r="N220" s="17"/>
      <c r="O220" s="17"/>
      <c r="P220" s="17"/>
      <c r="Q220" s="17"/>
      <c r="R220" s="17"/>
      <c r="S220" s="17"/>
      <c r="T220" s="17"/>
      <c r="U220" s="17"/>
    </row>
    <row r="221" spans="1:21" x14ac:dyDescent="0.2">
      <c r="A221" s="19"/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58FB-43A5-4130-93E2-465412BC923F}">
  <dimension ref="A1:L221"/>
  <sheetViews>
    <sheetView workbookViewId="0">
      <selection activeCell="H52" sqref="H52"/>
    </sheetView>
  </sheetViews>
  <sheetFormatPr defaultRowHeight="12" x14ac:dyDescent="0.2"/>
  <cols>
    <col min="1" max="1" width="11.85546875" bestFit="1" customWidth="1"/>
    <col min="2" max="2" width="21.85546875" bestFit="1" customWidth="1"/>
    <col min="3" max="3" width="16.5703125" bestFit="1" customWidth="1"/>
    <col min="4" max="5" width="19.5703125" bestFit="1" customWidth="1"/>
    <col min="6" max="8" width="13.5703125" bestFit="1" customWidth="1"/>
    <col min="9" max="9" width="14.5703125" customWidth="1"/>
    <col min="10" max="10" width="16.5703125" customWidth="1"/>
    <col min="11" max="11" width="18.28515625" customWidth="1"/>
    <col min="12" max="12" width="23" customWidth="1"/>
  </cols>
  <sheetData>
    <row r="1" spans="1:12" x14ac:dyDescent="0.2">
      <c r="A1" s="15"/>
      <c r="B1" s="16"/>
    </row>
    <row r="2" spans="1:12" x14ac:dyDescent="0.2">
      <c r="A2" s="13" t="s">
        <v>146</v>
      </c>
      <c r="B2" s="16" t="s">
        <v>307</v>
      </c>
      <c r="C2" s="16" t="s">
        <v>315</v>
      </c>
      <c r="D2" s="16" t="s">
        <v>307</v>
      </c>
      <c r="E2" s="16" t="s">
        <v>307</v>
      </c>
      <c r="F2" s="16" t="s">
        <v>323</v>
      </c>
      <c r="G2" s="16" t="s">
        <v>325</v>
      </c>
      <c r="H2" s="16" t="s">
        <v>327</v>
      </c>
      <c r="I2" s="16" t="s">
        <v>350</v>
      </c>
      <c r="J2" s="16" t="s">
        <v>351</v>
      </c>
      <c r="K2" s="16" t="s">
        <v>359</v>
      </c>
      <c r="L2" s="16" t="s">
        <v>357</v>
      </c>
    </row>
    <row r="3" spans="1:12" x14ac:dyDescent="0.2">
      <c r="A3" s="13" t="s">
        <v>147</v>
      </c>
      <c r="B3" s="13" t="s">
        <v>308</v>
      </c>
      <c r="C3" s="13" t="s">
        <v>313</v>
      </c>
      <c r="D3" s="13" t="s">
        <v>321</v>
      </c>
      <c r="E3" s="13" t="s">
        <v>322</v>
      </c>
      <c r="F3" s="13" t="s">
        <v>319</v>
      </c>
      <c r="G3" s="13" t="s">
        <v>326</v>
      </c>
      <c r="H3" s="13" t="s">
        <v>328</v>
      </c>
      <c r="I3" s="13" t="s">
        <v>346</v>
      </c>
      <c r="J3" s="13" t="s">
        <v>347</v>
      </c>
      <c r="K3" s="13" t="s">
        <v>352</v>
      </c>
      <c r="L3" s="13" t="s">
        <v>358</v>
      </c>
    </row>
    <row r="4" spans="1:12" x14ac:dyDescent="0.2">
      <c r="A4" s="14" t="s">
        <v>46</v>
      </c>
      <c r="B4" s="14" t="s">
        <v>70</v>
      </c>
      <c r="C4" s="14" t="s">
        <v>314</v>
      </c>
      <c r="D4" s="14" t="s">
        <v>317</v>
      </c>
      <c r="E4" s="14" t="s">
        <v>70</v>
      </c>
      <c r="F4" s="14" t="s">
        <v>70</v>
      </c>
      <c r="G4" s="14" t="s">
        <v>48</v>
      </c>
      <c r="H4" s="14" t="s">
        <v>48</v>
      </c>
      <c r="I4" s="14" t="s">
        <v>348</v>
      </c>
      <c r="J4" s="14" t="s">
        <v>349</v>
      </c>
      <c r="K4" s="14"/>
      <c r="L4" s="14"/>
    </row>
    <row r="5" spans="1:12" x14ac:dyDescent="0.2">
      <c r="A5" s="14" t="s">
        <v>81</v>
      </c>
      <c r="B5" s="14" t="s">
        <v>309</v>
      </c>
      <c r="C5" s="14" t="s">
        <v>316</v>
      </c>
      <c r="D5" s="14" t="s">
        <v>318</v>
      </c>
      <c r="E5" s="14"/>
      <c r="F5" s="14"/>
      <c r="G5" s="14" t="s">
        <v>324</v>
      </c>
      <c r="H5" s="14" t="s">
        <v>329</v>
      </c>
      <c r="I5" s="14" t="s">
        <v>354</v>
      </c>
      <c r="J5" s="14" t="s">
        <v>355</v>
      </c>
      <c r="K5" s="14" t="s">
        <v>353</v>
      </c>
      <c r="L5" s="14" t="s">
        <v>356</v>
      </c>
    </row>
    <row r="6" spans="1:12" x14ac:dyDescent="0.2">
      <c r="A6" s="18">
        <v>25658</v>
      </c>
      <c r="B6" s="40">
        <v>4</v>
      </c>
      <c r="C6" s="17">
        <v>8159</v>
      </c>
      <c r="D6" s="17" t="e">
        <v>#N/A</v>
      </c>
      <c r="E6" s="17"/>
      <c r="G6" s="17" t="e">
        <v>#N/A</v>
      </c>
      <c r="H6" s="17" t="e">
        <v>#N/A</v>
      </c>
      <c r="I6" s="66">
        <v>5139.6666666666697</v>
      </c>
      <c r="J6" s="66">
        <v>0.66666666666666696</v>
      </c>
      <c r="K6" s="66">
        <f>I6+J6</f>
        <v>5140.3333333333367</v>
      </c>
      <c r="L6" s="66">
        <f>(SARB!E4/SARB!D4)*100</f>
        <v>1.2946027398935098</v>
      </c>
    </row>
    <row r="7" spans="1:12" x14ac:dyDescent="0.2">
      <c r="A7" s="18">
        <v>25749</v>
      </c>
      <c r="B7" s="40">
        <v>4</v>
      </c>
      <c r="C7" s="17">
        <v>8481</v>
      </c>
      <c r="D7" s="17" t="e">
        <v>#N/A</v>
      </c>
      <c r="E7" s="17"/>
      <c r="G7" s="17" t="e">
        <v>#N/A</v>
      </c>
      <c r="H7" s="17" t="e">
        <v>#N/A</v>
      </c>
      <c r="I7" s="66">
        <v>5242.6666666666697</v>
      </c>
      <c r="J7" s="66">
        <v>2</v>
      </c>
      <c r="K7" s="66">
        <f t="shared" ref="K7:K70" si="0">I7+J7</f>
        <v>5244.6666666666697</v>
      </c>
      <c r="L7" s="66">
        <f>(SARB!E5/SARB!D5)*100</f>
        <v>1.2902799206524134</v>
      </c>
    </row>
    <row r="8" spans="1:12" x14ac:dyDescent="0.2">
      <c r="A8" s="18">
        <v>25841</v>
      </c>
      <c r="B8" s="40">
        <v>4</v>
      </c>
      <c r="C8" s="17">
        <v>8759</v>
      </c>
      <c r="D8" s="17" t="e">
        <v>#N/A</v>
      </c>
      <c r="E8" s="17"/>
      <c r="G8" s="17" t="e">
        <v>#N/A</v>
      </c>
      <c r="H8" s="17" t="e">
        <v>#N/A</v>
      </c>
      <c r="I8" s="66">
        <v>5358.6666666666697</v>
      </c>
      <c r="J8" s="66">
        <v>2</v>
      </c>
      <c r="K8" s="66">
        <f t="shared" si="0"/>
        <v>5360.6666666666697</v>
      </c>
      <c r="L8" s="66">
        <f>(SARB!E6/SARB!D6)*100</f>
        <v>1.3074978548411136</v>
      </c>
    </row>
    <row r="9" spans="1:12" x14ac:dyDescent="0.2">
      <c r="A9" s="18">
        <v>25933</v>
      </c>
      <c r="B9" s="40">
        <v>4</v>
      </c>
      <c r="C9" s="17">
        <v>9161</v>
      </c>
      <c r="D9" s="17" t="e">
        <v>#N/A</v>
      </c>
      <c r="E9" s="67">
        <v>7.8771756299999902</v>
      </c>
      <c r="F9" s="66">
        <f>E9</f>
        <v>7.8771756299999902</v>
      </c>
      <c r="G9" s="66">
        <f t="shared" ref="G9:G70" si="1">C9/F9</f>
        <v>1162.9802901830196</v>
      </c>
      <c r="H9" s="66" t="e">
        <v>#N/A</v>
      </c>
      <c r="I9" s="66">
        <v>5359</v>
      </c>
      <c r="J9" s="66">
        <v>2</v>
      </c>
      <c r="K9" s="66">
        <f t="shared" si="0"/>
        <v>5361</v>
      </c>
      <c r="L9" s="66">
        <f>(SARB!E7/SARB!D7)*100</f>
        <v>1.2996090001575458</v>
      </c>
    </row>
    <row r="10" spans="1:12" x14ac:dyDescent="0.2">
      <c r="A10" s="18">
        <v>26023</v>
      </c>
      <c r="B10" s="40">
        <v>4</v>
      </c>
      <c r="C10" s="17">
        <v>9335</v>
      </c>
      <c r="D10" s="17" t="e">
        <v>#N/A</v>
      </c>
      <c r="E10" s="67">
        <v>7.9271920953740507</v>
      </c>
      <c r="F10" s="66">
        <f t="shared" ref="F10:F73" si="2">E10</f>
        <v>7.9271920953740507</v>
      </c>
      <c r="G10" s="66">
        <f t="shared" si="1"/>
        <v>1177.5922530560956</v>
      </c>
      <c r="H10" s="66" t="e">
        <v>#N/A</v>
      </c>
      <c r="I10" s="66">
        <v>5394.6666666666697</v>
      </c>
      <c r="J10" s="66">
        <v>2</v>
      </c>
      <c r="K10" s="66">
        <f t="shared" si="0"/>
        <v>5396.6666666666697</v>
      </c>
      <c r="L10" s="66">
        <f>(SARB!E8/SARB!D8)*100</f>
        <v>1.3537586144034406</v>
      </c>
    </row>
    <row r="11" spans="1:12" x14ac:dyDescent="0.2">
      <c r="A11" s="18">
        <v>26114</v>
      </c>
      <c r="B11" s="40">
        <v>4</v>
      </c>
      <c r="C11" s="17">
        <v>9535</v>
      </c>
      <c r="D11" s="17" t="e">
        <v>#N/A</v>
      </c>
      <c r="E11" s="67">
        <v>7.9758334745984802</v>
      </c>
      <c r="F11" s="66">
        <f t="shared" si="2"/>
        <v>7.9758334745984802</v>
      </c>
      <c r="G11" s="66">
        <f t="shared" si="1"/>
        <v>1195.4863438870896</v>
      </c>
      <c r="H11" s="66" t="e">
        <v>#N/A</v>
      </c>
      <c r="I11" s="66">
        <v>5545.6666666666697</v>
      </c>
      <c r="J11" s="66">
        <v>2</v>
      </c>
      <c r="K11" s="66">
        <f t="shared" si="0"/>
        <v>5547.6666666666697</v>
      </c>
      <c r="L11" s="66">
        <f>(SARB!E9/SARB!D9)*100</f>
        <v>1.3801933276525793</v>
      </c>
    </row>
    <row r="12" spans="1:12" x14ac:dyDescent="0.2">
      <c r="A12" s="18">
        <v>26206</v>
      </c>
      <c r="B12" s="40">
        <v>4</v>
      </c>
      <c r="C12" s="17">
        <v>9847</v>
      </c>
      <c r="D12" s="17" t="e">
        <v>#N/A</v>
      </c>
      <c r="E12" s="67">
        <v>8.0217246815236702</v>
      </c>
      <c r="F12" s="66">
        <f t="shared" si="2"/>
        <v>8.0217246815236702</v>
      </c>
      <c r="G12" s="66">
        <f t="shared" si="1"/>
        <v>1227.5415064643719</v>
      </c>
      <c r="H12" s="66" t="e">
        <v>#N/A</v>
      </c>
      <c r="I12" s="66">
        <v>5755.6666666666697</v>
      </c>
      <c r="J12" s="66">
        <v>2</v>
      </c>
      <c r="K12" s="66">
        <f t="shared" si="0"/>
        <v>5757.6666666666697</v>
      </c>
      <c r="L12" s="66">
        <f>(SARB!E10/SARB!D10)*100</f>
        <v>1.4052382333043394</v>
      </c>
    </row>
    <row r="13" spans="1:12" x14ac:dyDescent="0.2">
      <c r="A13" s="18">
        <v>26298</v>
      </c>
      <c r="B13" s="40">
        <v>4</v>
      </c>
      <c r="C13" s="17">
        <v>10201</v>
      </c>
      <c r="D13" s="17" t="e">
        <v>#N/A</v>
      </c>
      <c r="E13" s="67">
        <v>8.0634906300000004</v>
      </c>
      <c r="F13" s="66">
        <f t="shared" si="2"/>
        <v>8.0634906300000004</v>
      </c>
      <c r="G13" s="66">
        <f t="shared" si="1"/>
        <v>1265.0848705705012</v>
      </c>
      <c r="H13" s="66" t="e">
        <v>#N/A</v>
      </c>
      <c r="I13" s="66">
        <v>5932</v>
      </c>
      <c r="J13" s="66">
        <v>2</v>
      </c>
      <c r="K13" s="66">
        <f t="shared" si="0"/>
        <v>5934</v>
      </c>
      <c r="L13" s="66">
        <f>(SARB!E11/SARB!D11)*100</f>
        <v>1.4147544505080663</v>
      </c>
    </row>
    <row r="14" spans="1:12" x14ac:dyDescent="0.2">
      <c r="A14" s="18">
        <v>26389</v>
      </c>
      <c r="B14" s="40">
        <v>4</v>
      </c>
      <c r="C14" s="17">
        <v>10541</v>
      </c>
      <c r="D14" s="17" t="e">
        <v>#N/A</v>
      </c>
      <c r="E14" s="67">
        <v>8.1043111994640107</v>
      </c>
      <c r="F14" s="66">
        <f t="shared" si="2"/>
        <v>8.1043111994640107</v>
      </c>
      <c r="G14" s="66">
        <f t="shared" si="1"/>
        <v>1300.6657494466824</v>
      </c>
      <c r="H14" s="66" t="e">
        <v>#N/A</v>
      </c>
      <c r="I14" s="66">
        <v>6104.6666666666697</v>
      </c>
      <c r="J14" s="66">
        <v>16.3333333333333</v>
      </c>
      <c r="K14" s="66">
        <f t="shared" si="0"/>
        <v>6121.0000000000027</v>
      </c>
      <c r="L14" s="66">
        <f>(SARB!E12/SARB!D12)*100</f>
        <v>1.4629265902399675</v>
      </c>
    </row>
    <row r="15" spans="1:12" x14ac:dyDescent="0.2">
      <c r="A15" s="18">
        <v>26480</v>
      </c>
      <c r="B15" s="40">
        <v>4</v>
      </c>
      <c r="C15" s="17">
        <v>10800</v>
      </c>
      <c r="D15" s="17" t="e">
        <v>#N/A</v>
      </c>
      <c r="E15" s="67">
        <v>8.1448875033030212</v>
      </c>
      <c r="F15" s="66">
        <f t="shared" si="2"/>
        <v>8.1448875033030212</v>
      </c>
      <c r="G15" s="66">
        <f t="shared" si="1"/>
        <v>1325.9851650032297</v>
      </c>
      <c r="H15" s="66" t="e">
        <v>#N/A</v>
      </c>
      <c r="I15" s="66">
        <v>6540.6666666666697</v>
      </c>
      <c r="J15" s="66">
        <v>45</v>
      </c>
      <c r="K15" s="66">
        <f t="shared" si="0"/>
        <v>6585.6666666666697</v>
      </c>
      <c r="L15" s="66">
        <f>(SARB!E13/SARB!D13)*100</f>
        <v>1.4650284840187371</v>
      </c>
    </row>
    <row r="16" spans="1:12" x14ac:dyDescent="0.2">
      <c r="A16" s="18">
        <v>26572</v>
      </c>
      <c r="B16" s="40">
        <v>4</v>
      </c>
      <c r="C16" s="17">
        <v>11027</v>
      </c>
      <c r="D16" s="17" t="e">
        <v>#N/A</v>
      </c>
      <c r="E16" s="67">
        <v>8.1904756204905222</v>
      </c>
      <c r="F16" s="66">
        <f t="shared" si="2"/>
        <v>8.1904756204905222</v>
      </c>
      <c r="G16" s="66">
        <f t="shared" si="1"/>
        <v>1346.319861133974</v>
      </c>
      <c r="H16" s="66" t="e">
        <v>#N/A</v>
      </c>
      <c r="I16" s="66">
        <v>6873.3333333333303</v>
      </c>
      <c r="J16" s="66">
        <v>45</v>
      </c>
      <c r="K16" s="66">
        <f t="shared" si="0"/>
        <v>6918.3333333333303</v>
      </c>
      <c r="L16" s="66">
        <f>(SARB!E14/SARB!D14)*100</f>
        <v>1.5111317415029686</v>
      </c>
    </row>
    <row r="17" spans="1:12" x14ac:dyDescent="0.2">
      <c r="A17" s="18">
        <v>26664</v>
      </c>
      <c r="B17" s="40">
        <v>4</v>
      </c>
      <c r="C17" s="17">
        <v>11371</v>
      </c>
      <c r="D17" s="17" t="e">
        <v>#N/A</v>
      </c>
      <c r="E17" s="67">
        <v>8.246331630000002</v>
      </c>
      <c r="F17" s="66">
        <f t="shared" si="2"/>
        <v>8.246331630000002</v>
      </c>
      <c r="G17" s="66">
        <f t="shared" si="1"/>
        <v>1378.9161666300822</v>
      </c>
      <c r="H17" s="66" t="e">
        <v>#N/A</v>
      </c>
      <c r="I17" s="66">
        <v>6969.3333333333303</v>
      </c>
      <c r="J17" s="66">
        <v>45</v>
      </c>
      <c r="K17" s="66">
        <f t="shared" si="0"/>
        <v>7014.3333333333303</v>
      </c>
      <c r="L17" s="66">
        <f>(SARB!E15/SARB!D15)*100</f>
        <v>1.5390243161616042</v>
      </c>
    </row>
    <row r="18" spans="1:12" x14ac:dyDescent="0.2">
      <c r="A18" s="18">
        <v>26754</v>
      </c>
      <c r="B18" s="40">
        <v>4</v>
      </c>
      <c r="C18" s="17">
        <v>11999</v>
      </c>
      <c r="D18" s="17" t="e">
        <v>#N/A</v>
      </c>
      <c r="E18" s="67">
        <v>8.3165819936084322</v>
      </c>
      <c r="F18" s="66">
        <f t="shared" si="2"/>
        <v>8.3165819936084322</v>
      </c>
      <c r="G18" s="66">
        <f t="shared" si="1"/>
        <v>1442.7802201940206</v>
      </c>
      <c r="H18" s="66" t="e">
        <v>#N/A</v>
      </c>
      <c r="I18" s="66">
        <v>7153.6666666666697</v>
      </c>
      <c r="J18" s="66">
        <v>35.6666666666667</v>
      </c>
      <c r="K18" s="66">
        <f t="shared" si="0"/>
        <v>7189.3333333333367</v>
      </c>
      <c r="L18" s="66">
        <f>(SARB!E16/SARB!D16)*100</f>
        <v>1.5728565613227969</v>
      </c>
    </row>
    <row r="19" spans="1:12" x14ac:dyDescent="0.2">
      <c r="A19" s="18">
        <v>26845</v>
      </c>
      <c r="B19" s="40">
        <v>4</v>
      </c>
      <c r="C19" s="17">
        <v>12426</v>
      </c>
      <c r="D19" s="17" t="e">
        <v>#N/A</v>
      </c>
      <c r="E19" s="67">
        <v>8.3976899002916721</v>
      </c>
      <c r="F19" s="66">
        <f t="shared" si="2"/>
        <v>8.3976899002916721</v>
      </c>
      <c r="G19" s="66">
        <f t="shared" si="1"/>
        <v>1479.692647327739</v>
      </c>
      <c r="H19" s="66" t="e">
        <v>#N/A</v>
      </c>
      <c r="I19" s="66">
        <v>7452.6666666666697</v>
      </c>
      <c r="J19" s="66">
        <v>17</v>
      </c>
      <c r="K19" s="66">
        <f t="shared" si="0"/>
        <v>7469.6666666666697</v>
      </c>
      <c r="L19" s="66">
        <f>(SARB!E17/SARB!D17)*100</f>
        <v>1.6135451874782829</v>
      </c>
    </row>
    <row r="20" spans="1:12" x14ac:dyDescent="0.2">
      <c r="A20" s="18">
        <v>26937</v>
      </c>
      <c r="B20" s="40">
        <v>4</v>
      </c>
      <c r="C20" s="17">
        <v>12911</v>
      </c>
      <c r="D20" s="17" t="e">
        <v>#N/A</v>
      </c>
      <c r="E20" s="67">
        <v>8.4849889218290819</v>
      </c>
      <c r="F20" s="66">
        <f t="shared" si="2"/>
        <v>8.4849889218290819</v>
      </c>
      <c r="G20" s="66">
        <f t="shared" si="1"/>
        <v>1521.6283861943825</v>
      </c>
      <c r="H20" s="66" t="e">
        <v>#N/A</v>
      </c>
      <c r="I20" s="66">
        <v>7730.6666666666697</v>
      </c>
      <c r="J20" s="66">
        <v>17</v>
      </c>
      <c r="K20" s="66">
        <f t="shared" si="0"/>
        <v>7747.6666666666697</v>
      </c>
      <c r="L20" s="66">
        <f>(SARB!E18/SARB!D18)*100</f>
        <v>1.6320068241020738</v>
      </c>
    </row>
    <row r="21" spans="1:12" x14ac:dyDescent="0.2">
      <c r="A21" s="18">
        <v>27029</v>
      </c>
      <c r="B21" s="40">
        <v>4</v>
      </c>
      <c r="C21" s="17">
        <v>13299</v>
      </c>
      <c r="D21" s="17" t="e">
        <v>#N/A</v>
      </c>
      <c r="E21" s="67">
        <v>8.5738126299999919</v>
      </c>
      <c r="F21" s="66">
        <f t="shared" si="2"/>
        <v>8.5738126299999919</v>
      </c>
      <c r="G21" s="66">
        <f t="shared" si="1"/>
        <v>1551.1185716219707</v>
      </c>
      <c r="H21" s="66" t="e">
        <v>#N/A</v>
      </c>
      <c r="I21" s="66">
        <v>7544</v>
      </c>
      <c r="J21" s="66">
        <v>17</v>
      </c>
      <c r="K21" s="66">
        <f t="shared" si="0"/>
        <v>7561</v>
      </c>
      <c r="L21" s="66">
        <f>(SARB!E19/SARB!D19)*100</f>
        <v>1.6786142133941337</v>
      </c>
    </row>
    <row r="22" spans="1:12" x14ac:dyDescent="0.2">
      <c r="A22" s="18">
        <v>27119</v>
      </c>
      <c r="B22" s="40">
        <v>4</v>
      </c>
      <c r="C22" s="17">
        <v>13954</v>
      </c>
      <c r="D22" s="17" t="e">
        <v>#N/A</v>
      </c>
      <c r="E22" s="67">
        <v>8.655523699755193</v>
      </c>
      <c r="F22" s="66">
        <f t="shared" si="2"/>
        <v>8.655523699755193</v>
      </c>
      <c r="G22" s="66">
        <f t="shared" si="1"/>
        <v>1612.1497074053029</v>
      </c>
      <c r="H22" s="66" t="e">
        <v>#N/A</v>
      </c>
      <c r="I22" s="66">
        <v>7627.6666666666697</v>
      </c>
      <c r="J22" s="66">
        <v>11.3333333333333</v>
      </c>
      <c r="K22" s="66">
        <f t="shared" si="0"/>
        <v>7639.0000000000027</v>
      </c>
      <c r="L22" s="66">
        <f>(SARB!E20/SARB!D20)*100</f>
        <v>1.7352459970709528</v>
      </c>
    </row>
    <row r="23" spans="1:12" x14ac:dyDescent="0.2">
      <c r="A23" s="18">
        <v>27210</v>
      </c>
      <c r="B23" s="40">
        <v>4</v>
      </c>
      <c r="C23" s="17">
        <v>14535</v>
      </c>
      <c r="D23" s="17" t="e">
        <v>#N/A</v>
      </c>
      <c r="E23" s="67">
        <v>8.7335239449734523</v>
      </c>
      <c r="F23" s="66">
        <f t="shared" si="2"/>
        <v>8.7335239449734523</v>
      </c>
      <c r="G23" s="66">
        <f t="shared" si="1"/>
        <v>1664.276652995904</v>
      </c>
      <c r="H23" s="66" t="e">
        <v>#N/A</v>
      </c>
      <c r="I23" s="66">
        <v>7683.6666666666697</v>
      </c>
      <c r="J23" s="66">
        <v>0</v>
      </c>
      <c r="K23" s="66">
        <f t="shared" si="0"/>
        <v>7683.6666666666697</v>
      </c>
      <c r="L23" s="66">
        <f>(SARB!E21/SARB!D21)*100</f>
        <v>1.7730521615318753</v>
      </c>
    </row>
    <row r="24" spans="1:12" x14ac:dyDescent="0.2">
      <c r="A24" s="18">
        <v>27302</v>
      </c>
      <c r="B24" s="40">
        <v>4</v>
      </c>
      <c r="C24" s="17">
        <v>15448</v>
      </c>
      <c r="D24" s="17" t="e">
        <v>#N/A</v>
      </c>
      <c r="E24" s="67">
        <v>8.8072442827049819</v>
      </c>
      <c r="F24" s="66">
        <f t="shared" si="2"/>
        <v>8.8072442827049819</v>
      </c>
      <c r="G24" s="66">
        <f t="shared" si="1"/>
        <v>1754.0106194551281</v>
      </c>
      <c r="H24" s="66" t="e">
        <v>#N/A</v>
      </c>
      <c r="I24" s="66">
        <v>7683</v>
      </c>
      <c r="J24" s="66">
        <v>0</v>
      </c>
      <c r="K24" s="66">
        <f t="shared" si="0"/>
        <v>7683</v>
      </c>
      <c r="L24" s="66">
        <f>(SARB!E22/SARB!D22)*100</f>
        <v>1.8309697822084767</v>
      </c>
    </row>
    <row r="25" spans="1:12" x14ac:dyDescent="0.2">
      <c r="A25" s="18">
        <v>27394</v>
      </c>
      <c r="B25" s="40">
        <v>4</v>
      </c>
      <c r="C25" s="17">
        <v>16192</v>
      </c>
      <c r="D25" s="17" t="e">
        <v>#N/A</v>
      </c>
      <c r="E25" s="67">
        <v>8.876115630000001</v>
      </c>
      <c r="F25" s="66">
        <f t="shared" si="2"/>
        <v>8.876115630000001</v>
      </c>
      <c r="G25" s="66">
        <f t="shared" si="1"/>
        <v>1824.2213908608126</v>
      </c>
      <c r="H25" s="66" t="e">
        <v>#N/A</v>
      </c>
      <c r="I25" s="66">
        <v>7814.6666666666697</v>
      </c>
      <c r="J25" s="66">
        <v>0</v>
      </c>
      <c r="K25" s="66">
        <f t="shared" si="0"/>
        <v>7814.6666666666697</v>
      </c>
      <c r="L25" s="66">
        <f>(SARB!E23/SARB!D23)*100</f>
        <v>1.87580296795576</v>
      </c>
    </row>
    <row r="26" spans="1:12" x14ac:dyDescent="0.2">
      <c r="A26" s="18">
        <v>27484</v>
      </c>
      <c r="B26" s="40">
        <v>4</v>
      </c>
      <c r="C26" s="17">
        <v>16586</v>
      </c>
      <c r="D26" s="17" t="e">
        <v>#N/A</v>
      </c>
      <c r="E26" s="67">
        <v>8.9411588639302018</v>
      </c>
      <c r="F26" s="66">
        <f t="shared" si="2"/>
        <v>8.9411588639302018</v>
      </c>
      <c r="G26" s="66">
        <f t="shared" si="1"/>
        <v>1855.0168107302156</v>
      </c>
      <c r="H26" s="66" t="e">
        <v>#N/A</v>
      </c>
      <c r="I26" s="66">
        <v>8388.6666666666697</v>
      </c>
      <c r="J26" s="66">
        <v>0</v>
      </c>
      <c r="K26" s="66">
        <f t="shared" si="0"/>
        <v>8388.6666666666697</v>
      </c>
      <c r="L26" s="66">
        <f>(SARB!E24/SARB!D24)*100</f>
        <v>2.0066176321649811</v>
      </c>
    </row>
    <row r="27" spans="1:12" x14ac:dyDescent="0.2">
      <c r="A27" s="18">
        <v>27575</v>
      </c>
      <c r="B27" s="40">
        <v>4</v>
      </c>
      <c r="C27" s="17">
        <v>17358</v>
      </c>
      <c r="D27" s="17" t="e">
        <v>#N/A</v>
      </c>
      <c r="E27" s="67">
        <v>9.0026796749337912</v>
      </c>
      <c r="F27" s="66">
        <f t="shared" si="2"/>
        <v>9.0026796749337912</v>
      </c>
      <c r="G27" s="66">
        <f t="shared" si="1"/>
        <v>1928.0925931786701</v>
      </c>
      <c r="H27" s="66" t="e">
        <v>#N/A</v>
      </c>
      <c r="I27" s="66">
        <v>8769.3333333333303</v>
      </c>
      <c r="J27" s="66">
        <v>0</v>
      </c>
      <c r="K27" s="66">
        <f t="shared" si="0"/>
        <v>8769.3333333333303</v>
      </c>
      <c r="L27" s="66">
        <f>(SARB!E25/SARB!D25)*100</f>
        <v>2.0883685844633866</v>
      </c>
    </row>
    <row r="28" spans="1:12" x14ac:dyDescent="0.2">
      <c r="A28" s="18">
        <v>27667</v>
      </c>
      <c r="B28" s="40">
        <v>4</v>
      </c>
      <c r="C28" s="17">
        <v>17957</v>
      </c>
      <c r="D28" s="17" t="e">
        <v>#N/A</v>
      </c>
      <c r="E28" s="67">
        <v>9.0625737134704902</v>
      </c>
      <c r="F28" s="66">
        <f t="shared" si="2"/>
        <v>9.0625737134704902</v>
      </c>
      <c r="G28" s="66">
        <f t="shared" si="1"/>
        <v>1981.4459520819071</v>
      </c>
      <c r="H28" s="66" t="e">
        <v>#N/A</v>
      </c>
      <c r="I28" s="66">
        <v>9289.6666666666697</v>
      </c>
      <c r="J28" s="66">
        <v>0</v>
      </c>
      <c r="K28" s="66">
        <f t="shared" si="0"/>
        <v>9289.6666666666697</v>
      </c>
      <c r="L28" s="66">
        <f>(SARB!E26/SARB!D26)*100</f>
        <v>2.1422843910925771</v>
      </c>
    </row>
    <row r="29" spans="1:12" x14ac:dyDescent="0.2">
      <c r="A29" s="18">
        <v>27759</v>
      </c>
      <c r="B29" s="40">
        <v>4</v>
      </c>
      <c r="C29" s="17">
        <v>18186</v>
      </c>
      <c r="D29" s="17" t="e">
        <v>#N/A</v>
      </c>
      <c r="E29" s="67">
        <v>9.1227366300000003</v>
      </c>
      <c r="F29" s="66">
        <f t="shared" si="2"/>
        <v>9.1227366300000003</v>
      </c>
      <c r="G29" s="66">
        <f t="shared" si="1"/>
        <v>1993.4807654312388</v>
      </c>
      <c r="H29" s="66" t="e">
        <v>#N/A</v>
      </c>
      <c r="I29" s="66">
        <v>9930.3333333333303</v>
      </c>
      <c r="J29" s="66">
        <v>0</v>
      </c>
      <c r="K29" s="66">
        <f t="shared" si="0"/>
        <v>9930.3333333333303</v>
      </c>
      <c r="L29" s="66">
        <f>(SARB!E27/SARB!D27)*100</f>
        <v>2.1861297271818976</v>
      </c>
    </row>
    <row r="30" spans="1:12" x14ac:dyDescent="0.2">
      <c r="A30" s="18">
        <v>27850</v>
      </c>
      <c r="B30" s="40">
        <v>4</v>
      </c>
      <c r="C30" s="17">
        <v>19175</v>
      </c>
      <c r="D30" s="17" t="e">
        <v>#N/A</v>
      </c>
      <c r="E30" s="67">
        <v>9.1837307566130395</v>
      </c>
      <c r="F30" s="66">
        <f t="shared" si="2"/>
        <v>9.1837307566130395</v>
      </c>
      <c r="G30" s="66">
        <f t="shared" si="1"/>
        <v>2087.9314200487015</v>
      </c>
      <c r="H30" s="66" t="e">
        <v>#N/A</v>
      </c>
      <c r="I30" s="66">
        <v>10226.666666666701</v>
      </c>
      <c r="J30" s="66">
        <v>0</v>
      </c>
      <c r="K30" s="66">
        <f t="shared" si="0"/>
        <v>10226.666666666701</v>
      </c>
      <c r="L30" s="66">
        <f>(SARB!E28/SARB!D28)*100</f>
        <v>2.2406355778107256</v>
      </c>
    </row>
    <row r="31" spans="1:12" x14ac:dyDescent="0.2">
      <c r="A31" s="18">
        <v>27941</v>
      </c>
      <c r="B31" s="40">
        <v>4</v>
      </c>
      <c r="C31" s="17">
        <v>19570</v>
      </c>
      <c r="D31" s="17" t="e">
        <v>#N/A</v>
      </c>
      <c r="E31" s="67">
        <v>9.2443292439618698</v>
      </c>
      <c r="F31" s="66">
        <f t="shared" si="2"/>
        <v>9.2443292439618698</v>
      </c>
      <c r="G31" s="66">
        <f t="shared" si="1"/>
        <v>2116.9734962417701</v>
      </c>
      <c r="H31" s="66" t="e">
        <v>#N/A</v>
      </c>
      <c r="I31" s="66">
        <v>10612.333333333299</v>
      </c>
      <c r="J31" s="66">
        <v>0</v>
      </c>
      <c r="K31" s="66">
        <f t="shared" si="0"/>
        <v>10612.333333333299</v>
      </c>
      <c r="L31" s="66">
        <f>(SARB!E29/SARB!D29)*100</f>
        <v>2.3242319213336886</v>
      </c>
    </row>
    <row r="32" spans="1:12" x14ac:dyDescent="0.2">
      <c r="A32" s="18">
        <v>28033</v>
      </c>
      <c r="B32" s="40">
        <v>4</v>
      </c>
      <c r="C32" s="17">
        <v>20556</v>
      </c>
      <c r="D32" s="17" t="e">
        <v>#N/A</v>
      </c>
      <c r="E32" s="67">
        <v>9.30197192432977</v>
      </c>
      <c r="F32" s="66">
        <f t="shared" si="2"/>
        <v>9.30197192432977</v>
      </c>
      <c r="G32" s="66">
        <f t="shared" si="1"/>
        <v>2209.8540145272596</v>
      </c>
      <c r="H32" s="66" t="e">
        <v>#N/A</v>
      </c>
      <c r="I32" s="66">
        <v>11020</v>
      </c>
      <c r="J32" s="66">
        <v>0</v>
      </c>
      <c r="K32" s="66">
        <f t="shared" si="0"/>
        <v>11020</v>
      </c>
      <c r="L32" s="66">
        <f>(SARB!E30/SARB!D30)*100</f>
        <v>2.3661751977012093</v>
      </c>
    </row>
    <row r="33" spans="1:12" x14ac:dyDescent="0.2">
      <c r="A33" s="18">
        <v>28125</v>
      </c>
      <c r="B33" s="40">
        <v>4</v>
      </c>
      <c r="C33" s="17">
        <v>21089</v>
      </c>
      <c r="D33" s="17" t="e">
        <v>#N/A</v>
      </c>
      <c r="E33" s="67">
        <v>9.3540986300000011</v>
      </c>
      <c r="F33" s="66">
        <f t="shared" si="2"/>
        <v>9.3540986300000011</v>
      </c>
      <c r="G33" s="66">
        <f t="shared" si="1"/>
        <v>2254.5197387981784</v>
      </c>
      <c r="H33" s="66" t="e">
        <v>#N/A</v>
      </c>
      <c r="I33" s="66">
        <v>11735</v>
      </c>
      <c r="J33" s="66">
        <v>0</v>
      </c>
      <c r="K33" s="66">
        <f t="shared" si="0"/>
        <v>11735</v>
      </c>
      <c r="L33" s="66">
        <f>(SARB!E31/SARB!D31)*100</f>
        <v>2.417554604469597</v>
      </c>
    </row>
    <row r="34" spans="1:12" x14ac:dyDescent="0.2">
      <c r="A34" s="18">
        <v>28215</v>
      </c>
      <c r="B34" s="40">
        <v>4</v>
      </c>
      <c r="C34" s="17">
        <v>21371</v>
      </c>
      <c r="D34" s="17" t="e">
        <v>#N/A</v>
      </c>
      <c r="E34" s="67">
        <v>9.3969653050707596</v>
      </c>
      <c r="F34" s="66">
        <f t="shared" si="2"/>
        <v>9.3969653050707596</v>
      </c>
      <c r="G34" s="66">
        <f t="shared" si="1"/>
        <v>2274.24485524788</v>
      </c>
      <c r="H34" s="66" t="e">
        <v>#N/A</v>
      </c>
      <c r="I34" s="66">
        <v>12136</v>
      </c>
      <c r="J34" s="66">
        <v>0</v>
      </c>
      <c r="K34" s="66">
        <f t="shared" si="0"/>
        <v>12136</v>
      </c>
      <c r="L34" s="66">
        <f>(SARB!E32/SARB!D32)*100</f>
        <v>2.480761956380594</v>
      </c>
    </row>
    <row r="35" spans="1:12" x14ac:dyDescent="0.2">
      <c r="A35" s="18">
        <v>28306</v>
      </c>
      <c r="B35" s="40">
        <v>4</v>
      </c>
      <c r="C35" s="17">
        <v>21710</v>
      </c>
      <c r="D35" s="17" t="e">
        <v>#N/A</v>
      </c>
      <c r="E35" s="67">
        <v>9.4323859531474703</v>
      </c>
      <c r="F35" s="66">
        <f t="shared" si="2"/>
        <v>9.4323859531474703</v>
      </c>
      <c r="G35" s="66">
        <f t="shared" si="1"/>
        <v>2301.6445794137212</v>
      </c>
      <c r="H35" s="66" t="e">
        <v>#N/A</v>
      </c>
      <c r="I35" s="66">
        <v>12484.666666666701</v>
      </c>
      <c r="J35" s="66">
        <v>0</v>
      </c>
      <c r="K35" s="66">
        <f t="shared" si="0"/>
        <v>12484.666666666701</v>
      </c>
      <c r="L35" s="66">
        <f>(SARB!E33/SARB!D33)*100</f>
        <v>2.5666844269322344</v>
      </c>
    </row>
    <row r="36" spans="1:12" x14ac:dyDescent="0.2">
      <c r="A36" s="18">
        <v>28398</v>
      </c>
      <c r="B36" s="40">
        <v>4</v>
      </c>
      <c r="C36" s="17">
        <v>22045</v>
      </c>
      <c r="D36" s="17" t="e">
        <v>#N/A</v>
      </c>
      <c r="E36" s="67">
        <v>9.4609906896504299</v>
      </c>
      <c r="F36" s="66">
        <f t="shared" si="2"/>
        <v>9.4609906896504299</v>
      </c>
      <c r="G36" s="66">
        <f t="shared" si="1"/>
        <v>2330.0942494442443</v>
      </c>
      <c r="H36" s="66" t="e">
        <v>#N/A</v>
      </c>
      <c r="I36" s="66">
        <v>13310.333333333299</v>
      </c>
      <c r="J36" s="66">
        <v>0</v>
      </c>
      <c r="K36" s="66">
        <f t="shared" si="0"/>
        <v>13310.333333333299</v>
      </c>
      <c r="L36" s="66">
        <f>(SARB!E34/SARB!D34)*100</f>
        <v>2.6317704389429712</v>
      </c>
    </row>
    <row r="37" spans="1:12" x14ac:dyDescent="0.2">
      <c r="A37" s="18">
        <v>28490</v>
      </c>
      <c r="B37" s="40">
        <v>4</v>
      </c>
      <c r="C37" s="17">
        <v>22656</v>
      </c>
      <c r="D37" s="17" t="e">
        <v>#N/A</v>
      </c>
      <c r="E37" s="67">
        <v>9.4834096300000006</v>
      </c>
      <c r="F37" s="66">
        <f t="shared" si="2"/>
        <v>9.4834096300000006</v>
      </c>
      <c r="G37" s="66">
        <f t="shared" si="1"/>
        <v>2389.0141714779011</v>
      </c>
      <c r="H37" s="66" t="e">
        <v>#N/A</v>
      </c>
      <c r="I37" s="66">
        <v>13868</v>
      </c>
      <c r="J37" s="66">
        <v>0</v>
      </c>
      <c r="K37" s="66">
        <f t="shared" si="0"/>
        <v>13868</v>
      </c>
      <c r="L37" s="66">
        <f>(SARB!E35/SARB!D35)*100</f>
        <v>2.6775142886361314</v>
      </c>
    </row>
    <row r="38" spans="1:12" x14ac:dyDescent="0.2">
      <c r="A38" s="18">
        <v>28580</v>
      </c>
      <c r="B38" s="40">
        <v>4</v>
      </c>
      <c r="C38" s="17">
        <v>23201</v>
      </c>
      <c r="D38" s="17" t="e">
        <v>#N/A</v>
      </c>
      <c r="E38" s="67">
        <v>9.5050675219499201</v>
      </c>
      <c r="F38" s="66">
        <f t="shared" si="2"/>
        <v>9.5050675219499201</v>
      </c>
      <c r="G38" s="66">
        <f t="shared" si="1"/>
        <v>2440.9084887006065</v>
      </c>
      <c r="H38" s="66" t="e">
        <v>#N/A</v>
      </c>
      <c r="I38" s="66">
        <v>14171.333333333299</v>
      </c>
      <c r="J38" s="66">
        <v>0</v>
      </c>
      <c r="K38" s="66">
        <f t="shared" si="0"/>
        <v>14171.333333333299</v>
      </c>
      <c r="L38" s="66">
        <f>(SARB!E36/SARB!D36)*100</f>
        <v>2.7142298044936224</v>
      </c>
    </row>
    <row r="39" spans="1:12" x14ac:dyDescent="0.2">
      <c r="A39" s="18">
        <v>28671</v>
      </c>
      <c r="B39" s="40">
        <v>4</v>
      </c>
      <c r="C39" s="17">
        <v>23639</v>
      </c>
      <c r="D39" s="17" t="e">
        <v>#N/A</v>
      </c>
      <c r="E39" s="67">
        <v>9.5252808848266408</v>
      </c>
      <c r="F39" s="66">
        <f t="shared" si="2"/>
        <v>9.5252808848266408</v>
      </c>
      <c r="G39" s="66">
        <f t="shared" si="1"/>
        <v>2481.7115931621397</v>
      </c>
      <c r="H39" s="66" t="e">
        <v>#N/A</v>
      </c>
      <c r="I39" s="66">
        <v>15006.666666666701</v>
      </c>
      <c r="J39" s="66">
        <v>0</v>
      </c>
      <c r="K39" s="66">
        <f t="shared" si="0"/>
        <v>15006.666666666701</v>
      </c>
      <c r="L39" s="66">
        <f>(SARB!E37/SARB!D37)*100</f>
        <v>2.7770856407109781</v>
      </c>
    </row>
    <row r="40" spans="1:12" x14ac:dyDescent="0.2">
      <c r="A40" s="18">
        <v>28763</v>
      </c>
      <c r="B40" s="40">
        <v>4</v>
      </c>
      <c r="C40" s="17">
        <v>24275</v>
      </c>
      <c r="D40" s="17" t="e">
        <v>#N/A</v>
      </c>
      <c r="E40" s="67">
        <v>9.5481608702900402</v>
      </c>
      <c r="F40" s="66">
        <f t="shared" si="2"/>
        <v>9.5481608702900402</v>
      </c>
      <c r="G40" s="66">
        <f t="shared" si="1"/>
        <v>2542.374424747476</v>
      </c>
      <c r="H40" s="66" t="e">
        <v>#N/A</v>
      </c>
      <c r="I40" s="66">
        <v>15650.666666666701</v>
      </c>
      <c r="J40" s="66">
        <v>0</v>
      </c>
      <c r="K40" s="66">
        <f t="shared" si="0"/>
        <v>15650.666666666701</v>
      </c>
      <c r="L40" s="66">
        <f>(SARB!E38/SARB!D38)*100</f>
        <v>2.9000723534500268</v>
      </c>
    </row>
    <row r="41" spans="1:12" x14ac:dyDescent="0.2">
      <c r="A41" s="18">
        <v>28855</v>
      </c>
      <c r="B41" s="40">
        <v>4</v>
      </c>
      <c r="C41" s="17">
        <v>25240</v>
      </c>
      <c r="D41" s="17" t="e">
        <v>#N/A</v>
      </c>
      <c r="E41" s="67">
        <v>9.5778186300000012</v>
      </c>
      <c r="F41" s="66">
        <f t="shared" si="2"/>
        <v>9.5778186300000012</v>
      </c>
      <c r="G41" s="66">
        <f t="shared" si="1"/>
        <v>2635.2555811552256</v>
      </c>
      <c r="H41" s="66" t="e">
        <v>#N/A</v>
      </c>
      <c r="I41" s="66">
        <v>16248.666666666701</v>
      </c>
      <c r="J41" s="66">
        <v>0</v>
      </c>
      <c r="K41" s="66">
        <f t="shared" si="0"/>
        <v>16248.666666666701</v>
      </c>
      <c r="L41" s="66">
        <f>(SARB!E39/SARB!D39)*100</f>
        <v>2.9538996876182728</v>
      </c>
    </row>
    <row r="42" spans="1:12" x14ac:dyDescent="0.2">
      <c r="A42" s="18">
        <v>28945</v>
      </c>
      <c r="B42" s="40">
        <v>4</v>
      </c>
      <c r="C42" s="17">
        <v>26476</v>
      </c>
      <c r="D42" s="17" t="e">
        <v>#N/A</v>
      </c>
      <c r="E42" s="67">
        <v>9.61880830020859</v>
      </c>
      <c r="F42" s="66">
        <f t="shared" si="2"/>
        <v>9.61880830020859</v>
      </c>
      <c r="G42" s="66">
        <f t="shared" si="1"/>
        <v>2752.5239274625997</v>
      </c>
      <c r="H42" s="66" t="e">
        <v>#N/A</v>
      </c>
      <c r="I42" s="66">
        <v>16259</v>
      </c>
      <c r="J42" s="66">
        <v>0</v>
      </c>
      <c r="K42" s="66">
        <f t="shared" si="0"/>
        <v>16259</v>
      </c>
      <c r="L42" s="66">
        <f>(SARB!E40/SARB!D40)*100</f>
        <v>3.0298911075431398</v>
      </c>
    </row>
    <row r="43" spans="1:12" x14ac:dyDescent="0.2">
      <c r="A43" s="18">
        <v>29036</v>
      </c>
      <c r="B43" s="40">
        <v>4</v>
      </c>
      <c r="C43" s="17">
        <v>26911</v>
      </c>
      <c r="D43" s="17" t="e">
        <v>#N/A</v>
      </c>
      <c r="E43" s="67">
        <v>9.6682936726963096</v>
      </c>
      <c r="F43" s="66">
        <f t="shared" si="2"/>
        <v>9.6682936726963096</v>
      </c>
      <c r="G43" s="66">
        <f t="shared" si="1"/>
        <v>2783.4280702496512</v>
      </c>
      <c r="H43" s="66" t="e">
        <v>#N/A</v>
      </c>
      <c r="I43" s="66">
        <v>16862.333333333299</v>
      </c>
      <c r="J43" s="66">
        <v>0</v>
      </c>
      <c r="K43" s="66">
        <f t="shared" si="0"/>
        <v>16862.333333333299</v>
      </c>
      <c r="L43" s="66">
        <f>(SARB!E41/SARB!D41)*100</f>
        <v>3.1210243429379179</v>
      </c>
    </row>
    <row r="44" spans="1:12" x14ac:dyDescent="0.2">
      <c r="A44" s="18">
        <v>29128</v>
      </c>
      <c r="B44" s="40">
        <v>4</v>
      </c>
      <c r="C44" s="17">
        <v>28166</v>
      </c>
      <c r="D44" s="17" t="e">
        <v>#N/A</v>
      </c>
      <c r="E44" s="67">
        <v>9.72388152383588</v>
      </c>
      <c r="F44" s="66">
        <f t="shared" si="2"/>
        <v>9.72388152383588</v>
      </c>
      <c r="G44" s="66">
        <f t="shared" si="1"/>
        <v>2896.5799234552032</v>
      </c>
      <c r="H44" s="66" t="e">
        <v>#N/A</v>
      </c>
      <c r="I44" s="66">
        <v>17182</v>
      </c>
      <c r="J44" s="66">
        <v>0</v>
      </c>
      <c r="K44" s="66">
        <f t="shared" si="0"/>
        <v>17182</v>
      </c>
      <c r="L44" s="66">
        <f>(SARB!E42/SARB!D42)*100</f>
        <v>3.2851865618863094</v>
      </c>
    </row>
    <row r="45" spans="1:12" x14ac:dyDescent="0.2">
      <c r="A45" s="18">
        <v>29220</v>
      </c>
      <c r="B45" s="40">
        <v>4</v>
      </c>
      <c r="C45" s="17">
        <v>29250</v>
      </c>
      <c r="D45" s="17" t="e">
        <v>#N/A</v>
      </c>
      <c r="E45" s="67">
        <v>9.7831786300000001</v>
      </c>
      <c r="F45" s="66">
        <f t="shared" si="2"/>
        <v>9.7831786300000001</v>
      </c>
      <c r="G45" s="66">
        <f t="shared" si="1"/>
        <v>2989.8258128810226</v>
      </c>
      <c r="H45" s="66" t="e">
        <v>#N/A</v>
      </c>
      <c r="I45" s="66">
        <v>18087</v>
      </c>
      <c r="J45" s="66">
        <v>0</v>
      </c>
      <c r="K45" s="66">
        <f t="shared" si="0"/>
        <v>18087</v>
      </c>
      <c r="L45" s="66">
        <f>(SARB!E43/SARB!D43)*100</f>
        <v>3.3573299963973029</v>
      </c>
    </row>
    <row r="46" spans="1:12" x14ac:dyDescent="0.2">
      <c r="A46" s="18">
        <v>29311</v>
      </c>
      <c r="B46" s="40">
        <v>4</v>
      </c>
      <c r="C46" s="17">
        <v>31281</v>
      </c>
      <c r="D46" s="17" t="e">
        <v>#N/A</v>
      </c>
      <c r="E46" s="67">
        <v>9.8430469507430107</v>
      </c>
      <c r="F46" s="66">
        <f t="shared" si="2"/>
        <v>9.8430469507430107</v>
      </c>
      <c r="G46" s="66">
        <f t="shared" si="1"/>
        <v>3177.9793550246886</v>
      </c>
      <c r="H46" s="66" t="e">
        <v>#N/A</v>
      </c>
      <c r="I46" s="66">
        <v>18259.333333333299</v>
      </c>
      <c r="J46" s="66">
        <v>0</v>
      </c>
      <c r="K46" s="66">
        <f t="shared" si="0"/>
        <v>18259.333333333299</v>
      </c>
      <c r="L46" s="66">
        <f>(SARB!E44/SARB!D44)*100</f>
        <v>3.5476272730127825</v>
      </c>
    </row>
    <row r="47" spans="1:12" x14ac:dyDescent="0.2">
      <c r="A47" s="18">
        <v>29402</v>
      </c>
      <c r="B47" s="40">
        <v>4</v>
      </c>
      <c r="C47" s="17">
        <v>33174</v>
      </c>
      <c r="D47" s="17" t="e">
        <v>#N/A</v>
      </c>
      <c r="E47" s="67">
        <v>9.9051631557477204</v>
      </c>
      <c r="F47" s="66">
        <f t="shared" si="2"/>
        <v>9.9051631557477204</v>
      </c>
      <c r="G47" s="66">
        <f t="shared" si="1"/>
        <v>3349.1623992836453</v>
      </c>
      <c r="H47" s="66" t="e">
        <v>#N/A</v>
      </c>
      <c r="I47" s="66">
        <v>18606.666666666701</v>
      </c>
      <c r="J47" s="66">
        <v>0</v>
      </c>
      <c r="K47" s="66">
        <f t="shared" si="0"/>
        <v>18606.666666666701</v>
      </c>
      <c r="L47" s="66">
        <f>(SARB!E45/SARB!D45)*100</f>
        <v>3.6768537048505725</v>
      </c>
    </row>
    <row r="48" spans="1:12" x14ac:dyDescent="0.2">
      <c r="A48" s="18">
        <v>29494</v>
      </c>
      <c r="B48" s="40">
        <v>4</v>
      </c>
      <c r="C48" s="17">
        <v>34554</v>
      </c>
      <c r="D48" s="17" t="e">
        <v>#N/A</v>
      </c>
      <c r="E48" s="67">
        <v>9.970459097878571</v>
      </c>
      <c r="F48" s="66">
        <f t="shared" si="2"/>
        <v>9.970459097878571</v>
      </c>
      <c r="G48" s="66">
        <f t="shared" si="1"/>
        <v>3465.6378067236747</v>
      </c>
      <c r="H48" s="66" t="e">
        <v>#N/A</v>
      </c>
      <c r="I48" s="66">
        <v>19261.666666666701</v>
      </c>
      <c r="J48" s="66">
        <v>0</v>
      </c>
      <c r="K48" s="66">
        <f t="shared" si="0"/>
        <v>19261.666666666701</v>
      </c>
      <c r="L48" s="66">
        <f>(SARB!E46/SARB!D46)*100</f>
        <v>3.780093966224646</v>
      </c>
    </row>
    <row r="49" spans="1:12" x14ac:dyDescent="0.2">
      <c r="A49" s="18">
        <v>29586</v>
      </c>
      <c r="B49" s="40">
        <v>4</v>
      </c>
      <c r="C49" s="17">
        <v>36599</v>
      </c>
      <c r="D49" s="17" t="e">
        <v>#N/A</v>
      </c>
      <c r="E49" s="67">
        <v>10.039866630000001</v>
      </c>
      <c r="F49" s="66">
        <f t="shared" si="2"/>
        <v>10.039866630000001</v>
      </c>
      <c r="G49" s="66">
        <f t="shared" si="1"/>
        <v>3645.3671496630227</v>
      </c>
      <c r="H49" s="66" t="e">
        <v>#N/A</v>
      </c>
      <c r="I49" s="66">
        <v>19717</v>
      </c>
      <c r="J49" s="66">
        <v>0</v>
      </c>
      <c r="K49" s="66">
        <f t="shared" si="0"/>
        <v>19717</v>
      </c>
      <c r="L49" s="66">
        <f>(SARB!E47/SARB!D47)*100</f>
        <v>3.9865037534722187</v>
      </c>
    </row>
    <row r="50" spans="1:12" x14ac:dyDescent="0.2">
      <c r="A50" s="18">
        <v>29676</v>
      </c>
      <c r="B50" s="40">
        <v>4</v>
      </c>
      <c r="C50" s="17">
        <v>39097</v>
      </c>
      <c r="D50" s="17" t="e">
        <v>#N/A</v>
      </c>
      <c r="E50" s="67">
        <v>10.112032430322911</v>
      </c>
      <c r="F50" s="66">
        <f t="shared" si="2"/>
        <v>10.112032430322911</v>
      </c>
      <c r="G50" s="66">
        <f t="shared" si="1"/>
        <v>3866.3839608306621</v>
      </c>
      <c r="H50" s="66">
        <f xml:space="preserve"> (G50/('Historical CPI'!I5/100))</f>
        <v>94482.655092599161</v>
      </c>
      <c r="I50" s="66">
        <v>19795.666666666701</v>
      </c>
      <c r="J50" s="66">
        <v>0</v>
      </c>
      <c r="K50" s="66">
        <f t="shared" si="0"/>
        <v>19795.666666666701</v>
      </c>
      <c r="L50" s="66">
        <f>(SARB!E48/SARB!D48)*100</f>
        <v>4.1046103285394766</v>
      </c>
    </row>
    <row r="51" spans="1:12" x14ac:dyDescent="0.2">
      <c r="A51" s="18">
        <v>29767</v>
      </c>
      <c r="B51" s="40">
        <v>4</v>
      </c>
      <c r="C51" s="17">
        <v>41654</v>
      </c>
      <c r="D51" s="17" t="e">
        <v>#N/A</v>
      </c>
      <c r="E51" s="67">
        <v>10.18643918765866</v>
      </c>
      <c r="F51" s="66">
        <f t="shared" si="2"/>
        <v>10.18643918765866</v>
      </c>
      <c r="G51" s="66">
        <f t="shared" si="1"/>
        <v>4089.1619959274617</v>
      </c>
      <c r="H51" s="66">
        <f xml:space="preserve"> (G51/('Historical CPI'!I6/100))</f>
        <v>98268.180751217369</v>
      </c>
      <c r="I51" s="66">
        <v>20438.333333333299</v>
      </c>
      <c r="J51" s="66">
        <v>0</v>
      </c>
      <c r="K51" s="66">
        <f t="shared" si="0"/>
        <v>20438.333333333299</v>
      </c>
      <c r="L51" s="66">
        <f>(SARB!E49/SARB!D49)*100</f>
        <v>4.244361920671829</v>
      </c>
    </row>
    <row r="52" spans="1:12" x14ac:dyDescent="0.2">
      <c r="A52" s="18">
        <v>29859</v>
      </c>
      <c r="B52" s="40">
        <v>4</v>
      </c>
      <c r="C52" s="17">
        <v>43896</v>
      </c>
      <c r="D52" s="17" t="e">
        <v>#N/A</v>
      </c>
      <c r="E52" s="67">
        <v>10.26028441616508</v>
      </c>
      <c r="F52" s="66">
        <f t="shared" si="2"/>
        <v>10.26028441616508</v>
      </c>
      <c r="G52" s="66">
        <f t="shared" si="1"/>
        <v>4278.2439764381043</v>
      </c>
      <c r="H52" s="66">
        <f xml:space="preserve"> (G52/('Historical CPI'!I7/100))</f>
        <v>98403.46958869943</v>
      </c>
      <c r="I52" s="66">
        <v>20869.666666666701</v>
      </c>
      <c r="J52" s="66">
        <v>0</v>
      </c>
      <c r="K52" s="66">
        <f t="shared" si="0"/>
        <v>20869.666666666701</v>
      </c>
      <c r="L52" s="66">
        <f>(SARB!E50/SARB!D50)*100</f>
        <v>4.4252422825692346</v>
      </c>
    </row>
    <row r="53" spans="1:12" x14ac:dyDescent="0.2">
      <c r="A53" s="18">
        <v>29951</v>
      </c>
      <c r="B53" s="40">
        <v>4</v>
      </c>
      <c r="C53" s="17">
        <v>45777</v>
      </c>
      <c r="D53" s="17" t="e">
        <v>#N/A</v>
      </c>
      <c r="E53" s="67">
        <v>10.33076563</v>
      </c>
      <c r="F53" s="66">
        <f t="shared" si="2"/>
        <v>10.33076563</v>
      </c>
      <c r="G53" s="66">
        <f t="shared" si="1"/>
        <v>4431.1333389527299</v>
      </c>
      <c r="H53" s="66">
        <f xml:space="preserve"> (G53/('Historical CPI'!I8/100))</f>
        <v>98168.481419440868</v>
      </c>
      <c r="I53" s="66">
        <v>21865.333333333299</v>
      </c>
      <c r="J53" s="66">
        <v>0</v>
      </c>
      <c r="K53" s="66">
        <f t="shared" si="0"/>
        <v>21865.333333333299</v>
      </c>
      <c r="L53" s="66">
        <f>(SARB!E51/SARB!D51)*100</f>
        <v>4.5976093026280944</v>
      </c>
    </row>
    <row r="54" spans="1:12" x14ac:dyDescent="0.2">
      <c r="A54" s="18">
        <v>30041</v>
      </c>
      <c r="B54" s="40">
        <v>4</v>
      </c>
      <c r="C54" s="17">
        <v>47590</v>
      </c>
      <c r="D54" s="17" t="e">
        <v>#N/A</v>
      </c>
      <c r="E54" s="67">
        <v>10.391365564753499</v>
      </c>
      <c r="F54" s="66">
        <f t="shared" si="2"/>
        <v>10.391365564753499</v>
      </c>
      <c r="G54" s="66">
        <f t="shared" si="1"/>
        <v>4579.7638148176256</v>
      </c>
      <c r="H54" s="66">
        <f xml:space="preserve"> (G54/('Historical CPI'!I9/100))</f>
        <v>97891.679276448704</v>
      </c>
      <c r="I54" s="66">
        <v>21829</v>
      </c>
      <c r="J54" s="66">
        <v>58</v>
      </c>
      <c r="K54" s="66">
        <f t="shared" si="0"/>
        <v>21887</v>
      </c>
      <c r="L54" s="66">
        <f>(SARB!E52/SARB!D52)*100</f>
        <v>4.6984780992769464</v>
      </c>
    </row>
    <row r="55" spans="1:12" x14ac:dyDescent="0.2">
      <c r="A55" s="18">
        <v>30132</v>
      </c>
      <c r="B55" s="40">
        <v>5</v>
      </c>
      <c r="C55" s="17">
        <v>50339</v>
      </c>
      <c r="D55" s="17" t="e">
        <v>#N/A</v>
      </c>
      <c r="E55" s="67">
        <v>10.44419722540013</v>
      </c>
      <c r="F55" s="66">
        <f t="shared" si="2"/>
        <v>10.44419722540013</v>
      </c>
      <c r="G55" s="66">
        <f t="shared" si="1"/>
        <v>4819.8055737186114</v>
      </c>
      <c r="H55" s="66">
        <f xml:space="preserve"> (G55/('Historical CPI'!I10/100))</f>
        <v>99397.251901956799</v>
      </c>
      <c r="I55" s="66">
        <v>23269.333333333299</v>
      </c>
      <c r="J55" s="66">
        <v>174</v>
      </c>
      <c r="K55" s="66">
        <f t="shared" si="0"/>
        <v>23443.333333333299</v>
      </c>
      <c r="L55" s="66">
        <f>(SARB!E53/SARB!D53)*100</f>
        <v>4.9221717291636677</v>
      </c>
    </row>
    <row r="56" spans="1:12" x14ac:dyDescent="0.2">
      <c r="A56" s="18">
        <v>30224</v>
      </c>
      <c r="B56" s="40">
        <v>5</v>
      </c>
      <c r="C56" s="17">
        <v>52081</v>
      </c>
      <c r="D56" s="17" t="e">
        <v>#N/A</v>
      </c>
      <c r="E56" s="67">
        <v>10.48765883834669</v>
      </c>
      <c r="F56" s="66">
        <f t="shared" si="2"/>
        <v>10.48765883834669</v>
      </c>
      <c r="G56" s="66">
        <f t="shared" si="1"/>
        <v>4965.9319398885236</v>
      </c>
      <c r="H56" s="66">
        <f xml:space="preserve"> (G56/('Historical CPI'!I11/100))</f>
        <v>100272.27607708401</v>
      </c>
      <c r="I56" s="66">
        <v>24232.333333333299</v>
      </c>
      <c r="J56" s="66">
        <v>174</v>
      </c>
      <c r="K56" s="66">
        <f t="shared" si="0"/>
        <v>24406.333333333299</v>
      </c>
      <c r="L56" s="66">
        <f>(SARB!E54/SARB!D54)*100</f>
        <v>5.0610911287444056</v>
      </c>
    </row>
    <row r="57" spans="1:12" x14ac:dyDescent="0.2">
      <c r="A57" s="18">
        <v>30316</v>
      </c>
      <c r="B57" s="40">
        <v>6</v>
      </c>
      <c r="C57" s="17">
        <v>53955</v>
      </c>
      <c r="D57" s="17" t="e">
        <v>#N/A</v>
      </c>
      <c r="E57" s="67">
        <v>10.520148629999991</v>
      </c>
      <c r="F57" s="66">
        <f t="shared" si="2"/>
        <v>10.520148629999991</v>
      </c>
      <c r="G57" s="66">
        <f t="shared" si="1"/>
        <v>5128.7298209968394</v>
      </c>
      <c r="H57" s="66">
        <f xml:space="preserve"> (G57/('Historical CPI'!I12/100))</f>
        <v>99735.933577188829</v>
      </c>
      <c r="I57" s="66">
        <v>25314.333333333299</v>
      </c>
      <c r="J57" s="66">
        <v>174</v>
      </c>
      <c r="K57" s="66">
        <f t="shared" si="0"/>
        <v>25488.333333333299</v>
      </c>
      <c r="L57" s="66">
        <f>(SARB!E55/SARB!D55)*100</f>
        <v>5.3036076763500901</v>
      </c>
    </row>
    <row r="58" spans="1:12" x14ac:dyDescent="0.2">
      <c r="A58" s="18">
        <v>30406</v>
      </c>
      <c r="B58" s="40">
        <v>6</v>
      </c>
      <c r="C58" s="17">
        <v>55267</v>
      </c>
      <c r="D58" s="17" t="e">
        <v>#N/A</v>
      </c>
      <c r="E58" s="67">
        <v>10.545163156046771</v>
      </c>
      <c r="F58" s="66">
        <f t="shared" si="2"/>
        <v>10.545163156046771</v>
      </c>
      <c r="G58" s="66">
        <f t="shared" si="1"/>
        <v>5240.9810243959091</v>
      </c>
      <c r="H58" s="66">
        <f xml:space="preserve"> (G58/('Historical CPI'!I13/100))</f>
        <v>98263.383303133625</v>
      </c>
      <c r="I58" s="66">
        <v>25676.333333333299</v>
      </c>
      <c r="J58" s="66">
        <v>413.33333333333297</v>
      </c>
      <c r="K58" s="66">
        <f t="shared" si="0"/>
        <v>26089.666666666631</v>
      </c>
      <c r="L58" s="66">
        <f>(SARB!E56/SARB!D56)*100</f>
        <v>5.43722931129156</v>
      </c>
    </row>
    <row r="59" spans="1:12" x14ac:dyDescent="0.2">
      <c r="A59" s="18">
        <v>30497</v>
      </c>
      <c r="B59" s="40">
        <v>6</v>
      </c>
      <c r="C59" s="17">
        <v>57059</v>
      </c>
      <c r="D59" s="17" t="e">
        <v>#N/A</v>
      </c>
      <c r="E59" s="67">
        <v>10.56353003372026</v>
      </c>
      <c r="F59" s="66">
        <f t="shared" si="2"/>
        <v>10.56353003372026</v>
      </c>
      <c r="G59" s="66">
        <f t="shared" si="1"/>
        <v>5401.50875870658</v>
      </c>
      <c r="H59" s="66">
        <f xml:space="preserve"> (G59/('Historical CPI'!I14/100))</f>
        <v>98990.463349674319</v>
      </c>
      <c r="I59" s="66">
        <v>26999.666666666701</v>
      </c>
      <c r="J59" s="66">
        <v>892</v>
      </c>
      <c r="K59" s="66">
        <f t="shared" si="0"/>
        <v>27891.666666666701</v>
      </c>
      <c r="L59" s="66">
        <f>(SARB!E57/SARB!D57)*100</f>
        <v>5.5845193784455338</v>
      </c>
    </row>
    <row r="60" spans="1:12" x14ac:dyDescent="0.2">
      <c r="A60" s="18">
        <v>30589</v>
      </c>
      <c r="B60" s="40">
        <v>6</v>
      </c>
      <c r="C60" s="17">
        <v>58492</v>
      </c>
      <c r="D60" s="17" t="e">
        <v>#N/A</v>
      </c>
      <c r="E60" s="67">
        <v>10.581175209533621</v>
      </c>
      <c r="F60" s="66">
        <f t="shared" si="2"/>
        <v>10.581175209533621</v>
      </c>
      <c r="G60" s="66">
        <f t="shared" si="1"/>
        <v>5527.9303897452537</v>
      </c>
      <c r="H60" s="66">
        <f xml:space="preserve"> (G60/('Historical CPI'!I15/100))</f>
        <v>99268.756821202303</v>
      </c>
      <c r="I60" s="66">
        <v>28131.333333333299</v>
      </c>
      <c r="J60" s="66">
        <v>0</v>
      </c>
      <c r="K60" s="66">
        <f t="shared" si="0"/>
        <v>28131.333333333299</v>
      </c>
      <c r="L60" s="66">
        <f>(SARB!E58/SARB!D58)*100</f>
        <v>5.7691258105350629</v>
      </c>
    </row>
    <row r="61" spans="1:12" x14ac:dyDescent="0.2">
      <c r="A61" s="18">
        <v>30681</v>
      </c>
      <c r="B61" s="40">
        <v>6</v>
      </c>
      <c r="C61" s="17">
        <v>60583</v>
      </c>
      <c r="D61" s="17" t="e">
        <v>#N/A</v>
      </c>
      <c r="E61" s="67">
        <v>10.604024629999991</v>
      </c>
      <c r="F61" s="66">
        <f t="shared" si="2"/>
        <v>10.604024629999991</v>
      </c>
      <c r="G61" s="66">
        <f t="shared" si="1"/>
        <v>5713.2081557603897</v>
      </c>
      <c r="H61" s="66">
        <f xml:space="preserve"> (G61/('Historical CPI'!I16/100))</f>
        <v>99991.801502684306</v>
      </c>
      <c r="I61" s="66">
        <v>28966.333333333299</v>
      </c>
      <c r="J61" s="66">
        <v>0</v>
      </c>
      <c r="K61" s="66">
        <f t="shared" si="0"/>
        <v>28966.333333333299</v>
      </c>
      <c r="L61" s="66">
        <f>(SARB!E59/SARB!D59)*100</f>
        <v>5.9316514869232186</v>
      </c>
    </row>
    <row r="62" spans="1:12" x14ac:dyDescent="0.2">
      <c r="A62" s="18">
        <v>30772</v>
      </c>
      <c r="B62" s="40">
        <v>7</v>
      </c>
      <c r="C62" s="17">
        <v>64544</v>
      </c>
      <c r="D62" s="17" t="e">
        <v>#N/A</v>
      </c>
      <c r="E62" s="67">
        <v>10.636974186045411</v>
      </c>
      <c r="F62" s="66">
        <f t="shared" si="2"/>
        <v>10.636974186045411</v>
      </c>
      <c r="G62" s="66">
        <f t="shared" si="1"/>
        <v>6067.8910065115069</v>
      </c>
      <c r="H62" s="66">
        <f xml:space="preserve"> (G62/('Historical CPI'!I17/100))</f>
        <v>103303.24824752063</v>
      </c>
      <c r="I62" s="66">
        <v>29779.666666666701</v>
      </c>
      <c r="J62" s="66">
        <v>218.333333333333</v>
      </c>
      <c r="K62" s="66">
        <f t="shared" si="0"/>
        <v>29998.000000000033</v>
      </c>
      <c r="L62" s="66">
        <f>(SARB!E60/SARB!D60)*100</f>
        <v>6.0168335141048734</v>
      </c>
    </row>
    <row r="63" spans="1:12" x14ac:dyDescent="0.2">
      <c r="A63" s="18">
        <v>30863</v>
      </c>
      <c r="B63" s="40">
        <v>7</v>
      </c>
      <c r="C63" s="17">
        <v>66728</v>
      </c>
      <c r="D63" s="17" t="e">
        <v>#N/A</v>
      </c>
      <c r="E63" s="67">
        <v>10.67602349613913</v>
      </c>
      <c r="F63" s="66">
        <f t="shared" si="2"/>
        <v>10.67602349613913</v>
      </c>
      <c r="G63" s="66">
        <f t="shared" si="1"/>
        <v>6250.2672483000306</v>
      </c>
      <c r="H63" s="66">
        <f xml:space="preserve"> (G63/('Historical CPI'!I18/100))</f>
        <v>103069.01849730573</v>
      </c>
      <c r="I63" s="66">
        <v>31873</v>
      </c>
      <c r="J63" s="66">
        <v>655</v>
      </c>
      <c r="K63" s="66">
        <f t="shared" si="0"/>
        <v>32528</v>
      </c>
      <c r="L63" s="66">
        <f>(SARB!E61/SARB!D61)*100</f>
        <v>6.2026394944816774</v>
      </c>
    </row>
    <row r="64" spans="1:12" x14ac:dyDescent="0.2">
      <c r="A64" s="18">
        <v>30955</v>
      </c>
      <c r="B64" s="40">
        <v>10</v>
      </c>
      <c r="C64" s="17">
        <v>68647</v>
      </c>
      <c r="D64" s="17" t="e">
        <v>#N/A</v>
      </c>
      <c r="E64" s="67">
        <v>10.716142123163291</v>
      </c>
      <c r="F64" s="66">
        <f t="shared" si="2"/>
        <v>10.716142123163291</v>
      </c>
      <c r="G64" s="66">
        <f t="shared" si="1"/>
        <v>6405.9434086467809</v>
      </c>
      <c r="H64" s="66">
        <f xml:space="preserve"> (G64/('Historical CPI'!I19/100))</f>
        <v>103004.55612290691</v>
      </c>
      <c r="I64" s="66">
        <v>32660.666666666701</v>
      </c>
      <c r="J64" s="66">
        <v>655</v>
      </c>
      <c r="K64" s="66">
        <f t="shared" si="0"/>
        <v>33315.666666666701</v>
      </c>
      <c r="L64" s="66">
        <f>(SARB!E62/SARB!D62)*100</f>
        <v>6.4127270632845388</v>
      </c>
    </row>
    <row r="65" spans="1:12" x14ac:dyDescent="0.2">
      <c r="A65" s="18">
        <v>31047</v>
      </c>
      <c r="B65" s="40">
        <v>10</v>
      </c>
      <c r="C65" s="17">
        <v>71550</v>
      </c>
      <c r="D65" s="17" t="e">
        <v>#N/A</v>
      </c>
      <c r="E65" s="67">
        <v>10.752299629999991</v>
      </c>
      <c r="F65" s="66">
        <f t="shared" si="2"/>
        <v>10.752299629999991</v>
      </c>
      <c r="G65" s="66">
        <f t="shared" si="1"/>
        <v>6654.390452472916</v>
      </c>
      <c r="H65" s="66">
        <f xml:space="preserve"> (G65/('Historical CPI'!I20/100))</f>
        <v>103248.44645424411</v>
      </c>
      <c r="I65" s="66">
        <v>34011</v>
      </c>
      <c r="J65" s="66">
        <v>655</v>
      </c>
      <c r="K65" s="66">
        <f t="shared" si="0"/>
        <v>34666</v>
      </c>
      <c r="L65" s="66">
        <f>(SARB!E63/SARB!D63)*100</f>
        <v>6.5895801681000234</v>
      </c>
    </row>
    <row r="66" spans="1:12" x14ac:dyDescent="0.2">
      <c r="A66" s="18">
        <v>31137</v>
      </c>
      <c r="B66" s="40">
        <v>10</v>
      </c>
      <c r="C66" s="17">
        <v>73347</v>
      </c>
      <c r="D66" s="17" t="e">
        <v>#N/A</v>
      </c>
      <c r="E66" s="67">
        <v>10.780820128527861</v>
      </c>
      <c r="F66" s="66">
        <f t="shared" si="2"/>
        <v>10.780820128527861</v>
      </c>
      <c r="G66" s="66">
        <f t="shared" si="1"/>
        <v>6803.4712689354237</v>
      </c>
      <c r="H66" s="66">
        <f xml:space="preserve"> (G66/('Historical CPI'!I21/100))</f>
        <v>100658.47246879777</v>
      </c>
      <c r="I66" s="66">
        <v>34429</v>
      </c>
      <c r="J66" s="66">
        <v>1114.3333333333301</v>
      </c>
      <c r="K66" s="66">
        <f t="shared" si="0"/>
        <v>35543.333333333328</v>
      </c>
      <c r="L66" s="66">
        <f>(SARB!E64/SARB!D64)*100</f>
        <v>6.9838589373597122</v>
      </c>
    </row>
    <row r="67" spans="1:12" x14ac:dyDescent="0.2">
      <c r="A67" s="18">
        <v>31228</v>
      </c>
      <c r="B67" s="40">
        <v>12</v>
      </c>
      <c r="C67" s="17">
        <v>74663</v>
      </c>
      <c r="D67" s="17" t="e">
        <v>#N/A</v>
      </c>
      <c r="E67" s="67">
        <v>10.80507420472245</v>
      </c>
      <c r="F67" s="66">
        <f t="shared" si="2"/>
        <v>10.80507420472245</v>
      </c>
      <c r="G67" s="66">
        <f t="shared" si="1"/>
        <v>6909.9941921146547</v>
      </c>
      <c r="H67" s="66">
        <f xml:space="preserve"> (G67/('Historical CPI'!I22/100))</f>
        <v>98013.927418392195</v>
      </c>
      <c r="I67" s="66">
        <v>36649.333333333299</v>
      </c>
      <c r="J67" s="66">
        <v>2033</v>
      </c>
      <c r="K67" s="66">
        <f t="shared" si="0"/>
        <v>38682.333333333299</v>
      </c>
      <c r="L67" s="66">
        <f>(SARB!E65/SARB!D65)*100</f>
        <v>7.2644242214045436</v>
      </c>
    </row>
    <row r="68" spans="1:12" x14ac:dyDescent="0.2">
      <c r="A68" s="18">
        <v>31320</v>
      </c>
      <c r="B68" s="40">
        <v>12</v>
      </c>
      <c r="C68" s="17">
        <v>76415</v>
      </c>
      <c r="D68" s="17" t="e">
        <v>#N/A</v>
      </c>
      <c r="E68" s="67">
        <v>10.82978699355581</v>
      </c>
      <c r="F68" s="66">
        <f t="shared" si="2"/>
        <v>10.82978699355581</v>
      </c>
      <c r="G68" s="66">
        <f t="shared" si="1"/>
        <v>7056.0021213224427</v>
      </c>
      <c r="H68" s="66">
        <f xml:space="preserve"> (G68/('Historical CPI'!I23/100))</f>
        <v>97530.238072074004</v>
      </c>
      <c r="I68" s="66">
        <v>37433.666666666701</v>
      </c>
      <c r="J68" s="66">
        <v>2033</v>
      </c>
      <c r="K68" s="66">
        <f t="shared" si="0"/>
        <v>39466.666666666701</v>
      </c>
      <c r="L68" s="66">
        <f>(SARB!E66/SARB!D66)*100</f>
        <v>7.4917118819917805</v>
      </c>
    </row>
    <row r="69" spans="1:12" x14ac:dyDescent="0.2">
      <c r="A69" s="18">
        <v>31412</v>
      </c>
      <c r="B69" s="40">
        <v>12</v>
      </c>
      <c r="C69" s="17">
        <v>78731</v>
      </c>
      <c r="D69" s="17" t="e">
        <v>#N/A</v>
      </c>
      <c r="E69" s="67">
        <v>10.859683630000001</v>
      </c>
      <c r="F69" s="66">
        <f t="shared" si="2"/>
        <v>10.859683630000001</v>
      </c>
      <c r="G69" s="66">
        <f t="shared" si="1"/>
        <v>7249.8428759475746</v>
      </c>
      <c r="H69" s="66">
        <f xml:space="preserve"> (G69/('Historical CPI'!I24/100))</f>
        <v>95835.178179547147</v>
      </c>
      <c r="I69" s="66">
        <v>38263.666666666701</v>
      </c>
      <c r="J69" s="66">
        <v>2033</v>
      </c>
      <c r="K69" s="66">
        <f t="shared" si="0"/>
        <v>40296.666666666701</v>
      </c>
      <c r="L69" s="66">
        <f>(SARB!E67/SARB!D67)*100</f>
        <v>7.7768724261710238</v>
      </c>
    </row>
    <row r="70" spans="1:12" x14ac:dyDescent="0.2">
      <c r="A70" s="18">
        <v>31502</v>
      </c>
      <c r="B70" s="40">
        <v>12</v>
      </c>
      <c r="C70" s="17">
        <v>82238</v>
      </c>
      <c r="D70" s="17" t="e">
        <v>#N/A</v>
      </c>
      <c r="E70" s="67">
        <v>10.9003386454562</v>
      </c>
      <c r="F70" s="66">
        <f t="shared" si="2"/>
        <v>10.9003386454562</v>
      </c>
      <c r="G70" s="66">
        <f t="shared" si="1"/>
        <v>7544.5362456037883</v>
      </c>
      <c r="H70" s="66">
        <f xml:space="preserve"> (G70/('Historical CPI'!I25/100))</f>
        <v>93897.165020833811</v>
      </c>
      <c r="I70" s="66">
        <v>39095</v>
      </c>
      <c r="J70" s="66">
        <v>1565.3333333333301</v>
      </c>
      <c r="K70" s="66">
        <f t="shared" si="0"/>
        <v>40660.333333333328</v>
      </c>
      <c r="L70" s="66">
        <f>(SARB!E68/SARB!D68)*100</f>
        <v>8.3190070525489457</v>
      </c>
    </row>
    <row r="71" spans="1:12" x14ac:dyDescent="0.2">
      <c r="A71" s="18">
        <v>31593</v>
      </c>
      <c r="B71" s="40">
        <v>12</v>
      </c>
      <c r="C71" s="17">
        <v>87191</v>
      </c>
      <c r="D71" s="17" t="e">
        <v>#N/A</v>
      </c>
      <c r="E71" s="67">
        <v>10.948474347763071</v>
      </c>
      <c r="F71" s="66">
        <f t="shared" si="2"/>
        <v>10.948474347763071</v>
      </c>
      <c r="G71" s="66">
        <f t="shared" ref="G71:G134" si="3">C71/F71</f>
        <v>7963.7579840349499</v>
      </c>
      <c r="H71" s="66">
        <f xml:space="preserve"> (G71/('Historical CPI'!I26/100))</f>
        <v>96220.161404369617</v>
      </c>
      <c r="I71" s="66">
        <v>42297.333333333299</v>
      </c>
      <c r="J71" s="66">
        <v>1940</v>
      </c>
      <c r="K71" s="66">
        <f t="shared" ref="K71:K134" si="4">I71+J71</f>
        <v>44237.333333333299</v>
      </c>
      <c r="L71" s="66">
        <f>(SARB!E69/SARB!D69)*100</f>
        <v>8.5968599288595637</v>
      </c>
    </row>
    <row r="72" spans="1:12" x14ac:dyDescent="0.2">
      <c r="A72" s="18">
        <v>31685</v>
      </c>
      <c r="B72" s="40">
        <v>12</v>
      </c>
      <c r="C72" s="17">
        <v>88922</v>
      </c>
      <c r="D72" s="17" t="e">
        <v>#N/A</v>
      </c>
      <c r="E72" s="67">
        <v>11.001662441188401</v>
      </c>
      <c r="F72" s="66">
        <f t="shared" si="2"/>
        <v>11.001662441188401</v>
      </c>
      <c r="G72" s="66">
        <f t="shared" si="3"/>
        <v>8082.5966507653211</v>
      </c>
      <c r="H72" s="66">
        <f xml:space="preserve"> (G72/('Historical CPI'!I27/100))</f>
        <v>93815.326521110357</v>
      </c>
      <c r="I72" s="66">
        <v>44440.333333333299</v>
      </c>
      <c r="J72" s="66">
        <v>1940</v>
      </c>
      <c r="K72" s="66">
        <f t="shared" si="4"/>
        <v>46380.333333333299</v>
      </c>
      <c r="L72" s="66">
        <f>(SARB!E70/SARB!D70)*100</f>
        <v>8.9162233575308676</v>
      </c>
    </row>
    <row r="73" spans="1:12" x14ac:dyDescent="0.2">
      <c r="A73" s="18">
        <v>31777</v>
      </c>
      <c r="B73" s="40">
        <v>12</v>
      </c>
      <c r="C73" s="17">
        <v>92159</v>
      </c>
      <c r="D73" s="17" t="e">
        <v>#N/A</v>
      </c>
      <c r="E73" s="67">
        <v>11.057474629999991</v>
      </c>
      <c r="F73" s="66">
        <f t="shared" si="2"/>
        <v>11.057474629999991</v>
      </c>
      <c r="G73" s="66">
        <f t="shared" si="3"/>
        <v>8334.5432012083274</v>
      </c>
      <c r="H73" s="66">
        <f xml:space="preserve"> (G73/('Historical CPI'!I28/100))</f>
        <v>92674.749211989358</v>
      </c>
      <c r="I73" s="66">
        <v>45784.666666666701</v>
      </c>
      <c r="J73" s="66">
        <v>1940</v>
      </c>
      <c r="K73" s="66">
        <f t="shared" si="4"/>
        <v>47724.666666666701</v>
      </c>
      <c r="L73" s="66">
        <f>(SARB!E71/SARB!D71)*100</f>
        <v>9.1264075790813592</v>
      </c>
    </row>
    <row r="74" spans="1:12" x14ac:dyDescent="0.2">
      <c r="A74" s="18">
        <v>31867</v>
      </c>
      <c r="B74" s="40">
        <v>12</v>
      </c>
      <c r="C74" s="17">
        <v>95781</v>
      </c>
      <c r="D74" s="17" t="e">
        <v>#N/A</v>
      </c>
      <c r="E74" s="67">
        <v>11.1118824320237</v>
      </c>
      <c r="F74" s="66">
        <f t="shared" ref="F74:F137" si="5">E74</f>
        <v>11.1118824320237</v>
      </c>
      <c r="G74" s="66">
        <f t="shared" si="3"/>
        <v>8619.6916306426701</v>
      </c>
      <c r="H74" s="66">
        <f xml:space="preserve"> (G74/('Historical CPI'!I29/100))</f>
        <v>92009.194144252149</v>
      </c>
      <c r="I74" s="66">
        <v>46711.333333333299</v>
      </c>
      <c r="J74" s="66">
        <v>2449.6666666666702</v>
      </c>
      <c r="K74" s="66">
        <f t="shared" si="4"/>
        <v>49160.999999999971</v>
      </c>
      <c r="L74" s="66">
        <f>(SARB!E72/SARB!D72)*100</f>
        <v>9.6089093191774602</v>
      </c>
    </row>
    <row r="75" spans="1:12" x14ac:dyDescent="0.2">
      <c r="A75" s="18">
        <v>31958</v>
      </c>
      <c r="B75" s="40">
        <v>12</v>
      </c>
      <c r="C75" s="17">
        <v>98470</v>
      </c>
      <c r="D75" s="17" t="e">
        <v>#N/A</v>
      </c>
      <c r="E75" s="67">
        <v>11.166631533099501</v>
      </c>
      <c r="F75" s="66">
        <f t="shared" si="5"/>
        <v>11.166631533099501</v>
      </c>
      <c r="G75" s="66">
        <f t="shared" si="3"/>
        <v>8818.2366999502719</v>
      </c>
      <c r="H75" s="66">
        <f xml:space="preserve"> (G75/('Historical CPI'!I30/100))</f>
        <v>90820.432730027285</v>
      </c>
      <c r="I75" s="66">
        <v>51357.333333333299</v>
      </c>
      <c r="J75" s="66">
        <v>3469</v>
      </c>
      <c r="K75" s="66">
        <f t="shared" si="4"/>
        <v>54826.333333333299</v>
      </c>
      <c r="L75" s="66">
        <f>(SARB!E73/SARB!D73)*100</f>
        <v>9.9171082632886911</v>
      </c>
    </row>
    <row r="76" spans="1:12" x14ac:dyDescent="0.2">
      <c r="A76" s="18">
        <v>32050</v>
      </c>
      <c r="B76" s="40">
        <v>12</v>
      </c>
      <c r="C76" s="17">
        <v>104788</v>
      </c>
      <c r="D76" s="17" t="e">
        <v>#N/A</v>
      </c>
      <c r="E76" s="67">
        <v>11.221867432625601</v>
      </c>
      <c r="F76" s="66">
        <f t="shared" si="5"/>
        <v>11.221867432625601</v>
      </c>
      <c r="G76" s="66">
        <f t="shared" si="3"/>
        <v>9337.8397694618434</v>
      </c>
      <c r="H76" s="66">
        <f xml:space="preserve"> (G76/('Historical CPI'!I31/100))</f>
        <v>93414.039106652912</v>
      </c>
      <c r="I76" s="66">
        <v>53583</v>
      </c>
      <c r="J76" s="66">
        <v>3469</v>
      </c>
      <c r="K76" s="66">
        <f t="shared" si="4"/>
        <v>57052</v>
      </c>
      <c r="L76" s="66">
        <f>(SARB!E74/SARB!D74)*100</f>
        <v>10.346191905907205</v>
      </c>
    </row>
    <row r="77" spans="1:12" x14ac:dyDescent="0.2">
      <c r="A77" s="18">
        <v>32142</v>
      </c>
      <c r="B77" s="40">
        <v>12</v>
      </c>
      <c r="C77" s="17">
        <v>108703</v>
      </c>
      <c r="D77" s="17" t="e">
        <v>#N/A</v>
      </c>
      <c r="E77" s="67">
        <v>11.27773563</v>
      </c>
      <c r="F77" s="66">
        <f t="shared" si="5"/>
        <v>11.27773563</v>
      </c>
      <c r="G77" s="66">
        <f t="shared" si="3"/>
        <v>9638.7256774168582</v>
      </c>
      <c r="H77" s="66">
        <f xml:space="preserve"> (G77/('Historical CPI'!I32/100))</f>
        <v>93099.162100108457</v>
      </c>
      <c r="I77" s="66">
        <v>55282.666666666701</v>
      </c>
      <c r="J77" s="66">
        <v>3469</v>
      </c>
      <c r="K77" s="66">
        <f t="shared" si="4"/>
        <v>58751.666666666701</v>
      </c>
      <c r="L77" s="66">
        <f>(SARB!E75/SARB!D75)*100</f>
        <v>10.665396228407369</v>
      </c>
    </row>
    <row r="78" spans="1:12" x14ac:dyDescent="0.2">
      <c r="A78" s="18">
        <v>32233</v>
      </c>
      <c r="B78" s="40">
        <v>12</v>
      </c>
      <c r="C78" s="17">
        <v>112967</v>
      </c>
      <c r="D78" s="17" t="e">
        <v>#N/A</v>
      </c>
      <c r="E78" s="67">
        <v>11.333363474013201</v>
      </c>
      <c r="F78" s="66">
        <f t="shared" si="5"/>
        <v>11.333363474013201</v>
      </c>
      <c r="G78" s="66">
        <f t="shared" si="3"/>
        <v>9967.6499619047172</v>
      </c>
      <c r="H78" s="66">
        <f xml:space="preserve"> (G78/('Historical CPI'!I33/100))</f>
        <v>93542.753736756669</v>
      </c>
      <c r="I78" s="66">
        <v>56271.666666666701</v>
      </c>
      <c r="J78" s="66">
        <v>3164</v>
      </c>
      <c r="K78" s="66">
        <f t="shared" si="4"/>
        <v>59435.666666666701</v>
      </c>
      <c r="L78" s="66">
        <f>(SARB!E76/SARB!D76)*100</f>
        <v>11.126864878536256</v>
      </c>
    </row>
    <row r="79" spans="1:12" x14ac:dyDescent="0.2">
      <c r="A79" s="18">
        <v>32324</v>
      </c>
      <c r="B79" s="40">
        <v>12</v>
      </c>
      <c r="C79" s="17">
        <v>117813</v>
      </c>
      <c r="D79" s="17" t="e">
        <v>#N/A</v>
      </c>
      <c r="E79" s="67">
        <v>11.388704999319801</v>
      </c>
      <c r="F79" s="66">
        <f t="shared" si="5"/>
        <v>11.388704999319801</v>
      </c>
      <c r="G79" s="66">
        <f t="shared" si="3"/>
        <v>10344.723127610776</v>
      </c>
      <c r="H79" s="66">
        <f xml:space="preserve"> (G79/('Historical CPI'!I34/100))</f>
        <v>94592.28616387365</v>
      </c>
      <c r="I79" s="66">
        <v>61153.666666666701</v>
      </c>
      <c r="J79" s="66">
        <v>2554</v>
      </c>
      <c r="K79" s="66">
        <f t="shared" si="4"/>
        <v>63707.666666666701</v>
      </c>
      <c r="L79" s="66">
        <f>(SARB!E77/SARB!D77)*100</f>
        <v>11.477483569047207</v>
      </c>
    </row>
    <row r="80" spans="1:12" x14ac:dyDescent="0.2">
      <c r="A80" s="18">
        <v>32416</v>
      </c>
      <c r="B80" s="40">
        <v>12</v>
      </c>
      <c r="C80" s="17">
        <v>122012</v>
      </c>
      <c r="D80" s="17" t="e">
        <v>#N/A</v>
      </c>
      <c r="E80" s="67">
        <v>11.4426960899664</v>
      </c>
      <c r="F80" s="66">
        <f t="shared" si="5"/>
        <v>11.4426960899664</v>
      </c>
      <c r="G80" s="66">
        <f t="shared" si="3"/>
        <v>10662.871672960622</v>
      </c>
      <c r="H80" s="66">
        <f xml:space="preserve"> (G80/('Historical CPI'!I35/100))</f>
        <v>94865.388925013845</v>
      </c>
      <c r="I80" s="66">
        <v>64188</v>
      </c>
      <c r="J80" s="66">
        <v>2554</v>
      </c>
      <c r="K80" s="66">
        <f t="shared" si="4"/>
        <v>66742</v>
      </c>
      <c r="L80" s="66">
        <f>(SARB!E78/SARB!D78)*100</f>
        <v>11.886299746059201</v>
      </c>
    </row>
    <row r="81" spans="1:12" x14ac:dyDescent="0.2">
      <c r="A81" s="18">
        <v>32508</v>
      </c>
      <c r="B81" s="40">
        <v>12</v>
      </c>
      <c r="C81" s="17">
        <v>126681</v>
      </c>
      <c r="D81" s="17" t="e">
        <v>#N/A</v>
      </c>
      <c r="E81" s="67">
        <v>11.494272630000001</v>
      </c>
      <c r="F81" s="66">
        <f t="shared" si="5"/>
        <v>11.494272630000001</v>
      </c>
      <c r="G81" s="66">
        <f t="shared" si="3"/>
        <v>11021.228056603002</v>
      </c>
      <c r="H81" s="66">
        <f xml:space="preserve"> (G81/('Historical CPI'!I36/100))</f>
        <v>94833.850840609026</v>
      </c>
      <c r="I81" s="66">
        <v>66029</v>
      </c>
      <c r="J81" s="66">
        <v>2554</v>
      </c>
      <c r="K81" s="66">
        <f t="shared" si="4"/>
        <v>68583</v>
      </c>
      <c r="L81" s="66">
        <f>(SARB!E79/SARB!D79)*100</f>
        <v>12.435372530349916</v>
      </c>
    </row>
    <row r="82" spans="1:12" x14ac:dyDescent="0.2">
      <c r="A82" s="18">
        <v>32598</v>
      </c>
      <c r="B82" s="40">
        <v>12</v>
      </c>
      <c r="C82" s="17">
        <v>133433</v>
      </c>
      <c r="D82" s="17" t="e">
        <v>#N/A</v>
      </c>
      <c r="E82" s="67">
        <v>11.5422178883545</v>
      </c>
      <c r="F82" s="66">
        <f t="shared" si="5"/>
        <v>11.5422178883545</v>
      </c>
      <c r="G82" s="66">
        <f t="shared" si="3"/>
        <v>11560.429831655403</v>
      </c>
      <c r="H82" s="66">
        <f xml:space="preserve"> (G82/('Historical CPI'!I37/100))</f>
        <v>95418.036978088159</v>
      </c>
      <c r="I82" s="66">
        <v>68005</v>
      </c>
      <c r="J82" s="66">
        <v>5422</v>
      </c>
      <c r="K82" s="66">
        <f t="shared" si="4"/>
        <v>73427</v>
      </c>
      <c r="L82" s="66">
        <f>(SARB!E80/SARB!D80)*100</f>
        <v>12.731841268139815</v>
      </c>
    </row>
    <row r="83" spans="1:12" x14ac:dyDescent="0.2">
      <c r="A83" s="18">
        <v>32689</v>
      </c>
      <c r="B83" s="40">
        <v>13</v>
      </c>
      <c r="C83" s="17">
        <v>141302</v>
      </c>
      <c r="D83" s="17" t="e">
        <v>#N/A</v>
      </c>
      <c r="E83" s="67">
        <v>11.587267976740801</v>
      </c>
      <c r="F83" s="66">
        <f t="shared" si="5"/>
        <v>11.587267976740801</v>
      </c>
      <c r="G83" s="66">
        <f t="shared" si="3"/>
        <v>12194.59153647231</v>
      </c>
      <c r="H83" s="66">
        <f xml:space="preserve"> (G83/('Historical CPI'!I38/100))</f>
        <v>97060.366974513701</v>
      </c>
      <c r="I83" s="66">
        <v>74413</v>
      </c>
      <c r="J83" s="66">
        <v>11158</v>
      </c>
      <c r="K83" s="66">
        <f t="shared" si="4"/>
        <v>85571</v>
      </c>
      <c r="L83" s="66">
        <f>(SARB!E81/SARB!D81)*100</f>
        <v>13.294165041867112</v>
      </c>
    </row>
    <row r="84" spans="1:12" x14ac:dyDescent="0.2">
      <c r="A84" s="18">
        <v>32781</v>
      </c>
      <c r="B84" s="40">
        <v>13</v>
      </c>
      <c r="C84" s="17">
        <v>145466</v>
      </c>
      <c r="D84" s="17" t="e">
        <v>#N/A</v>
      </c>
      <c r="E84" s="67">
        <v>11.6300063917566</v>
      </c>
      <c r="F84" s="66">
        <f t="shared" si="5"/>
        <v>11.6300063917566</v>
      </c>
      <c r="G84" s="66">
        <f t="shared" si="3"/>
        <v>12507.817717375197</v>
      </c>
      <c r="H84" s="66">
        <f xml:space="preserve"> (G84/('Historical CPI'!I39/100))</f>
        <v>96572.95522227569</v>
      </c>
      <c r="I84" s="66">
        <v>80504.666666666701</v>
      </c>
      <c r="J84" s="66">
        <v>11158</v>
      </c>
      <c r="K84" s="66">
        <f t="shared" si="4"/>
        <v>91662.666666666701</v>
      </c>
      <c r="L84" s="66">
        <f>(SARB!E82/SARB!D82)*100</f>
        <v>13.766985093970751</v>
      </c>
    </row>
    <row r="85" spans="1:12" x14ac:dyDescent="0.2">
      <c r="A85" s="18">
        <v>32873</v>
      </c>
      <c r="B85" s="40">
        <v>13</v>
      </c>
      <c r="C85" s="17">
        <v>149354</v>
      </c>
      <c r="D85" s="17" t="e">
        <v>#N/A</v>
      </c>
      <c r="E85" s="67">
        <v>11.67101663</v>
      </c>
      <c r="F85" s="66">
        <f t="shared" si="5"/>
        <v>11.67101663</v>
      </c>
      <c r="G85" s="66">
        <f t="shared" si="3"/>
        <v>12797.00001592749</v>
      </c>
      <c r="H85" s="66">
        <f xml:space="preserve"> (G85/('Historical CPI'!I40/100))</f>
        <v>95796.13979692095</v>
      </c>
      <c r="I85" s="66">
        <v>81954</v>
      </c>
      <c r="J85" s="66">
        <v>10824.666666666701</v>
      </c>
      <c r="K85" s="66">
        <f t="shared" si="4"/>
        <v>92778.666666666701</v>
      </c>
      <c r="L85" s="66">
        <f>(SARB!E83/SARB!D83)*100</f>
        <v>14.347226279995187</v>
      </c>
    </row>
    <row r="86" spans="1:12" x14ac:dyDescent="0.2">
      <c r="A86" s="18">
        <v>32963</v>
      </c>
      <c r="B86" s="40">
        <v>13</v>
      </c>
      <c r="C86" s="17">
        <v>156944</v>
      </c>
      <c r="D86" s="17" t="e">
        <v>#N/A</v>
      </c>
      <c r="E86" s="67">
        <v>11.7093101751171</v>
      </c>
      <c r="F86" s="66">
        <f t="shared" si="5"/>
        <v>11.7093101751171</v>
      </c>
      <c r="G86" s="66">
        <f t="shared" si="3"/>
        <v>13403.351491492151</v>
      </c>
      <c r="H86" s="66">
        <f xml:space="preserve"> (G86/('Historical CPI'!I41/100))</f>
        <v>96127.956998376758</v>
      </c>
      <c r="I86" s="66">
        <v>81607</v>
      </c>
      <c r="J86" s="66">
        <v>11485.333333333299</v>
      </c>
      <c r="K86" s="66">
        <f t="shared" si="4"/>
        <v>93092.333333333299</v>
      </c>
      <c r="L86" s="66">
        <f>(SARB!E84/SARB!D84)*100</f>
        <v>15.09578324938887</v>
      </c>
    </row>
    <row r="87" spans="1:12" x14ac:dyDescent="0.2">
      <c r="A87" s="18">
        <v>33054</v>
      </c>
      <c r="B87" s="40">
        <v>13</v>
      </c>
      <c r="C87" s="17">
        <v>165212</v>
      </c>
      <c r="D87" s="17" t="e">
        <v>#N/A</v>
      </c>
      <c r="E87" s="67">
        <v>11.7445705301175</v>
      </c>
      <c r="F87" s="66">
        <f t="shared" si="5"/>
        <v>11.7445705301175</v>
      </c>
      <c r="G87" s="66">
        <f t="shared" si="3"/>
        <v>14067.095904131551</v>
      </c>
      <c r="H87" s="66">
        <f xml:space="preserve"> (G87/('Historical CPI'!I42/100))</f>
        <v>98170.196540277931</v>
      </c>
      <c r="I87" s="66">
        <v>85047.333333333299</v>
      </c>
      <c r="J87" s="66">
        <v>14140</v>
      </c>
      <c r="K87" s="66">
        <f t="shared" si="4"/>
        <v>99187.333333333299</v>
      </c>
      <c r="L87" s="66">
        <f>(SARB!E85/SARB!D85)*100</f>
        <v>15.757902128499371</v>
      </c>
    </row>
    <row r="88" spans="1:12" x14ac:dyDescent="0.2">
      <c r="A88" s="18">
        <v>33146</v>
      </c>
      <c r="B88" s="40">
        <v>13</v>
      </c>
      <c r="C88" s="17">
        <v>169118</v>
      </c>
      <c r="D88" s="17" t="e">
        <v>#N/A</v>
      </c>
      <c r="E88" s="67">
        <v>11.774909185059201</v>
      </c>
      <c r="F88" s="66">
        <f t="shared" si="5"/>
        <v>11.774909185059201</v>
      </c>
      <c r="G88" s="66">
        <f t="shared" si="3"/>
        <v>14362.573616668597</v>
      </c>
      <c r="H88" s="66">
        <f xml:space="preserve"> (G88/('Historical CPI'!I43/100))</f>
        <v>97569.122009508486</v>
      </c>
      <c r="I88" s="66">
        <v>88827.333333333299</v>
      </c>
      <c r="J88" s="66">
        <v>14140</v>
      </c>
      <c r="K88" s="66">
        <f t="shared" si="4"/>
        <v>102967.3333333333</v>
      </c>
      <c r="L88" s="66">
        <f>(SARB!E86/SARB!D86)*100</f>
        <v>16.288669648763968</v>
      </c>
    </row>
    <row r="89" spans="1:12" x14ac:dyDescent="0.2">
      <c r="A89" s="18">
        <v>33238</v>
      </c>
      <c r="B89" s="40">
        <v>13</v>
      </c>
      <c r="C89" s="17">
        <v>174270</v>
      </c>
      <c r="D89" s="17" t="e">
        <v>#N/A</v>
      </c>
      <c r="E89" s="67">
        <v>11.79843763</v>
      </c>
      <c r="F89" s="66">
        <f t="shared" si="5"/>
        <v>11.79843763</v>
      </c>
      <c r="G89" s="66">
        <f t="shared" si="3"/>
        <v>14770.599757791828</v>
      </c>
      <c r="H89" s="66">
        <f xml:space="preserve"> (G89/('Historical CPI'!I44/100))</f>
        <v>96388.162695761654</v>
      </c>
      <c r="I89" s="66">
        <v>90626.333333333299</v>
      </c>
      <c r="J89" s="66">
        <v>13140</v>
      </c>
      <c r="K89" s="66">
        <f t="shared" si="4"/>
        <v>103766.3333333333</v>
      </c>
      <c r="L89" s="66">
        <f>(SARB!E87/SARB!D87)*100</f>
        <v>16.754736123776336</v>
      </c>
    </row>
    <row r="90" spans="1:12" x14ac:dyDescent="0.2">
      <c r="A90" s="18">
        <v>33328</v>
      </c>
      <c r="B90" s="40">
        <v>13</v>
      </c>
      <c r="C90" s="17">
        <v>180065</v>
      </c>
      <c r="D90" s="17" t="e">
        <v>#N/A</v>
      </c>
      <c r="E90" s="67">
        <v>11.8147718459399</v>
      </c>
      <c r="F90" s="66">
        <f t="shared" si="5"/>
        <v>11.8147718459399</v>
      </c>
      <c r="G90" s="66">
        <f t="shared" si="3"/>
        <v>15240.666713498884</v>
      </c>
      <c r="H90" s="66">
        <f xml:space="preserve"> (G90/('Historical CPI'!I45/100))</f>
        <v>95523.803444685313</v>
      </c>
      <c r="I90" s="66">
        <v>93947.333333333299</v>
      </c>
      <c r="J90" s="66">
        <v>10877</v>
      </c>
      <c r="K90" s="66">
        <f t="shared" si="4"/>
        <v>104824.3333333333</v>
      </c>
      <c r="L90" s="66">
        <f>(SARB!E88/SARB!D88)*100</f>
        <v>17.547091334951492</v>
      </c>
    </row>
    <row r="91" spans="1:12" x14ac:dyDescent="0.2">
      <c r="A91" s="18">
        <v>33419</v>
      </c>
      <c r="B91" s="40">
        <v>13</v>
      </c>
      <c r="C91" s="17">
        <v>187783</v>
      </c>
      <c r="D91" s="17" t="e">
        <v>#N/A</v>
      </c>
      <c r="E91" s="67">
        <v>11.8251247875268</v>
      </c>
      <c r="F91" s="66">
        <f t="shared" si="5"/>
        <v>11.8251247875268</v>
      </c>
      <c r="G91" s="66">
        <f t="shared" si="3"/>
        <v>15880.001553816535</v>
      </c>
      <c r="H91" s="66">
        <f xml:space="preserve"> (G91/('Historical CPI'!I46/100))</f>
        <v>96333.398026961353</v>
      </c>
      <c r="I91" s="66">
        <v>100984.33333333299</v>
      </c>
      <c r="J91" s="66">
        <v>10351</v>
      </c>
      <c r="K91" s="66">
        <f t="shared" si="4"/>
        <v>111335.33333333299</v>
      </c>
      <c r="L91" s="66">
        <f>(SARB!E89/SARB!D89)*100</f>
        <v>18.272748985682423</v>
      </c>
    </row>
    <row r="92" spans="1:12" x14ac:dyDescent="0.2">
      <c r="A92" s="18">
        <v>33511</v>
      </c>
      <c r="B92" s="40">
        <v>13</v>
      </c>
      <c r="C92" s="17">
        <v>194725</v>
      </c>
      <c r="D92" s="17" t="e">
        <v>#N/A</v>
      </c>
      <c r="E92" s="67">
        <v>11.832213900350201</v>
      </c>
      <c r="F92" s="66">
        <f t="shared" si="5"/>
        <v>11.832213900350201</v>
      </c>
      <c r="G92" s="66">
        <f t="shared" si="3"/>
        <v>16457.190652565594</v>
      </c>
      <c r="H92" s="66">
        <f xml:space="preserve"> (G92/('Historical CPI'!I47/100))</f>
        <v>96856.96182700136</v>
      </c>
      <c r="I92" s="66">
        <v>105641.66666666701</v>
      </c>
      <c r="J92" s="66">
        <v>10351</v>
      </c>
      <c r="K92" s="66">
        <f t="shared" si="4"/>
        <v>115992.66666666701</v>
      </c>
      <c r="L92" s="66">
        <f>(SARB!E90/SARB!D90)*100</f>
        <v>18.90862826526261</v>
      </c>
    </row>
    <row r="93" spans="1:12" x14ac:dyDescent="0.2">
      <c r="A93" s="18">
        <v>33603</v>
      </c>
      <c r="B93" s="40">
        <v>10</v>
      </c>
      <c r="C93" s="17">
        <v>202075</v>
      </c>
      <c r="D93" s="17" t="e">
        <v>#N/A</v>
      </c>
      <c r="E93" s="67">
        <v>11.838756630000001</v>
      </c>
      <c r="F93" s="66">
        <f t="shared" si="5"/>
        <v>11.838756630000001</v>
      </c>
      <c r="G93" s="66">
        <f t="shared" si="3"/>
        <v>17068.937753812072</v>
      </c>
      <c r="H93" s="66">
        <f xml:space="preserve"> (G93/('Historical CPI'!I48/100))</f>
        <v>95933.929077245426</v>
      </c>
      <c r="I93" s="66">
        <v>112070.33333333299</v>
      </c>
      <c r="J93" s="66">
        <v>10351</v>
      </c>
      <c r="K93" s="66">
        <f t="shared" si="4"/>
        <v>122421.33333333299</v>
      </c>
      <c r="L93" s="66">
        <f>(SARB!E91/SARB!D91)*100</f>
        <v>19.325133466735686</v>
      </c>
    </row>
    <row r="94" spans="1:12" x14ac:dyDescent="0.2">
      <c r="A94" s="18">
        <v>33694</v>
      </c>
      <c r="B94" s="40">
        <v>10</v>
      </c>
      <c r="C94" s="17">
        <v>208222</v>
      </c>
      <c r="D94" s="17" t="e">
        <v>#N/A</v>
      </c>
      <c r="E94" s="67">
        <v>11.8484551197777</v>
      </c>
      <c r="F94" s="66">
        <f t="shared" si="5"/>
        <v>11.8484551197777</v>
      </c>
      <c r="G94" s="66">
        <f t="shared" si="3"/>
        <v>17573.767879023424</v>
      </c>
      <c r="H94" s="66">
        <f xml:space="preserve"> (G94/('Historical CPI'!I49/100))</f>
        <v>95018.013850964518</v>
      </c>
      <c r="I94" s="66">
        <v>115883.66666666701</v>
      </c>
      <c r="J94" s="66">
        <v>11070</v>
      </c>
      <c r="K94" s="66">
        <f t="shared" si="4"/>
        <v>126953.66666666701</v>
      </c>
      <c r="L94" s="66">
        <f>(SARB!E92/SARB!D92)*100</f>
        <v>20.188037074503765</v>
      </c>
    </row>
    <row r="95" spans="1:12" x14ac:dyDescent="0.2">
      <c r="A95" s="18">
        <v>33785</v>
      </c>
      <c r="B95" s="40">
        <v>10</v>
      </c>
      <c r="C95" s="17">
        <v>214519</v>
      </c>
      <c r="D95" s="17" t="e">
        <v>#N/A</v>
      </c>
      <c r="E95" s="67">
        <v>11.8593982386107</v>
      </c>
      <c r="F95" s="66">
        <f t="shared" si="5"/>
        <v>11.8593982386107</v>
      </c>
      <c r="G95" s="66">
        <f t="shared" si="3"/>
        <v>18088.523185062582</v>
      </c>
      <c r="H95" s="66">
        <f xml:space="preserve"> (G95/('Historical CPI'!I50/100))</f>
        <v>95400.978863099212</v>
      </c>
      <c r="I95" s="66">
        <v>125229.33333333299</v>
      </c>
      <c r="J95" s="66">
        <v>12508</v>
      </c>
      <c r="K95" s="66">
        <f t="shared" si="4"/>
        <v>137737.33333333299</v>
      </c>
      <c r="L95" s="66">
        <f>(SARB!E93/SARB!D93)*100</f>
        <v>20.921501812355658</v>
      </c>
    </row>
    <row r="96" spans="1:12" x14ac:dyDescent="0.2">
      <c r="A96" s="18">
        <v>33877</v>
      </c>
      <c r="B96" s="40">
        <v>10</v>
      </c>
      <c r="C96" s="17">
        <v>221332</v>
      </c>
      <c r="D96" s="17" t="e">
        <v>#N/A</v>
      </c>
      <c r="E96" s="67">
        <v>11.870659553138401</v>
      </c>
      <c r="F96" s="66">
        <f t="shared" si="5"/>
        <v>11.870659553138401</v>
      </c>
      <c r="G96" s="66">
        <f t="shared" si="3"/>
        <v>18645.299278377803</v>
      </c>
      <c r="H96" s="66">
        <f xml:space="preserve"> (G96/('Historical CPI'!I51/100))</f>
        <v>96114.802266728526</v>
      </c>
      <c r="I96" s="66">
        <v>135131.33333333299</v>
      </c>
      <c r="J96" s="66">
        <v>9990</v>
      </c>
      <c r="K96" s="66">
        <f t="shared" si="4"/>
        <v>145121.33333333299</v>
      </c>
      <c r="L96" s="66">
        <f>(SARB!E94/SARB!D94)*100</f>
        <v>21.706819695969717</v>
      </c>
    </row>
    <row r="97" spans="1:12" x14ac:dyDescent="0.2">
      <c r="A97" s="18">
        <v>33969</v>
      </c>
      <c r="B97" s="40">
        <v>10</v>
      </c>
      <c r="C97" s="17">
        <v>225955</v>
      </c>
      <c r="D97" s="17" t="e">
        <v>#N/A</v>
      </c>
      <c r="E97" s="67">
        <v>11.88131263</v>
      </c>
      <c r="F97" s="66">
        <f t="shared" si="5"/>
        <v>11.88131263</v>
      </c>
      <c r="G97" s="66">
        <f t="shared" si="3"/>
        <v>19017.679867245442</v>
      </c>
      <c r="H97" s="66">
        <f xml:space="preserve"> (G97/('Historical CPI'!I52/100))</f>
        <v>96365.048575130655</v>
      </c>
      <c r="I97" s="66">
        <v>139040.33333333299</v>
      </c>
      <c r="J97" s="66">
        <v>8731</v>
      </c>
      <c r="K97" s="66">
        <f t="shared" si="4"/>
        <v>147771.33333333299</v>
      </c>
      <c r="L97" s="66">
        <f>(SARB!E95/SARB!D95)*100</f>
        <v>22.058692585632407</v>
      </c>
    </row>
    <row r="98" spans="1:12" x14ac:dyDescent="0.2">
      <c r="A98" s="18">
        <v>34059</v>
      </c>
      <c r="B98" s="40">
        <v>14</v>
      </c>
      <c r="C98" s="17">
        <v>233471</v>
      </c>
      <c r="D98" s="17" t="e">
        <v>#N/A</v>
      </c>
      <c r="E98" s="67">
        <v>11.8935291230093</v>
      </c>
      <c r="F98" s="66">
        <f t="shared" si="5"/>
        <v>11.8935291230093</v>
      </c>
      <c r="G98" s="66">
        <f t="shared" si="3"/>
        <v>19630.086039670554</v>
      </c>
      <c r="H98" s="66">
        <f xml:space="preserve"> (G98/('Historical CPI'!I53/100))</f>
        <v>97030.136385317659</v>
      </c>
      <c r="I98" s="66">
        <v>142949.66666666701</v>
      </c>
      <c r="J98" s="66">
        <v>8798.6666666666697</v>
      </c>
      <c r="K98" s="66">
        <f t="shared" si="4"/>
        <v>151748.33333333366</v>
      </c>
      <c r="L98" s="66">
        <f>(SARB!E96/SARB!D96)*100</f>
        <v>22.569626086739905</v>
      </c>
    </row>
    <row r="99" spans="1:12" x14ac:dyDescent="0.2">
      <c r="A99" s="18">
        <v>34150</v>
      </c>
      <c r="B99" s="40">
        <v>14</v>
      </c>
      <c r="C99" s="17">
        <v>239543</v>
      </c>
      <c r="D99" s="17" t="e">
        <v>#N/A</v>
      </c>
      <c r="E99" s="67">
        <v>11.9077798504042</v>
      </c>
      <c r="F99" s="66">
        <f t="shared" si="5"/>
        <v>11.9077798504042</v>
      </c>
      <c r="G99" s="66">
        <f t="shared" si="3"/>
        <v>20116.512314583051</v>
      </c>
      <c r="H99" s="66">
        <f xml:space="preserve"> (G99/('Historical CPI'!I54/100))</f>
        <v>95945.410895548659</v>
      </c>
      <c r="I99" s="66">
        <v>157412.33333333299</v>
      </c>
      <c r="J99" s="66">
        <v>8934</v>
      </c>
      <c r="K99" s="66">
        <f t="shared" si="4"/>
        <v>166346.33333333299</v>
      </c>
      <c r="L99" s="66">
        <f>(SARB!E97/SARB!D97)*100</f>
        <v>23.186167704528536</v>
      </c>
    </row>
    <row r="100" spans="1:12" x14ac:dyDescent="0.2">
      <c r="A100" s="18">
        <v>34242</v>
      </c>
      <c r="B100" s="40">
        <v>14</v>
      </c>
      <c r="C100" s="17">
        <v>245359</v>
      </c>
      <c r="D100" s="17" t="e">
        <v>#N/A</v>
      </c>
      <c r="E100" s="67">
        <v>11.927633717596901</v>
      </c>
      <c r="F100" s="66">
        <f t="shared" si="5"/>
        <v>11.927633717596901</v>
      </c>
      <c r="G100" s="66">
        <f t="shared" si="3"/>
        <v>20570.635031994701</v>
      </c>
      <c r="H100" s="66">
        <f xml:space="preserve"> (G100/('Historical CPI'!I55/100))</f>
        <v>96970.168145324555</v>
      </c>
      <c r="I100" s="66">
        <v>169417.66666666701</v>
      </c>
      <c r="J100" s="66">
        <v>8934</v>
      </c>
      <c r="K100" s="66">
        <f t="shared" si="4"/>
        <v>178351.66666666701</v>
      </c>
      <c r="L100" s="66">
        <f>(SARB!E98/SARB!D98)*100</f>
        <v>23.637682086719135</v>
      </c>
    </row>
    <row r="101" spans="1:12" x14ac:dyDescent="0.2">
      <c r="A101" s="18">
        <v>34334</v>
      </c>
      <c r="B101" s="40">
        <v>14</v>
      </c>
      <c r="C101" s="17">
        <v>252328</v>
      </c>
      <c r="D101" s="17" t="e">
        <v>#N/A</v>
      </c>
      <c r="E101" s="67">
        <v>11.956659630000001</v>
      </c>
      <c r="F101" s="66">
        <f t="shared" si="5"/>
        <v>11.956659630000001</v>
      </c>
      <c r="G101" s="66">
        <f t="shared" si="3"/>
        <v>21103.552982882728</v>
      </c>
      <c r="H101" s="66">
        <f xml:space="preserve"> (G101/('Historical CPI'!I56/100))</f>
        <v>97712.049943334729</v>
      </c>
      <c r="I101" s="66">
        <v>174212.66666666701</v>
      </c>
      <c r="J101" s="66">
        <v>8934</v>
      </c>
      <c r="K101" s="66">
        <f t="shared" si="4"/>
        <v>183146.66666666701</v>
      </c>
      <c r="L101" s="66">
        <f>(SARB!E99/SARB!D99)*100</f>
        <v>24.309947083790171</v>
      </c>
    </row>
    <row r="102" spans="1:12" x14ac:dyDescent="0.2">
      <c r="A102" s="18">
        <v>34424</v>
      </c>
      <c r="B102" s="40">
        <v>14</v>
      </c>
      <c r="C102" s="17">
        <v>258681</v>
      </c>
      <c r="D102" s="17" t="e">
        <v>#N/A</v>
      </c>
      <c r="E102" s="67">
        <v>11.996137488114201</v>
      </c>
      <c r="F102" s="66">
        <f t="shared" si="5"/>
        <v>11.996137488114201</v>
      </c>
      <c r="G102" s="66">
        <f t="shared" si="3"/>
        <v>21563.69083434578</v>
      </c>
      <c r="H102" s="66">
        <f xml:space="preserve"> (G102/('Historical CPI'!I57/100))</f>
        <v>97199.245567650782</v>
      </c>
      <c r="I102" s="66">
        <v>181862.33333333299</v>
      </c>
      <c r="J102" s="66">
        <v>6686</v>
      </c>
      <c r="K102" s="66">
        <f t="shared" si="4"/>
        <v>188548.33333333299</v>
      </c>
      <c r="L102" s="66">
        <f>(SARB!E100/SARB!D100)*100</f>
        <v>24.937081412477561</v>
      </c>
    </row>
    <row r="103" spans="1:12" x14ac:dyDescent="0.2">
      <c r="A103" s="18">
        <v>34515</v>
      </c>
      <c r="B103" s="40">
        <v>14</v>
      </c>
      <c r="C103" s="17">
        <v>265242</v>
      </c>
      <c r="D103" s="17" t="e">
        <v>#N/A</v>
      </c>
      <c r="E103" s="67">
        <v>12.0437458832319</v>
      </c>
      <c r="F103" s="66">
        <f t="shared" si="5"/>
        <v>12.0437458832319</v>
      </c>
      <c r="G103" s="66">
        <f t="shared" si="3"/>
        <v>22023.214585529196</v>
      </c>
      <c r="H103" s="66">
        <f xml:space="preserve"> (G103/('Historical CPI'!I58/100))</f>
        <v>97968.92483573631</v>
      </c>
      <c r="I103" s="66">
        <v>213653</v>
      </c>
      <c r="J103" s="66">
        <v>2190</v>
      </c>
      <c r="K103" s="66">
        <f t="shared" si="4"/>
        <v>215843</v>
      </c>
      <c r="L103" s="66">
        <f>(SARB!E101/SARB!D101)*100</f>
        <v>25.530358233130972</v>
      </c>
    </row>
    <row r="104" spans="1:12" x14ac:dyDescent="0.2">
      <c r="A104" s="18">
        <v>34607</v>
      </c>
      <c r="B104" s="40">
        <v>14</v>
      </c>
      <c r="C104" s="17">
        <v>274185</v>
      </c>
      <c r="D104" s="17" t="e">
        <v>#N/A</v>
      </c>
      <c r="E104" s="67">
        <v>12.0948744017336</v>
      </c>
      <c r="F104" s="66">
        <f t="shared" si="5"/>
        <v>12.0948744017336</v>
      </c>
      <c r="G104" s="66">
        <f t="shared" si="3"/>
        <v>22669.52023583644</v>
      </c>
      <c r="H104" s="66">
        <f xml:space="preserve"> (G104/('Historical CPI'!I59/100))</f>
        <v>97958.971781303233</v>
      </c>
      <c r="I104" s="66">
        <v>222074.66666666701</v>
      </c>
      <c r="J104" s="66">
        <v>2190</v>
      </c>
      <c r="K104" s="66">
        <f t="shared" si="4"/>
        <v>224264.66666666701</v>
      </c>
      <c r="L104" s="66">
        <f>(SARB!E102/SARB!D102)*100</f>
        <v>26.018677737770641</v>
      </c>
    </row>
    <row r="105" spans="1:12" x14ac:dyDescent="0.2">
      <c r="A105" s="18">
        <v>34699</v>
      </c>
      <c r="B105" s="40">
        <v>14</v>
      </c>
      <c r="C105" s="17">
        <v>282419</v>
      </c>
      <c r="D105" s="17" t="e">
        <v>#N/A</v>
      </c>
      <c r="E105" s="67">
        <v>12.14491263</v>
      </c>
      <c r="F105" s="66">
        <f t="shared" si="5"/>
        <v>12.14491263</v>
      </c>
      <c r="G105" s="66">
        <f t="shared" si="3"/>
        <v>23254.098946943184</v>
      </c>
      <c r="H105" s="66">
        <f xml:space="preserve"> (G105/('Historical CPI'!I60/100))</f>
        <v>97975.473109442202</v>
      </c>
      <c r="I105" s="66">
        <v>233239.33333333299</v>
      </c>
      <c r="J105" s="66">
        <v>2190</v>
      </c>
      <c r="K105" s="66">
        <f t="shared" si="4"/>
        <v>235429.33333333299</v>
      </c>
      <c r="L105" s="66">
        <f>(SARB!E103/SARB!D103)*100</f>
        <v>26.648729364945904</v>
      </c>
    </row>
    <row r="106" spans="1:12" x14ac:dyDescent="0.2">
      <c r="A106" s="18">
        <v>34789</v>
      </c>
      <c r="B106" s="40">
        <v>14</v>
      </c>
      <c r="C106" s="17">
        <v>292974</v>
      </c>
      <c r="D106" s="17" t="e">
        <v>#N/A</v>
      </c>
      <c r="E106" s="67">
        <v>12.1893905161837</v>
      </c>
      <c r="F106" s="66">
        <f t="shared" si="5"/>
        <v>12.1893905161837</v>
      </c>
      <c r="G106" s="66">
        <f t="shared" si="3"/>
        <v>24035.163990440877</v>
      </c>
      <c r="H106" s="66">
        <f xml:space="preserve"> (G106/('Historical CPI'!I61/100))</f>
        <v>98583.339925722845</v>
      </c>
      <c r="I106" s="66">
        <v>240520.66666666701</v>
      </c>
      <c r="J106" s="66">
        <v>2842.3333333333298</v>
      </c>
      <c r="K106" s="66">
        <f t="shared" si="4"/>
        <v>243363.00000000035</v>
      </c>
      <c r="L106" s="66">
        <f>(SARB!E104/SARB!D104)*100</f>
        <v>27.18113383273964</v>
      </c>
    </row>
    <row r="107" spans="1:12" x14ac:dyDescent="0.2">
      <c r="A107" s="18">
        <v>34880</v>
      </c>
      <c r="B107" s="40">
        <v>14</v>
      </c>
      <c r="C107" s="17">
        <v>303739</v>
      </c>
      <c r="D107" s="17" t="e">
        <v>#N/A</v>
      </c>
      <c r="E107" s="67">
        <v>12.231455166352101</v>
      </c>
      <c r="F107" s="66">
        <f t="shared" si="5"/>
        <v>12.231455166352101</v>
      </c>
      <c r="G107" s="66">
        <f t="shared" si="3"/>
        <v>24832.613607215379</v>
      </c>
      <c r="H107" s="66">
        <f xml:space="preserve"> (G107/('Historical CPI'!I62/100))</f>
        <v>99826.977570078147</v>
      </c>
      <c r="I107" s="66">
        <v>252442</v>
      </c>
      <c r="J107" s="66">
        <v>4147</v>
      </c>
      <c r="K107" s="66">
        <f t="shared" si="4"/>
        <v>256589</v>
      </c>
      <c r="L107" s="66">
        <f>(SARB!E105/SARB!D105)*100</f>
        <v>27.863623520547513</v>
      </c>
    </row>
    <row r="108" spans="1:12" x14ac:dyDescent="0.2">
      <c r="A108" s="18">
        <v>34972</v>
      </c>
      <c r="B108" s="40">
        <v>14</v>
      </c>
      <c r="C108" s="17">
        <v>313302</v>
      </c>
      <c r="D108" s="17" t="e">
        <v>#N/A</v>
      </c>
      <c r="E108" s="67">
        <v>12.2743940483444</v>
      </c>
      <c r="F108" s="66">
        <f t="shared" si="5"/>
        <v>12.2743940483444</v>
      </c>
      <c r="G108" s="66">
        <f t="shared" si="3"/>
        <v>25524.844547601839</v>
      </c>
      <c r="H108" s="66">
        <f xml:space="preserve"> (G108/('Historical CPI'!I63/100))</f>
        <v>102418.9481538306</v>
      </c>
      <c r="I108" s="66">
        <v>264732</v>
      </c>
      <c r="J108" s="66">
        <v>4147</v>
      </c>
      <c r="K108" s="66">
        <f t="shared" si="4"/>
        <v>268879</v>
      </c>
      <c r="L108" s="66">
        <f>(SARB!E106/SARB!D106)*100</f>
        <v>28.088856415347603</v>
      </c>
    </row>
    <row r="109" spans="1:12" x14ac:dyDescent="0.2">
      <c r="A109" s="18">
        <v>35064</v>
      </c>
      <c r="B109" s="40">
        <v>14</v>
      </c>
      <c r="C109" s="17">
        <v>323201</v>
      </c>
      <c r="D109" s="17" t="e">
        <v>#N/A</v>
      </c>
      <c r="E109" s="67">
        <v>12.32149463</v>
      </c>
      <c r="F109" s="66">
        <f t="shared" si="5"/>
        <v>12.32149463</v>
      </c>
      <c r="G109" s="66">
        <f t="shared" si="3"/>
        <v>26230.66516728255</v>
      </c>
      <c r="H109" s="66">
        <f xml:space="preserve"> (G109/('Historical CPI'!I64/100))</f>
        <v>103771.60428275398</v>
      </c>
      <c r="I109" s="66">
        <v>271032</v>
      </c>
      <c r="J109" s="66">
        <v>4147</v>
      </c>
      <c r="K109" s="66">
        <f t="shared" si="4"/>
        <v>275179</v>
      </c>
      <c r="L109" s="66">
        <f>(SARB!E107/SARB!D107)*100</f>
        <v>28.539143571414488</v>
      </c>
    </row>
    <row r="110" spans="1:12" x14ac:dyDescent="0.2">
      <c r="A110" s="18">
        <v>35155</v>
      </c>
      <c r="B110" s="40">
        <v>14</v>
      </c>
      <c r="C110" s="17">
        <v>331076</v>
      </c>
      <c r="D110" s="17" t="e">
        <v>#N/A</v>
      </c>
      <c r="E110" s="67">
        <v>12.374640694735401</v>
      </c>
      <c r="F110" s="66">
        <f t="shared" si="5"/>
        <v>12.374640694735401</v>
      </c>
      <c r="G110" s="66">
        <f t="shared" si="3"/>
        <v>26754.392969231918</v>
      </c>
      <c r="H110" s="66">
        <f xml:space="preserve"> (G110/('Historical CPI'!I65/100))</f>
        <v>103078.54285418031</v>
      </c>
      <c r="I110" s="66">
        <v>276988.66666666698</v>
      </c>
      <c r="J110" s="66">
        <v>2764.6666666666702</v>
      </c>
      <c r="K110" s="66">
        <f t="shared" si="4"/>
        <v>279753.33333333366</v>
      </c>
      <c r="L110" s="66">
        <f>(SARB!E108/SARB!D108)*100</f>
        <v>28.813849072782205</v>
      </c>
    </row>
    <row r="111" spans="1:12" x14ac:dyDescent="0.2">
      <c r="A111" s="18">
        <v>35246</v>
      </c>
      <c r="B111" s="40">
        <v>14</v>
      </c>
      <c r="C111" s="17">
        <v>340694</v>
      </c>
      <c r="D111" s="17" t="e">
        <v>#N/A</v>
      </c>
      <c r="E111" s="67">
        <v>12.431656800577601</v>
      </c>
      <c r="F111" s="66">
        <f t="shared" si="5"/>
        <v>12.431656800577601</v>
      </c>
      <c r="G111" s="66">
        <f t="shared" si="3"/>
        <v>27405.357585496618</v>
      </c>
      <c r="H111" s="66">
        <f xml:space="preserve"> (G111/('Historical CPI'!I66/100))</f>
        <v>103716.9575340844</v>
      </c>
      <c r="I111" s="66">
        <v>287311</v>
      </c>
      <c r="J111" s="66">
        <v>0</v>
      </c>
      <c r="K111" s="66">
        <f t="shared" si="4"/>
        <v>287311</v>
      </c>
      <c r="L111" s="66">
        <f>(SARB!E109/SARB!D109)*100</f>
        <v>29.593749646213301</v>
      </c>
    </row>
    <row r="112" spans="1:12" x14ac:dyDescent="0.2">
      <c r="A112" s="18">
        <v>35338</v>
      </c>
      <c r="B112" s="40">
        <v>14</v>
      </c>
      <c r="C112" s="17">
        <v>350597</v>
      </c>
      <c r="D112" s="17" t="e">
        <v>#N/A</v>
      </c>
      <c r="E112" s="67">
        <v>12.488963821131</v>
      </c>
      <c r="F112" s="66">
        <f t="shared" si="5"/>
        <v>12.488963821131</v>
      </c>
      <c r="G112" s="66">
        <f t="shared" si="3"/>
        <v>28072.545090313983</v>
      </c>
      <c r="H112" s="66">
        <f xml:space="preserve"> (G112/('Historical CPI'!I67/100))</f>
        <v>104595.81546760077</v>
      </c>
      <c r="I112" s="66">
        <v>295611.33333333302</v>
      </c>
      <c r="J112" s="66">
        <v>0</v>
      </c>
      <c r="K112" s="66">
        <f t="shared" si="4"/>
        <v>295611.33333333302</v>
      </c>
      <c r="L112" s="66">
        <f>(SARB!E110/SARB!D110)*100</f>
        <v>30.278857132303617</v>
      </c>
    </row>
    <row r="113" spans="1:12" x14ac:dyDescent="0.2">
      <c r="A113" s="18">
        <v>35430</v>
      </c>
      <c r="B113" s="40">
        <v>14</v>
      </c>
      <c r="C113" s="17">
        <v>357696</v>
      </c>
      <c r="D113" s="17" t="e">
        <v>#N/A</v>
      </c>
      <c r="E113" s="67">
        <v>12.542982630000001</v>
      </c>
      <c r="F113" s="66">
        <f t="shared" si="5"/>
        <v>12.542982630000001</v>
      </c>
      <c r="G113" s="66">
        <f t="shared" si="3"/>
        <v>28517.619018659199</v>
      </c>
      <c r="H113" s="66">
        <f xml:space="preserve"> (G113/('Historical CPI'!I68/100))</f>
        <v>103378.52866061719</v>
      </c>
      <c r="I113" s="66">
        <v>303345.66666666698</v>
      </c>
      <c r="J113" s="66">
        <v>0</v>
      </c>
      <c r="K113" s="66">
        <f t="shared" si="4"/>
        <v>303345.66666666698</v>
      </c>
      <c r="L113" s="66">
        <f>(SARB!E111/SARB!D111)*100</f>
        <v>31.438017178171151</v>
      </c>
    </row>
    <row r="114" spans="1:12" x14ac:dyDescent="0.2">
      <c r="A114" s="18">
        <v>35520</v>
      </c>
      <c r="B114" s="40">
        <v>14</v>
      </c>
      <c r="C114" s="17">
        <v>370504</v>
      </c>
      <c r="D114" s="17" t="e">
        <v>#N/A</v>
      </c>
      <c r="E114" s="67">
        <v>12.5862440278581</v>
      </c>
      <c r="F114" s="66">
        <f t="shared" si="5"/>
        <v>12.5862440278581</v>
      </c>
      <c r="G114" s="66">
        <f t="shared" si="3"/>
        <v>29437.217265129697</v>
      </c>
      <c r="H114" s="66">
        <f xml:space="preserve"> (G114/('Historical CPI'!I69/100))</f>
        <v>103262.39151454854</v>
      </c>
      <c r="I114" s="66">
        <v>307022.66666666698</v>
      </c>
      <c r="J114" s="66">
        <v>723</v>
      </c>
      <c r="K114" s="66">
        <f t="shared" si="4"/>
        <v>307745.66666666698</v>
      </c>
      <c r="L114" s="66">
        <f>(SARB!E112/SARB!D112)*100</f>
        <v>31.818290801333081</v>
      </c>
    </row>
    <row r="115" spans="1:12" x14ac:dyDescent="0.2">
      <c r="A115" s="18">
        <v>35611</v>
      </c>
      <c r="B115" s="40">
        <v>14</v>
      </c>
      <c r="C115" s="17">
        <v>377955</v>
      </c>
      <c r="D115" s="17" t="e">
        <v>#N/A</v>
      </c>
      <c r="E115" s="67">
        <v>12.621401631341</v>
      </c>
      <c r="F115" s="66">
        <f t="shared" si="5"/>
        <v>12.621401631341</v>
      </c>
      <c r="G115" s="66">
        <f t="shared" si="3"/>
        <v>29945.564766869953</v>
      </c>
      <c r="H115" s="66">
        <f xml:space="preserve"> (G115/('Historical CPI'!I70/100))</f>
        <v>103497.14808956503</v>
      </c>
      <c r="I115" s="66">
        <v>318891.66666666698</v>
      </c>
      <c r="J115" s="66">
        <v>2169</v>
      </c>
      <c r="K115" s="66">
        <f t="shared" si="4"/>
        <v>321060.66666666698</v>
      </c>
      <c r="L115" s="66">
        <f>(SARB!E113/SARB!D113)*100</f>
        <v>32.410085107918491</v>
      </c>
    </row>
    <row r="116" spans="1:12" x14ac:dyDescent="0.2">
      <c r="A116" s="18">
        <v>35703</v>
      </c>
      <c r="B116" s="40">
        <v>14</v>
      </c>
      <c r="C116" s="17">
        <v>388167</v>
      </c>
      <c r="D116" s="17" t="e">
        <v>#N/A</v>
      </c>
      <c r="E116" s="67">
        <v>12.6472189841533</v>
      </c>
      <c r="F116" s="66">
        <f t="shared" si="5"/>
        <v>12.6472189841533</v>
      </c>
      <c r="G116" s="66">
        <f t="shared" si="3"/>
        <v>30691.885740759695</v>
      </c>
      <c r="H116" s="66">
        <f xml:space="preserve"> (G116/('Historical CPI'!I71/100))</f>
        <v>105434.55118396168</v>
      </c>
      <c r="I116" s="66">
        <v>327567.33333333302</v>
      </c>
      <c r="J116" s="66">
        <v>2169</v>
      </c>
      <c r="K116" s="66">
        <f t="shared" si="4"/>
        <v>329736.33333333302</v>
      </c>
      <c r="L116" s="66">
        <f>(SARB!E114/SARB!D114)*100</f>
        <v>32.749270933926773</v>
      </c>
    </row>
    <row r="117" spans="1:12" x14ac:dyDescent="0.2">
      <c r="A117" s="18">
        <v>35795</v>
      </c>
      <c r="B117" s="40">
        <v>14</v>
      </c>
      <c r="C117" s="17">
        <v>398011</v>
      </c>
      <c r="D117" s="17" t="e">
        <v>#N/A</v>
      </c>
      <c r="E117" s="67">
        <v>12.662459630000001</v>
      </c>
      <c r="F117" s="66">
        <f t="shared" si="5"/>
        <v>12.662459630000001</v>
      </c>
      <c r="G117" s="66">
        <f t="shared" si="3"/>
        <v>31432.360823250259</v>
      </c>
      <c r="H117" s="66">
        <f xml:space="preserve"> (G117/('Historical CPI'!I72/100))</f>
        <v>106820.37976819045</v>
      </c>
      <c r="I117" s="66">
        <v>331234.66666666698</v>
      </c>
      <c r="J117" s="66">
        <v>2169</v>
      </c>
      <c r="K117" s="66">
        <f t="shared" si="4"/>
        <v>333403.66666666698</v>
      </c>
      <c r="L117" s="66">
        <f>(SARB!E115/SARB!D115)*100</f>
        <v>33.644769793874012</v>
      </c>
    </row>
    <row r="118" spans="1:12" x14ac:dyDescent="0.2">
      <c r="A118" s="18">
        <v>35885</v>
      </c>
      <c r="B118" s="40">
        <v>14</v>
      </c>
      <c r="C118" s="17">
        <v>409369</v>
      </c>
      <c r="D118" s="17" t="e">
        <v>#N/A</v>
      </c>
      <c r="E118" s="67">
        <v>12.6708355056202</v>
      </c>
      <c r="F118" s="66">
        <f t="shared" si="5"/>
        <v>12.6708355056202</v>
      </c>
      <c r="G118" s="66">
        <f t="shared" si="3"/>
        <v>32307.972100057865</v>
      </c>
      <c r="H118" s="66">
        <f xml:space="preserve"> (G118/('Historical CPI'!I73/100))</f>
        <v>107522.96268754675</v>
      </c>
      <c r="I118" s="66">
        <v>335868.66666666698</v>
      </c>
      <c r="J118" s="66">
        <v>1470.3333333333301</v>
      </c>
      <c r="K118" s="66">
        <f t="shared" si="4"/>
        <v>337339.00000000029</v>
      </c>
      <c r="L118" s="66">
        <f>(SARB!E116/SARB!D116)*100</f>
        <v>33.846923139166755</v>
      </c>
    </row>
    <row r="119" spans="1:12" x14ac:dyDescent="0.2">
      <c r="A119" s="18">
        <v>35976</v>
      </c>
      <c r="B119" s="40">
        <v>14</v>
      </c>
      <c r="C119" s="17">
        <v>416068</v>
      </c>
      <c r="D119" s="17" t="e">
        <v>#N/A</v>
      </c>
      <c r="E119" s="67">
        <v>12.672932165688</v>
      </c>
      <c r="F119" s="66">
        <f t="shared" si="5"/>
        <v>12.672932165688</v>
      </c>
      <c r="G119" s="66">
        <f t="shared" si="3"/>
        <v>32831.233889699601</v>
      </c>
      <c r="H119" s="66">
        <f xml:space="preserve"> (G119/('Historical CPI'!I74/100))</f>
        <v>107953.11543231315</v>
      </c>
      <c r="I119" s="66">
        <v>345821</v>
      </c>
      <c r="J119" s="66">
        <v>73</v>
      </c>
      <c r="K119" s="66">
        <f t="shared" si="4"/>
        <v>345894</v>
      </c>
      <c r="L119" s="66">
        <f>(SARB!E117/SARB!D117)*100</f>
        <v>34.633676502239716</v>
      </c>
    </row>
    <row r="120" spans="1:12" x14ac:dyDescent="0.2">
      <c r="A120" s="18">
        <v>36068</v>
      </c>
      <c r="B120" s="40">
        <v>14</v>
      </c>
      <c r="C120" s="17">
        <v>429272</v>
      </c>
      <c r="D120" s="17" t="e">
        <v>#N/A</v>
      </c>
      <c r="E120" s="67">
        <v>12.674283557911801</v>
      </c>
      <c r="F120" s="66">
        <f t="shared" si="5"/>
        <v>12.674283557911801</v>
      </c>
      <c r="G120" s="66">
        <f t="shared" si="3"/>
        <v>33869.527854458567</v>
      </c>
      <c r="H120" s="66">
        <f xml:space="preserve"> (G120/('Historical CPI'!I75/100))</f>
        <v>108009.57412963065</v>
      </c>
      <c r="I120" s="66">
        <v>356514.66666666698</v>
      </c>
      <c r="J120" s="66">
        <v>73</v>
      </c>
      <c r="K120" s="66">
        <f t="shared" si="4"/>
        <v>356587.66666666698</v>
      </c>
      <c r="L120" s="66">
        <f>(SARB!E118/SARB!D118)*100</f>
        <v>35.539805056028101</v>
      </c>
    </row>
    <row r="121" spans="1:12" x14ac:dyDescent="0.2">
      <c r="A121" s="18">
        <v>36160</v>
      </c>
      <c r="B121" s="40">
        <v>14</v>
      </c>
      <c r="C121" s="17">
        <v>440486</v>
      </c>
      <c r="D121" s="17" t="e">
        <v>#N/A</v>
      </c>
      <c r="E121" s="67">
        <v>12.68042363</v>
      </c>
      <c r="F121" s="66">
        <f t="shared" si="5"/>
        <v>12.68042363</v>
      </c>
      <c r="G121" s="66">
        <f t="shared" si="3"/>
        <v>34737.482977924767</v>
      </c>
      <c r="H121" s="66">
        <f xml:space="preserve"> (G121/('Historical CPI'!I76/100))</f>
        <v>108102.90890357121</v>
      </c>
      <c r="I121" s="66">
        <v>361324.33333333302</v>
      </c>
      <c r="J121" s="66">
        <v>73</v>
      </c>
      <c r="K121" s="66">
        <f t="shared" si="4"/>
        <v>361397.33333333302</v>
      </c>
      <c r="L121" s="66">
        <f>(SARB!E119/SARB!D119)*100</f>
        <v>36.026575414396724</v>
      </c>
    </row>
    <row r="122" spans="1:12" x14ac:dyDescent="0.2">
      <c r="A122" s="18">
        <v>36250</v>
      </c>
      <c r="B122" s="40">
        <v>14</v>
      </c>
      <c r="C122" s="17">
        <v>446509</v>
      </c>
      <c r="D122" s="17" t="e">
        <v>#N/A</v>
      </c>
      <c r="E122" s="67">
        <v>12.695595019053801</v>
      </c>
      <c r="F122" s="66">
        <f t="shared" si="5"/>
        <v>12.695595019053801</v>
      </c>
      <c r="G122" s="66">
        <f t="shared" si="3"/>
        <v>35170.38778646219</v>
      </c>
      <c r="H122" s="66">
        <f xml:space="preserve"> (G122/('Historical CPI'!I77/100))</f>
        <v>107924.78697769235</v>
      </c>
      <c r="I122" s="66">
        <v>362049</v>
      </c>
      <c r="J122" s="66">
        <v>4859</v>
      </c>
      <c r="K122" s="66">
        <f t="shared" si="4"/>
        <v>366908</v>
      </c>
      <c r="L122" s="66">
        <f>(SARB!E120/SARB!D120)*100</f>
        <v>36.897780141236247</v>
      </c>
    </row>
    <row r="123" spans="1:12" x14ac:dyDescent="0.2">
      <c r="A123" s="18">
        <v>36341</v>
      </c>
      <c r="B123" s="40">
        <v>14</v>
      </c>
      <c r="C123" s="17">
        <v>455214</v>
      </c>
      <c r="D123" s="17" t="e">
        <v>#N/A</v>
      </c>
      <c r="E123" s="67">
        <v>12.716079303515201</v>
      </c>
      <c r="F123" s="66">
        <f t="shared" si="5"/>
        <v>12.716079303515201</v>
      </c>
      <c r="G123" s="66">
        <f t="shared" si="3"/>
        <v>35798.29829105908</v>
      </c>
      <c r="H123" s="66">
        <f xml:space="preserve"> (G123/('Historical CPI'!I78/100))</f>
        <v>109881.23552429439</v>
      </c>
      <c r="I123" s="66">
        <v>373685</v>
      </c>
      <c r="J123" s="66">
        <v>14431</v>
      </c>
      <c r="K123" s="66">
        <f t="shared" si="4"/>
        <v>388116</v>
      </c>
      <c r="L123" s="66">
        <f>(SARB!E121/SARB!D121)*100</f>
        <v>37.601860816557327</v>
      </c>
    </row>
    <row r="124" spans="1:12" x14ac:dyDescent="0.2">
      <c r="A124" s="18">
        <v>36433</v>
      </c>
      <c r="B124" s="40">
        <v>14</v>
      </c>
      <c r="C124" s="17">
        <v>465072</v>
      </c>
      <c r="D124" s="17" t="e">
        <v>#N/A</v>
      </c>
      <c r="E124" s="67">
        <v>12.736866751219001</v>
      </c>
      <c r="F124" s="66">
        <f t="shared" si="5"/>
        <v>12.736866751219001</v>
      </c>
      <c r="G124" s="66">
        <f t="shared" si="3"/>
        <v>36513.846700601593</v>
      </c>
      <c r="H124" s="66">
        <f xml:space="preserve"> (G124/('Historical CPI'!I79/100))</f>
        <v>112630.54709953739</v>
      </c>
      <c r="I124" s="66">
        <v>381826</v>
      </c>
      <c r="J124" s="66">
        <v>14431</v>
      </c>
      <c r="K124" s="66">
        <f t="shared" si="4"/>
        <v>396257</v>
      </c>
      <c r="L124" s="66">
        <f>(SARB!E122/SARB!D122)*100</f>
        <v>38.369050873965207</v>
      </c>
    </row>
    <row r="125" spans="1:12" x14ac:dyDescent="0.2">
      <c r="A125" s="18">
        <v>36525</v>
      </c>
      <c r="B125" s="40">
        <v>14</v>
      </c>
      <c r="C125" s="17">
        <v>473944</v>
      </c>
      <c r="D125" s="17" t="e">
        <v>#N/A</v>
      </c>
      <c r="E125" s="67">
        <v>12.75294763</v>
      </c>
      <c r="F125" s="66">
        <f t="shared" si="5"/>
        <v>12.75294763</v>
      </c>
      <c r="G125" s="66">
        <f t="shared" si="3"/>
        <v>37163.486728754018</v>
      </c>
      <c r="H125" s="66">
        <f xml:space="preserve"> (G125/('Historical CPI'!I80/100))</f>
        <v>113315.39222254429</v>
      </c>
      <c r="I125" s="66">
        <v>379877.33333333302</v>
      </c>
      <c r="J125" s="66">
        <v>14431</v>
      </c>
      <c r="K125" s="66">
        <f t="shared" si="4"/>
        <v>394308.33333333302</v>
      </c>
      <c r="L125" s="66">
        <f>(SARB!E123/SARB!D123)*100</f>
        <v>38.853890105587709</v>
      </c>
    </row>
    <row r="126" spans="1:12" x14ac:dyDescent="0.2">
      <c r="A126" s="18">
        <v>36616</v>
      </c>
      <c r="B126" s="40">
        <v>14</v>
      </c>
      <c r="C126" s="17">
        <v>487375</v>
      </c>
      <c r="D126" s="17" t="e">
        <v>#N/A</v>
      </c>
      <c r="E126" s="67">
        <v>12.756810692997201</v>
      </c>
      <c r="F126" s="66">
        <f t="shared" si="5"/>
        <v>12.756810692997201</v>
      </c>
      <c r="G126" s="66">
        <f t="shared" si="3"/>
        <v>38205.082110965443</v>
      </c>
      <c r="H126" s="66">
        <f xml:space="preserve"> (G126/('Historical CPI'!I81/100))</f>
        <v>114137.11037831468</v>
      </c>
      <c r="I126" s="66">
        <v>378961.33333333302</v>
      </c>
      <c r="J126" s="66">
        <v>12687.333333333299</v>
      </c>
      <c r="K126" s="66">
        <f t="shared" si="4"/>
        <v>391648.66666666634</v>
      </c>
      <c r="L126" s="66">
        <f>(SARB!E124/SARB!D124)*100</f>
        <v>39.967254536081725</v>
      </c>
    </row>
    <row r="127" spans="1:12" x14ac:dyDescent="0.2">
      <c r="A127" s="18">
        <v>36707</v>
      </c>
      <c r="B127" s="40">
        <v>14</v>
      </c>
      <c r="C127" s="17">
        <v>499778</v>
      </c>
      <c r="D127" s="17" t="e">
        <v>#N/A</v>
      </c>
      <c r="E127" s="67">
        <v>12.752015310360301</v>
      </c>
      <c r="F127" s="66">
        <f t="shared" si="5"/>
        <v>12.752015310360301</v>
      </c>
      <c r="G127" s="66">
        <f t="shared" si="3"/>
        <v>39192.079670258725</v>
      </c>
      <c r="H127" s="66">
        <f xml:space="preserve"> (G127/('Historical CPI'!I82/100))</f>
        <v>114804.48137929117</v>
      </c>
      <c r="I127" s="66">
        <v>391650.66666666698</v>
      </c>
      <c r="J127" s="66">
        <v>9200</v>
      </c>
      <c r="K127" s="66">
        <f t="shared" si="4"/>
        <v>400850.66666666698</v>
      </c>
      <c r="L127" s="66">
        <f>(SARB!E125/SARB!D125)*100</f>
        <v>41.045520097179754</v>
      </c>
    </row>
    <row r="128" spans="1:12" x14ac:dyDescent="0.2">
      <c r="A128" s="18">
        <v>36799</v>
      </c>
      <c r="B128" s="40">
        <v>14</v>
      </c>
      <c r="C128" s="17">
        <v>509793</v>
      </c>
      <c r="D128" s="17" t="e">
        <v>#N/A</v>
      </c>
      <c r="E128" s="67">
        <v>12.7396193375432</v>
      </c>
      <c r="F128" s="66">
        <f t="shared" si="5"/>
        <v>12.7396193375432</v>
      </c>
      <c r="G128" s="66">
        <f t="shared" si="3"/>
        <v>40016.344797497863</v>
      </c>
      <c r="H128" s="66">
        <f xml:space="preserve"> (G128/('Historical CPI'!I83/100))</f>
        <v>115734.97641738663</v>
      </c>
      <c r="I128" s="66">
        <v>400303.33333333302</v>
      </c>
      <c r="J128" s="66">
        <v>9200</v>
      </c>
      <c r="K128" s="66">
        <f t="shared" si="4"/>
        <v>409503.33333333302</v>
      </c>
      <c r="L128" s="66">
        <f>(SARB!E126/SARB!D126)*100</f>
        <v>41.644827104121397</v>
      </c>
    </row>
    <row r="129" spans="1:12" x14ac:dyDescent="0.2">
      <c r="A129" s="18">
        <v>36891</v>
      </c>
      <c r="B129" s="40">
        <v>14</v>
      </c>
      <c r="C129" s="17">
        <v>519387</v>
      </c>
      <c r="D129" s="17" t="e">
        <v>#N/A</v>
      </c>
      <c r="E129" s="67">
        <v>12.72068063</v>
      </c>
      <c r="F129" s="66">
        <f t="shared" si="5"/>
        <v>12.72068063</v>
      </c>
      <c r="G129" s="66">
        <f t="shared" si="3"/>
        <v>40830.126555893257</v>
      </c>
      <c r="H129" s="66">
        <f xml:space="preserve"> (G129/('Historical CPI'!I84/100))</f>
        <v>116120.14770134221</v>
      </c>
      <c r="I129" s="66">
        <v>400981</v>
      </c>
      <c r="J129" s="66">
        <v>9200</v>
      </c>
      <c r="K129" s="66">
        <f t="shared" si="4"/>
        <v>410181</v>
      </c>
      <c r="L129" s="66">
        <f>(SARB!E127/SARB!D127)*100</f>
        <v>42.03492190223772</v>
      </c>
    </row>
    <row r="130" spans="1:12" x14ac:dyDescent="0.2">
      <c r="A130" s="18">
        <v>36981</v>
      </c>
      <c r="B130" s="40">
        <v>14</v>
      </c>
      <c r="C130" s="17">
        <v>530307</v>
      </c>
      <c r="D130" s="17" t="e">
        <v>#N/A</v>
      </c>
      <c r="E130" s="67">
        <v>12.6978315628877</v>
      </c>
      <c r="F130" s="66">
        <f t="shared" si="5"/>
        <v>12.6978315628877</v>
      </c>
      <c r="G130" s="66">
        <f t="shared" si="3"/>
        <v>41763.587536469044</v>
      </c>
      <c r="H130" s="66">
        <f xml:space="preserve"> (G130/('Historical CPI'!I85/100))</f>
        <v>116189.53756367603</v>
      </c>
      <c r="I130" s="66">
        <v>401577.33333333302</v>
      </c>
      <c r="J130" s="66">
        <v>12190</v>
      </c>
      <c r="K130" s="66">
        <f t="shared" si="4"/>
        <v>413767.33333333302</v>
      </c>
      <c r="L130" s="66">
        <f>(SARB!E128/SARB!D128)*100</f>
        <v>42.815653409273011</v>
      </c>
    </row>
    <row r="131" spans="1:12" x14ac:dyDescent="0.2">
      <c r="A131" s="18">
        <v>37072</v>
      </c>
      <c r="B131" s="40">
        <v>14</v>
      </c>
      <c r="C131" s="17">
        <v>535307</v>
      </c>
      <c r="D131" s="17" t="e">
        <v>#N/A</v>
      </c>
      <c r="E131" s="67">
        <v>12.670265470911401</v>
      </c>
      <c r="F131" s="66">
        <f t="shared" si="5"/>
        <v>12.670265470911401</v>
      </c>
      <c r="G131" s="66">
        <f t="shared" si="3"/>
        <v>42249.075303825826</v>
      </c>
      <c r="H131" s="66">
        <f xml:space="preserve"> (G131/('Historical CPI'!I86/100))</f>
        <v>116483.91490578112</v>
      </c>
      <c r="I131" s="66">
        <v>412892</v>
      </c>
      <c r="J131" s="66">
        <v>18170</v>
      </c>
      <c r="K131" s="66">
        <f t="shared" si="4"/>
        <v>431062</v>
      </c>
      <c r="L131" s="66">
        <f>(SARB!E129/SARB!D129)*100</f>
        <v>43.707097130996274</v>
      </c>
    </row>
    <row r="132" spans="1:12" x14ac:dyDescent="0.2">
      <c r="A132" s="18">
        <v>37164</v>
      </c>
      <c r="B132" s="40">
        <v>14</v>
      </c>
      <c r="C132" s="17">
        <v>544825</v>
      </c>
      <c r="D132" s="17" t="e">
        <v>#N/A</v>
      </c>
      <c r="E132" s="67">
        <v>12.638750208479401</v>
      </c>
      <c r="F132" s="66">
        <f t="shared" si="5"/>
        <v>12.638750208479401</v>
      </c>
      <c r="G132" s="66">
        <f t="shared" si="3"/>
        <v>43107.505964828248</v>
      </c>
      <c r="H132" s="66">
        <f xml:space="preserve"> (G132/('Historical CPI'!I87/100))</f>
        <v>118943.91874555679</v>
      </c>
      <c r="I132" s="66">
        <v>424505</v>
      </c>
      <c r="J132" s="66">
        <v>18170</v>
      </c>
      <c r="K132" s="66">
        <f t="shared" si="4"/>
        <v>442675</v>
      </c>
      <c r="L132" s="66">
        <f>(SARB!E130/SARB!D130)*100</f>
        <v>44.159307575941916</v>
      </c>
    </row>
    <row r="133" spans="1:12" x14ac:dyDescent="0.2">
      <c r="A133" s="18">
        <v>37256</v>
      </c>
      <c r="B133" s="40">
        <v>14</v>
      </c>
      <c r="C133" s="17">
        <v>552267</v>
      </c>
      <c r="D133" s="17" t="e">
        <v>#N/A</v>
      </c>
      <c r="E133" s="67">
        <v>12.604053630000001</v>
      </c>
      <c r="F133" s="66">
        <f t="shared" si="5"/>
        <v>12.604053630000001</v>
      </c>
      <c r="G133" s="66">
        <f t="shared" si="3"/>
        <v>43816.617749507306</v>
      </c>
      <c r="H133" s="66">
        <f xml:space="preserve"> (G133/('Historical CPI'!I88/100))</f>
        <v>119339.02218379316</v>
      </c>
      <c r="I133" s="66">
        <v>438710.33333333302</v>
      </c>
      <c r="J133" s="66">
        <v>18170</v>
      </c>
      <c r="K133" s="66">
        <f t="shared" si="4"/>
        <v>456880.33333333302</v>
      </c>
      <c r="L133" s="66">
        <f>(SARB!E131/SARB!D131)*100</f>
        <v>44.673385277764837</v>
      </c>
    </row>
    <row r="134" spans="1:12" x14ac:dyDescent="0.2">
      <c r="A134" s="18">
        <v>37346</v>
      </c>
      <c r="B134" s="40">
        <v>14</v>
      </c>
      <c r="C134" s="17">
        <v>576639</v>
      </c>
      <c r="D134" s="17" t="e">
        <v>#N/A</v>
      </c>
      <c r="E134" s="67">
        <v>12.574626467806901</v>
      </c>
      <c r="F134" s="66">
        <f t="shared" si="5"/>
        <v>12.574626467806901</v>
      </c>
      <c r="G134" s="66">
        <f t="shared" si="3"/>
        <v>45857.346258061028</v>
      </c>
      <c r="H134" s="66">
        <f xml:space="preserve"> (G134/('Historical CPI'!I89/100))</f>
        <v>120671.07341887467</v>
      </c>
      <c r="I134" s="66">
        <v>432784.33333333302</v>
      </c>
      <c r="J134" s="66">
        <v>21454.666666666701</v>
      </c>
      <c r="K134" s="66">
        <f t="shared" si="4"/>
        <v>454238.99999999971</v>
      </c>
      <c r="L134" s="66">
        <f>(SARB!E132/SARB!D132)*100</f>
        <v>45.758115694547698</v>
      </c>
    </row>
    <row r="135" spans="1:12" x14ac:dyDescent="0.2">
      <c r="A135" s="18">
        <v>37437</v>
      </c>
      <c r="B135" s="40">
        <v>14</v>
      </c>
      <c r="C135" s="17">
        <v>592122</v>
      </c>
      <c r="D135" s="17" t="e">
        <v>#N/A</v>
      </c>
      <c r="E135" s="67">
        <v>12.549538985835401</v>
      </c>
      <c r="F135" s="66">
        <f t="shared" si="5"/>
        <v>12.549538985835401</v>
      </c>
      <c r="G135" s="66">
        <f t="shared" ref="G135:G198" si="6">C135/F135</f>
        <v>47182.769077678873</v>
      </c>
      <c r="H135" s="66">
        <f xml:space="preserve"> (G135/('Historical CPI'!I90/100))</f>
        <v>120879.18806353756</v>
      </c>
      <c r="I135" s="66">
        <v>446028</v>
      </c>
      <c r="J135" s="66">
        <v>28024</v>
      </c>
      <c r="K135" s="66">
        <f t="shared" ref="K135:K198" si="7">I135+J135</f>
        <v>474052</v>
      </c>
      <c r="L135" s="66">
        <f>(SARB!E133/SARB!D133)*100</f>
        <v>47.164546771495338</v>
      </c>
    </row>
    <row r="136" spans="1:12" x14ac:dyDescent="0.2">
      <c r="A136" s="18">
        <v>37529</v>
      </c>
      <c r="B136" s="40">
        <v>14</v>
      </c>
      <c r="C136" s="17">
        <v>606605</v>
      </c>
      <c r="D136" s="17" t="e">
        <v>#N/A</v>
      </c>
      <c r="E136" s="67">
        <v>12.5355443259462</v>
      </c>
      <c r="F136" s="66">
        <f t="shared" si="5"/>
        <v>12.5355443259462</v>
      </c>
      <c r="G136" s="66">
        <f t="shared" si="6"/>
        <v>48390.798534726782</v>
      </c>
      <c r="H136" s="66">
        <f xml:space="preserve"> (G136/('Historical CPI'!I91/100))</f>
        <v>120850.72499145484</v>
      </c>
      <c r="I136" s="66">
        <v>453584.66666666698</v>
      </c>
      <c r="J136" s="66">
        <v>25690.666666666701</v>
      </c>
      <c r="K136" s="66">
        <f t="shared" si="7"/>
        <v>479275.33333333366</v>
      </c>
      <c r="L136" s="66">
        <f>(SARB!E134/SARB!D134)*100</f>
        <v>48.223605173923254</v>
      </c>
    </row>
    <row r="137" spans="1:12" x14ac:dyDescent="0.2">
      <c r="A137" s="18">
        <v>37621</v>
      </c>
      <c r="B137" s="40">
        <v>14</v>
      </c>
      <c r="C137" s="17">
        <v>614901</v>
      </c>
      <c r="D137" s="17" t="e">
        <v>#N/A</v>
      </c>
      <c r="E137" s="67">
        <v>12.53939563</v>
      </c>
      <c r="F137" s="66">
        <f t="shared" si="5"/>
        <v>12.53939563</v>
      </c>
      <c r="G137" s="66">
        <f t="shared" si="6"/>
        <v>49037.530846293266</v>
      </c>
      <c r="H137" s="66">
        <f xml:space="preserve"> (G137/('Historical CPI'!I92/100))</f>
        <v>118444.4212088645</v>
      </c>
      <c r="I137" s="66">
        <v>436693</v>
      </c>
      <c r="J137" s="66">
        <v>21024</v>
      </c>
      <c r="K137" s="66">
        <f t="shared" si="7"/>
        <v>457717</v>
      </c>
      <c r="L137" s="66">
        <f>(SARB!E135/SARB!D135)*100</f>
        <v>49.206810809975622</v>
      </c>
    </row>
    <row r="138" spans="1:12" x14ac:dyDescent="0.2">
      <c r="A138" s="18">
        <v>37711</v>
      </c>
      <c r="B138" s="40">
        <v>14</v>
      </c>
      <c r="C138" s="17">
        <v>635061</v>
      </c>
      <c r="D138" s="17" t="e">
        <v>#N/A</v>
      </c>
      <c r="E138" s="67">
        <v>12.5646568923227</v>
      </c>
      <c r="F138" s="66">
        <f t="shared" ref="F138:F150" si="8">E138</f>
        <v>12.5646568923227</v>
      </c>
      <c r="G138" s="66">
        <f t="shared" si="6"/>
        <v>50543.441451874198</v>
      </c>
      <c r="H138" s="66">
        <f xml:space="preserve"> (G138/('Historical CPI'!I93/100))</f>
        <v>119498.46899640981</v>
      </c>
      <c r="I138" s="66">
        <v>430810.66666666698</v>
      </c>
      <c r="J138" s="66">
        <v>26208.333333333299</v>
      </c>
      <c r="K138" s="66">
        <f t="shared" si="7"/>
        <v>457019.00000000029</v>
      </c>
      <c r="L138" s="66">
        <f>(SARB!E136/SARB!D136)*100</f>
        <v>49.194043513948273</v>
      </c>
    </row>
    <row r="139" spans="1:12" x14ac:dyDescent="0.2">
      <c r="A139" s="18">
        <v>37802</v>
      </c>
      <c r="B139" s="40">
        <v>14</v>
      </c>
      <c r="C139" s="17">
        <v>652444</v>
      </c>
      <c r="D139" s="17" t="e">
        <v>#N/A</v>
      </c>
      <c r="E139" s="67">
        <v>12.6068753920379</v>
      </c>
      <c r="F139" s="66">
        <f t="shared" si="8"/>
        <v>12.6068753920379</v>
      </c>
      <c r="G139" s="66">
        <f t="shared" si="6"/>
        <v>51753.029970619275</v>
      </c>
      <c r="H139" s="66">
        <f xml:space="preserve"> (G139/('Historical CPI'!I94/100))</f>
        <v>122439.23550586773</v>
      </c>
      <c r="I139" s="66">
        <v>441168</v>
      </c>
      <c r="J139" s="66">
        <v>36577</v>
      </c>
      <c r="K139" s="66">
        <f t="shared" si="7"/>
        <v>477745</v>
      </c>
      <c r="L139" s="66">
        <f>(SARB!E137/SARB!D137)*100</f>
        <v>50.024449128856205</v>
      </c>
    </row>
    <row r="140" spans="1:12" x14ac:dyDescent="0.2">
      <c r="A140" s="18">
        <v>37894</v>
      </c>
      <c r="B140" s="40">
        <v>14</v>
      </c>
      <c r="C140" s="17">
        <v>669251</v>
      </c>
      <c r="D140" s="17" t="e">
        <v>#N/A</v>
      </c>
      <c r="E140" s="67">
        <v>12.6584092607341</v>
      </c>
      <c r="F140" s="66">
        <f t="shared" si="8"/>
        <v>12.6584092607341</v>
      </c>
      <c r="G140" s="66">
        <f t="shared" si="6"/>
        <v>52870.071287392399</v>
      </c>
      <c r="H140" s="66">
        <f xml:space="preserve"> (G140/('Historical CPI'!I95/100))</f>
        <v>126512.93968994568</v>
      </c>
      <c r="I140" s="66">
        <v>448885.66666666698</v>
      </c>
      <c r="J140" s="66">
        <v>34243.666666666701</v>
      </c>
      <c r="K140" s="66">
        <f t="shared" si="7"/>
        <v>483129.33333333366</v>
      </c>
      <c r="L140" s="66">
        <f>(SARB!E138/SARB!D138)*100</f>
        <v>50.494378773364467</v>
      </c>
    </row>
    <row r="141" spans="1:12" x14ac:dyDescent="0.2">
      <c r="A141" s="18">
        <v>37986</v>
      </c>
      <c r="B141" s="40">
        <v>14</v>
      </c>
      <c r="C141" s="17">
        <v>687942</v>
      </c>
      <c r="D141" s="17" t="e">
        <v>#N/A</v>
      </c>
      <c r="E141" s="67">
        <v>12.71161663</v>
      </c>
      <c r="F141" s="66">
        <f t="shared" si="8"/>
        <v>12.71161663</v>
      </c>
      <c r="G141" s="66">
        <f t="shared" si="6"/>
        <v>54119.15887837785</v>
      </c>
      <c r="H141" s="66">
        <f xml:space="preserve"> (G141/('Historical CPI'!I96/100))</f>
        <v>131967.24738106894</v>
      </c>
      <c r="I141" s="66">
        <v>464775.33333333302</v>
      </c>
      <c r="J141" s="66">
        <v>29577</v>
      </c>
      <c r="K141" s="66">
        <f t="shared" si="7"/>
        <v>494352.33333333302</v>
      </c>
      <c r="L141" s="66">
        <f>(SARB!E139/SARB!D139)*100</f>
        <v>50.540037997546349</v>
      </c>
    </row>
    <row r="142" spans="1:12" x14ac:dyDescent="0.2">
      <c r="A142" s="18">
        <v>38077</v>
      </c>
      <c r="B142" s="40">
        <v>14</v>
      </c>
      <c r="C142" s="17">
        <v>705361</v>
      </c>
      <c r="D142" s="17" t="e">
        <v>#N/A</v>
      </c>
      <c r="E142" s="67">
        <v>12.7598258733469</v>
      </c>
      <c r="F142" s="66">
        <f t="shared" si="8"/>
        <v>12.7598258733469</v>
      </c>
      <c r="G142" s="66">
        <f t="shared" si="6"/>
        <v>55279.829599663957</v>
      </c>
      <c r="H142" s="66">
        <f xml:space="preserve"> (G142/('Historical CPI'!I97/100))</f>
        <v>133439.63586119842</v>
      </c>
      <c r="I142" s="66">
        <v>459869</v>
      </c>
      <c r="J142" s="66">
        <v>25730</v>
      </c>
      <c r="K142" s="66">
        <f t="shared" si="7"/>
        <v>485599</v>
      </c>
      <c r="L142" s="66">
        <f>(SARB!E140/SARB!D140)*100</f>
        <v>53.093785004402804</v>
      </c>
    </row>
    <row r="143" spans="1:12" x14ac:dyDescent="0.2">
      <c r="A143" s="18">
        <v>38168</v>
      </c>
      <c r="B143" s="40">
        <v>14</v>
      </c>
      <c r="C143" s="17">
        <v>716786</v>
      </c>
      <c r="D143" s="17" t="e">
        <v>#N/A</v>
      </c>
      <c r="E143" s="67">
        <v>12.8082145722184</v>
      </c>
      <c r="F143" s="66">
        <f t="shared" si="8"/>
        <v>12.8082145722184</v>
      </c>
      <c r="G143" s="66">
        <f t="shared" si="6"/>
        <v>55962.991247409409</v>
      </c>
      <c r="H143" s="66">
        <f xml:space="preserve"> (G143/('Historical CPI'!I98/100))</f>
        <v>135135.91792709849</v>
      </c>
      <c r="I143" s="66">
        <v>472669.66666666698</v>
      </c>
      <c r="J143" s="66">
        <v>11036</v>
      </c>
      <c r="K143" s="66">
        <f t="shared" si="7"/>
        <v>483705.66666666698</v>
      </c>
      <c r="L143" s="66">
        <f>(SARB!E141/SARB!D141)*100</f>
        <v>53.762285289182458</v>
      </c>
    </row>
    <row r="144" spans="1:12" x14ac:dyDescent="0.2">
      <c r="A144" s="18">
        <v>38260</v>
      </c>
      <c r="B144" s="40">
        <v>14</v>
      </c>
      <c r="C144" s="17">
        <v>733994</v>
      </c>
      <c r="D144" s="17" t="e">
        <v>#N/A</v>
      </c>
      <c r="E144" s="67">
        <v>12.8629305499807</v>
      </c>
      <c r="F144" s="66">
        <f t="shared" si="8"/>
        <v>12.8629305499807</v>
      </c>
      <c r="G144" s="66">
        <f t="shared" si="6"/>
        <v>57062.735210142397</v>
      </c>
      <c r="H144" s="66">
        <f xml:space="preserve"> (G144/('Historical CPI'!I99/100))</f>
        <v>137936.67569358554</v>
      </c>
      <c r="I144" s="66">
        <v>491520.33333333302</v>
      </c>
      <c r="J144" s="66">
        <v>11036</v>
      </c>
      <c r="K144" s="66">
        <f t="shared" si="7"/>
        <v>502556.33333333302</v>
      </c>
      <c r="L144" s="66">
        <f>(SARB!E142/SARB!D142)*100</f>
        <v>53.644448421949967</v>
      </c>
    </row>
    <row r="145" spans="1:12" x14ac:dyDescent="0.2">
      <c r="A145" s="18">
        <v>38352</v>
      </c>
      <c r="B145" s="40">
        <v>14</v>
      </c>
      <c r="C145" s="17">
        <v>767524</v>
      </c>
      <c r="D145" s="17" t="e">
        <v>#N/A</v>
      </c>
      <c r="E145" s="67">
        <v>12.93012163</v>
      </c>
      <c r="F145" s="66">
        <f t="shared" si="8"/>
        <v>12.93012163</v>
      </c>
      <c r="G145" s="66">
        <f t="shared" si="6"/>
        <v>59359.379746221304</v>
      </c>
      <c r="H145" s="66">
        <f xml:space="preserve"> (G145/('Historical CPI'!I100/100))</f>
        <v>142430.46015250692</v>
      </c>
      <c r="I145" s="66">
        <v>504911.33333333302</v>
      </c>
      <c r="J145" s="66">
        <v>11036</v>
      </c>
      <c r="K145" s="66">
        <f t="shared" si="7"/>
        <v>515947.33333333302</v>
      </c>
      <c r="L145" s="66">
        <f>(SARB!E143/SARB!D143)*100</f>
        <v>54.436430661135461</v>
      </c>
    </row>
    <row r="146" spans="1:12" x14ac:dyDescent="0.2">
      <c r="A146" s="18">
        <v>38442</v>
      </c>
      <c r="B146" s="40">
        <v>14</v>
      </c>
      <c r="C146" s="17">
        <v>765827</v>
      </c>
      <c r="D146" s="17" t="e">
        <v>#N/A</v>
      </c>
      <c r="E146" s="67">
        <v>13.0192121321</v>
      </c>
      <c r="F146" s="66">
        <f t="shared" si="8"/>
        <v>13.0192121321</v>
      </c>
      <c r="G146" s="66">
        <f t="shared" si="6"/>
        <v>58822.837528838398</v>
      </c>
      <c r="H146" s="66">
        <f xml:space="preserve"> (G146/('Historical CPI'!I101/100))</f>
        <v>139241.92061604699</v>
      </c>
      <c r="I146" s="66">
        <v>503426</v>
      </c>
      <c r="J146" s="66">
        <v>8301</v>
      </c>
      <c r="K146" s="66">
        <f t="shared" si="7"/>
        <v>511727</v>
      </c>
      <c r="L146" s="66">
        <f>(SARB!E144/SARB!D144)*100</f>
        <v>55.137674871425844</v>
      </c>
    </row>
    <row r="147" spans="1:12" x14ac:dyDescent="0.2">
      <c r="A147" s="18">
        <v>38533</v>
      </c>
      <c r="B147" s="40">
        <v>14</v>
      </c>
      <c r="C147" s="17">
        <v>792127</v>
      </c>
      <c r="D147" s="17" t="e">
        <v>#N/A</v>
      </c>
      <c r="E147" s="67">
        <v>13.1258232036</v>
      </c>
      <c r="F147" s="66">
        <f t="shared" si="8"/>
        <v>13.1258232036</v>
      </c>
      <c r="G147" s="66">
        <f t="shared" si="6"/>
        <v>60348.74824329072</v>
      </c>
      <c r="H147" s="66">
        <f xml:space="preserve"> (G147/('Historical CPI'!I102/100))</f>
        <v>142924.61473587347</v>
      </c>
      <c r="I147" s="66">
        <v>520772</v>
      </c>
      <c r="J147" s="66">
        <v>753</v>
      </c>
      <c r="K147" s="66">
        <f t="shared" si="7"/>
        <v>521525</v>
      </c>
      <c r="L147" s="66">
        <f>(SARB!E145/SARB!D145)*100</f>
        <v>55.908599262552286</v>
      </c>
    </row>
    <row r="148" spans="1:12" x14ac:dyDescent="0.2">
      <c r="A148" s="18">
        <v>38625</v>
      </c>
      <c r="B148" s="40">
        <v>14</v>
      </c>
      <c r="C148" s="17">
        <v>820190</v>
      </c>
      <c r="D148" s="17" t="e">
        <v>#N/A</v>
      </c>
      <c r="E148" s="67">
        <v>13.248852488300001</v>
      </c>
      <c r="F148" s="66">
        <f t="shared" si="8"/>
        <v>13.248852488300001</v>
      </c>
      <c r="G148" s="66">
        <f t="shared" si="6"/>
        <v>61906.493466079868</v>
      </c>
      <c r="H148" s="66">
        <f xml:space="preserve"> (G148/('Historical CPI'!I103/100))</f>
        <v>146118.14367606564</v>
      </c>
      <c r="I148" s="66">
        <v>535730</v>
      </c>
      <c r="J148" s="66">
        <v>753</v>
      </c>
      <c r="K148" s="66">
        <f t="shared" si="7"/>
        <v>536483</v>
      </c>
      <c r="L148" s="66">
        <f>(SARB!E146/SARB!D146)*100</f>
        <v>56.691929225263451</v>
      </c>
    </row>
    <row r="149" spans="1:12" x14ac:dyDescent="0.2">
      <c r="A149" s="18">
        <v>38717</v>
      </c>
      <c r="B149" s="40">
        <v>14</v>
      </c>
      <c r="C149" s="17">
        <v>839550</v>
      </c>
      <c r="D149" s="17" t="e">
        <v>#N/A</v>
      </c>
      <c r="E149" s="67">
        <v>13.387197630000001</v>
      </c>
      <c r="F149" s="66">
        <f t="shared" si="8"/>
        <v>13.387197630000001</v>
      </c>
      <c r="G149" s="66">
        <f t="shared" si="6"/>
        <v>62712.901027068794</v>
      </c>
      <c r="H149" s="66">
        <f xml:space="preserve"> (G149/('Historical CPI'!I104/100))</f>
        <v>147376.52015910158</v>
      </c>
      <c r="I149" s="66">
        <v>543522</v>
      </c>
      <c r="J149" s="66">
        <v>753</v>
      </c>
      <c r="K149" s="66">
        <f t="shared" si="7"/>
        <v>544275</v>
      </c>
      <c r="L149" s="66">
        <f>(SARB!E147/SARB!D147)*100</f>
        <v>57.108682138708325</v>
      </c>
    </row>
    <row r="150" spans="1:12" x14ac:dyDescent="0.2">
      <c r="A150" s="18">
        <v>38807</v>
      </c>
      <c r="B150" s="40">
        <v>14</v>
      </c>
      <c r="C150" s="17">
        <v>862539</v>
      </c>
      <c r="D150" s="17" t="e">
        <v>#N/A</v>
      </c>
      <c r="E150" s="67">
        <v>13.5304923615</v>
      </c>
      <c r="F150" s="66">
        <f t="shared" si="8"/>
        <v>13.5304923615</v>
      </c>
      <c r="G150" s="66">
        <f t="shared" si="6"/>
        <v>63747.791060012714</v>
      </c>
      <c r="H150" s="66">
        <f xml:space="preserve"> (G150/('Historical CPI'!I105/100))</f>
        <v>147886.16384632152</v>
      </c>
      <c r="I150" s="66">
        <v>532873.66666666698</v>
      </c>
      <c r="J150" s="66">
        <v>-81.6666666666667</v>
      </c>
      <c r="K150" s="66">
        <f t="shared" si="7"/>
        <v>532792.00000000035</v>
      </c>
      <c r="L150" s="66">
        <f>(SARB!E148/SARB!D148)*100</f>
        <v>56.819796353303346</v>
      </c>
    </row>
    <row r="151" spans="1:12" x14ac:dyDescent="0.2">
      <c r="A151" s="18">
        <v>38898</v>
      </c>
      <c r="B151" s="40">
        <v>14</v>
      </c>
      <c r="C151" s="17">
        <v>889676</v>
      </c>
      <c r="D151" s="17" t="e">
        <v>#N/A</v>
      </c>
      <c r="E151" s="67">
        <v>13.679978500700001</v>
      </c>
      <c r="F151" s="66">
        <f>E151</f>
        <v>13.679978500700001</v>
      </c>
      <c r="G151" s="66">
        <f t="shared" si="6"/>
        <v>65034.897529588627</v>
      </c>
      <c r="H151" s="66">
        <f xml:space="preserve"> (G151/('Historical CPI'!I106/100))</f>
        <v>150304.85161282049</v>
      </c>
      <c r="I151" s="66">
        <v>550114.66666666698</v>
      </c>
      <c r="J151" s="66">
        <v>-1751</v>
      </c>
      <c r="K151" s="66">
        <f t="shared" si="7"/>
        <v>548363.66666666698</v>
      </c>
      <c r="L151" s="66">
        <f>(SARB!E149/SARB!D149)*100</f>
        <v>57.2054244898763</v>
      </c>
    </row>
    <row r="152" spans="1:12" x14ac:dyDescent="0.2">
      <c r="A152" s="18">
        <v>38990</v>
      </c>
      <c r="B152" s="40">
        <v>14</v>
      </c>
      <c r="C152" s="17">
        <v>912688</v>
      </c>
      <c r="D152" s="17" t="e">
        <v>#N/A</v>
      </c>
      <c r="E152" s="67">
        <v>13.8276339545</v>
      </c>
      <c r="F152" s="66">
        <f t="shared" ref="F152:F157" si="9">E152</f>
        <v>13.8276339545</v>
      </c>
      <c r="G152" s="66">
        <f t="shared" si="6"/>
        <v>66004.639911875827</v>
      </c>
      <c r="H152" s="66">
        <f xml:space="preserve"> (G152/('Historical CPI'!I107/100))</f>
        <v>150215.90519235632</v>
      </c>
      <c r="I152" s="66">
        <v>572747.33333333302</v>
      </c>
      <c r="J152" s="66">
        <v>-1751</v>
      </c>
      <c r="K152" s="66">
        <f t="shared" si="7"/>
        <v>570996.33333333302</v>
      </c>
      <c r="L152" s="66">
        <f>(SARB!E150/SARB!D150)*100</f>
        <v>58.152380151107629</v>
      </c>
    </row>
    <row r="153" spans="1:12" x14ac:dyDescent="0.2">
      <c r="A153" s="18">
        <v>39082</v>
      </c>
      <c r="B153" s="40">
        <v>14</v>
      </c>
      <c r="C153" s="17">
        <v>938748</v>
      </c>
      <c r="D153" s="17" t="e">
        <v>#N/A</v>
      </c>
      <c r="E153" s="67">
        <v>13.965436630000001</v>
      </c>
      <c r="F153" s="66">
        <f t="shared" si="9"/>
        <v>13.965436630000001</v>
      </c>
      <c r="G153" s="66">
        <f t="shared" si="6"/>
        <v>67219.380594475544</v>
      </c>
      <c r="H153" s="66">
        <f xml:space="preserve"> (G153/('Historical CPI'!I108/100))</f>
        <v>151147.68795014106</v>
      </c>
      <c r="I153" s="66">
        <v>579689</v>
      </c>
      <c r="J153" s="66">
        <v>-1751</v>
      </c>
      <c r="K153" s="66">
        <f t="shared" si="7"/>
        <v>577938</v>
      </c>
      <c r="L153" s="66">
        <f>(SARB!E151/SARB!D151)*100</f>
        <v>59.213365620086265</v>
      </c>
    </row>
    <row r="154" spans="1:12" x14ac:dyDescent="0.2">
      <c r="A154" s="18">
        <v>39172</v>
      </c>
      <c r="B154" s="40">
        <v>14</v>
      </c>
      <c r="C154" s="17">
        <v>971672</v>
      </c>
      <c r="D154" s="17" t="e">
        <v>#N/A</v>
      </c>
      <c r="E154" s="67">
        <v>14.0827835518</v>
      </c>
      <c r="F154" s="66">
        <f t="shared" si="9"/>
        <v>14.0827835518</v>
      </c>
      <c r="G154" s="66">
        <f t="shared" si="6"/>
        <v>68997.155031599206</v>
      </c>
      <c r="H154" s="66">
        <f xml:space="preserve"> (G154/('Historical CPI'!I109/100))</f>
        <v>152313.97511082332</v>
      </c>
      <c r="I154" s="66">
        <v>565413.66666666698</v>
      </c>
      <c r="J154" s="66">
        <v>-10672</v>
      </c>
      <c r="K154" s="66">
        <f t="shared" si="7"/>
        <v>554741.66666666698</v>
      </c>
      <c r="L154" s="66">
        <f>(SARB!E152/SARB!D152)*100</f>
        <v>60.080626431991135</v>
      </c>
    </row>
    <row r="155" spans="1:12" x14ac:dyDescent="0.2">
      <c r="A155" s="18">
        <v>39263</v>
      </c>
      <c r="B155" s="40">
        <v>14</v>
      </c>
      <c r="C155" s="17">
        <v>1004158</v>
      </c>
      <c r="D155" s="17" t="e">
        <v>#N/A</v>
      </c>
      <c r="E155" s="67">
        <v>14.1852993562</v>
      </c>
      <c r="F155" s="66">
        <f t="shared" si="9"/>
        <v>14.1852993562</v>
      </c>
      <c r="G155" s="66">
        <f t="shared" si="6"/>
        <v>70788.636516233295</v>
      </c>
      <c r="H155" s="66">
        <f xml:space="preserve"> (G155/('Historical CPI'!I110/100))</f>
        <v>154431.35738513817</v>
      </c>
      <c r="I155" s="66">
        <v>556333.66666666698</v>
      </c>
      <c r="J155" s="66">
        <v>-28514</v>
      </c>
      <c r="K155" s="66">
        <f t="shared" si="7"/>
        <v>527819.66666666698</v>
      </c>
      <c r="L155" s="66">
        <f>(SARB!E153/SARB!D153)*100</f>
        <v>61.112117801099586</v>
      </c>
    </row>
    <row r="156" spans="1:12" x14ac:dyDescent="0.2">
      <c r="A156" s="18">
        <v>39355</v>
      </c>
      <c r="B156" s="40">
        <v>14</v>
      </c>
      <c r="C156" s="17">
        <v>1032522</v>
      </c>
      <c r="D156" s="17" t="e">
        <v>#N/A</v>
      </c>
      <c r="E156" s="67">
        <v>14.276027797600001</v>
      </c>
      <c r="F156" s="66">
        <f t="shared" si="9"/>
        <v>14.276027797600001</v>
      </c>
      <c r="G156" s="66">
        <f t="shared" si="6"/>
        <v>72325.580661420492</v>
      </c>
      <c r="H156" s="66">
        <f xml:space="preserve"> (G156/('Historical CPI'!I111/100))</f>
        <v>155028.51433221286</v>
      </c>
      <c r="I156" s="66">
        <v>564874</v>
      </c>
      <c r="J156" s="66">
        <v>-28514</v>
      </c>
      <c r="K156" s="66">
        <f t="shared" si="7"/>
        <v>536360</v>
      </c>
      <c r="L156" s="66">
        <f>(SARB!E154/SARB!D154)*100</f>
        <v>62.281393415233651</v>
      </c>
    </row>
    <row r="157" spans="1:12" x14ac:dyDescent="0.2">
      <c r="A157" s="18">
        <v>39447</v>
      </c>
      <c r="B157" s="40">
        <v>14</v>
      </c>
      <c r="C157" s="17">
        <v>1074887</v>
      </c>
      <c r="D157" s="17" t="e">
        <v>#N/A</v>
      </c>
      <c r="E157" s="67">
        <v>14.358012630000001</v>
      </c>
      <c r="F157" s="66">
        <f t="shared" si="9"/>
        <v>14.358012630000001</v>
      </c>
      <c r="G157" s="66">
        <f t="shared" si="6"/>
        <v>74863.215940770489</v>
      </c>
      <c r="H157" s="66">
        <f xml:space="preserve"> (G157/('Historical CPI'!I112/100))</f>
        <v>157152.60280507139</v>
      </c>
      <c r="I157" s="66">
        <v>569411</v>
      </c>
      <c r="J157" s="66">
        <v>-28514</v>
      </c>
      <c r="K157" s="66">
        <f t="shared" si="7"/>
        <v>540897</v>
      </c>
      <c r="L157" s="66">
        <f>(SARB!E155/SARB!D155)*100</f>
        <v>63.924694881684474</v>
      </c>
    </row>
    <row r="158" spans="1:12" x14ac:dyDescent="0.2">
      <c r="A158" s="18">
        <v>39538</v>
      </c>
      <c r="B158" s="40">
        <v>14</v>
      </c>
      <c r="C158" s="17">
        <v>1106687</v>
      </c>
      <c r="D158" s="17">
        <v>14438</v>
      </c>
      <c r="E158" s="17"/>
      <c r="F158" s="66">
        <f>D158/1000</f>
        <v>14.438000000000001</v>
      </c>
      <c r="G158" s="66">
        <f t="shared" si="6"/>
        <v>76650.990441889458</v>
      </c>
      <c r="H158" s="66">
        <f xml:space="preserve"> (G158/('Historical CPI'!I113/100))</f>
        <v>156111.99682665881</v>
      </c>
      <c r="I158" s="66">
        <v>575882.66666666698</v>
      </c>
      <c r="J158" s="66">
        <v>-43072.333333333299</v>
      </c>
      <c r="K158" s="66">
        <f t="shared" si="7"/>
        <v>532810.33333333372</v>
      </c>
      <c r="L158" s="66">
        <f>(SARB!E156/SARB!D156)*100</f>
        <v>63.991780347797423</v>
      </c>
    </row>
    <row r="159" spans="1:12" x14ac:dyDescent="0.2">
      <c r="A159" s="18">
        <v>39629</v>
      </c>
      <c r="B159" s="40">
        <v>14</v>
      </c>
      <c r="C159" s="17">
        <v>1143410</v>
      </c>
      <c r="D159" s="17">
        <v>14584</v>
      </c>
      <c r="E159" s="17"/>
      <c r="F159" s="66">
        <f t="shared" ref="F159:F218" si="10">D159/1000</f>
        <v>14.584</v>
      </c>
      <c r="G159" s="66">
        <f t="shared" si="6"/>
        <v>78401.673066374104</v>
      </c>
      <c r="H159" s="66">
        <f xml:space="preserve"> (G159/('Historical CPI'!I114/100))</f>
        <v>155558.87513169469</v>
      </c>
      <c r="I159" s="66">
        <v>580284.33333333302</v>
      </c>
      <c r="J159" s="66">
        <v>-72189</v>
      </c>
      <c r="K159" s="66">
        <f t="shared" si="7"/>
        <v>508095.33333333302</v>
      </c>
      <c r="L159" s="66">
        <f>(SARB!E157/SARB!D157)*100</f>
        <v>66.377925141612124</v>
      </c>
    </row>
    <row r="160" spans="1:12" x14ac:dyDescent="0.2">
      <c r="A160" s="18">
        <v>39721</v>
      </c>
      <c r="B160" s="40">
        <v>14</v>
      </c>
      <c r="C160" s="17">
        <v>1184898</v>
      </c>
      <c r="D160" s="17">
        <v>14549</v>
      </c>
      <c r="E160" s="17"/>
      <c r="F160" s="66">
        <f t="shared" si="10"/>
        <v>14.548999999999999</v>
      </c>
      <c r="G160" s="66">
        <f t="shared" si="6"/>
        <v>81441.886040277692</v>
      </c>
      <c r="H160" s="66">
        <f xml:space="preserve"> (G160/('Historical CPI'!I115/100))</f>
        <v>156619.01161591863</v>
      </c>
      <c r="I160" s="66">
        <v>592697.33333333302</v>
      </c>
      <c r="J160" s="66">
        <v>-72189</v>
      </c>
      <c r="K160" s="66">
        <f t="shared" si="7"/>
        <v>520508.33333333302</v>
      </c>
      <c r="L160" s="66">
        <f>(SARB!E158/SARB!D158)*100</f>
        <v>69.242804145966772</v>
      </c>
    </row>
    <row r="161" spans="1:12" x14ac:dyDescent="0.2">
      <c r="A161" s="18">
        <v>39813</v>
      </c>
      <c r="B161" s="40">
        <v>14</v>
      </c>
      <c r="C161" s="17">
        <v>1211050</v>
      </c>
      <c r="D161" s="17">
        <v>14769</v>
      </c>
      <c r="E161" s="17"/>
      <c r="F161" s="66">
        <f t="shared" si="10"/>
        <v>14.769</v>
      </c>
      <c r="G161" s="66">
        <f t="shared" si="6"/>
        <v>81999.458324869658</v>
      </c>
      <c r="H161" s="66">
        <f xml:space="preserve"> (G161/('Historical CPI'!I116/100))</f>
        <v>156686.86304115228</v>
      </c>
      <c r="I161" s="66">
        <v>624991.33333333302</v>
      </c>
      <c r="J161" s="66">
        <v>-72189</v>
      </c>
      <c r="K161" s="66">
        <f t="shared" si="7"/>
        <v>552802.33333333302</v>
      </c>
      <c r="L161" s="66">
        <f>(SARB!E159/SARB!D159)*100</f>
        <v>70.669593699220627</v>
      </c>
    </row>
    <row r="162" spans="1:12" x14ac:dyDescent="0.2">
      <c r="A162" s="18">
        <v>39903</v>
      </c>
      <c r="B162" s="40">
        <v>14</v>
      </c>
      <c r="C162" s="17">
        <v>1204782</v>
      </c>
      <c r="D162" s="17">
        <v>14616</v>
      </c>
      <c r="E162" s="17"/>
      <c r="F162" s="66">
        <f t="shared" si="10"/>
        <v>14.616</v>
      </c>
      <c r="G162" s="66">
        <f t="shared" si="6"/>
        <v>82428.981937602628</v>
      </c>
      <c r="H162" s="66">
        <f xml:space="preserve"> (G162/('Historical CPI'!I117/100))</f>
        <v>154941.69537143354</v>
      </c>
      <c r="I162" s="66">
        <v>628280.66666666698</v>
      </c>
      <c r="J162" s="66">
        <v>-81987.666666666701</v>
      </c>
      <c r="K162" s="66">
        <f t="shared" si="7"/>
        <v>546293.00000000023</v>
      </c>
      <c r="L162" s="66">
        <f>(SARB!E160/SARB!D160)*100</f>
        <v>71.129945765874481</v>
      </c>
    </row>
    <row r="163" spans="1:12" x14ac:dyDescent="0.2">
      <c r="A163" s="18">
        <v>39994</v>
      </c>
      <c r="B163" s="40">
        <v>14</v>
      </c>
      <c r="C163" s="17">
        <v>1227342</v>
      </c>
      <c r="D163" s="17">
        <v>14357</v>
      </c>
      <c r="E163" s="17"/>
      <c r="F163" s="66">
        <f t="shared" si="10"/>
        <v>14.356999999999999</v>
      </c>
      <c r="G163" s="66">
        <f t="shared" si="6"/>
        <v>85487.358083165018</v>
      </c>
      <c r="H163" s="66">
        <f xml:space="preserve"> (G163/('Historical CPI'!I118/100))</f>
        <v>157338.69585858606</v>
      </c>
      <c r="I163" s="66">
        <v>652772.33333333302</v>
      </c>
      <c r="J163" s="66">
        <v>-101585</v>
      </c>
      <c r="K163" s="66">
        <f t="shared" si="7"/>
        <v>551187.33333333302</v>
      </c>
      <c r="L163" s="66">
        <f>(SARB!E161/SARB!D161)*100</f>
        <v>72.378762952387817</v>
      </c>
    </row>
    <row r="164" spans="1:12" x14ac:dyDescent="0.2">
      <c r="A164" s="18">
        <v>40086</v>
      </c>
      <c r="B164" s="40">
        <v>14</v>
      </c>
      <c r="C164" s="17">
        <v>1285499</v>
      </c>
      <c r="D164" s="17">
        <v>13830</v>
      </c>
      <c r="E164" s="17"/>
      <c r="F164" s="66">
        <f t="shared" si="10"/>
        <v>13.83</v>
      </c>
      <c r="G164" s="66">
        <f t="shared" si="6"/>
        <v>92950.036153289955</v>
      </c>
      <c r="H164" s="66">
        <f xml:space="preserve"> (G164/('Historical CPI'!I119/100))</f>
        <v>167981.99304811447</v>
      </c>
      <c r="I164" s="66">
        <v>694991.33333333302</v>
      </c>
      <c r="J164" s="66">
        <v>-101585</v>
      </c>
      <c r="K164" s="66">
        <f t="shared" si="7"/>
        <v>593406.33333333302</v>
      </c>
      <c r="L164" s="66">
        <f>(SARB!E162/SARB!D162)*100</f>
        <v>73.758094331664523</v>
      </c>
    </row>
    <row r="165" spans="1:12" x14ac:dyDescent="0.2">
      <c r="A165" s="18">
        <v>40178</v>
      </c>
      <c r="B165" s="40">
        <v>14</v>
      </c>
      <c r="C165" s="17">
        <v>1317464</v>
      </c>
      <c r="D165" s="17">
        <v>13973</v>
      </c>
      <c r="E165" s="17"/>
      <c r="F165" s="66">
        <f t="shared" si="10"/>
        <v>13.973000000000001</v>
      </c>
      <c r="G165" s="66">
        <f t="shared" si="6"/>
        <v>94286.409504043506</v>
      </c>
      <c r="H165" s="66">
        <f xml:space="preserve"> (G165/('Historical CPI'!I120/100))</f>
        <v>169579.87320871133</v>
      </c>
      <c r="I165" s="66">
        <v>744077.33333333302</v>
      </c>
      <c r="J165" s="66">
        <v>-101585</v>
      </c>
      <c r="K165" s="66">
        <f t="shared" si="7"/>
        <v>642492.33333333302</v>
      </c>
      <c r="L165" s="66">
        <f>(SARB!E163/SARB!D163)*100</f>
        <v>74.759267001410265</v>
      </c>
    </row>
    <row r="166" spans="1:12" x14ac:dyDescent="0.2">
      <c r="A166" s="18">
        <v>40268</v>
      </c>
      <c r="B166" s="40">
        <v>14</v>
      </c>
      <c r="C166" s="17">
        <v>1348920</v>
      </c>
      <c r="D166" s="17">
        <v>13797</v>
      </c>
      <c r="E166" s="17"/>
      <c r="F166" s="66">
        <f t="shared" si="10"/>
        <v>13.797000000000001</v>
      </c>
      <c r="G166" s="66">
        <f t="shared" si="6"/>
        <v>97769.080234833658</v>
      </c>
      <c r="H166" s="66">
        <f xml:space="preserve"> (G166/('Historical CPI'!I121/100))</f>
        <v>173966.33493742649</v>
      </c>
      <c r="I166" s="66">
        <v>783362.33333333302</v>
      </c>
      <c r="J166" s="66">
        <v>-79596</v>
      </c>
      <c r="K166" s="66">
        <f t="shared" si="7"/>
        <v>703766.33333333302</v>
      </c>
      <c r="L166" s="66">
        <f>(SARB!E164/SARB!D164)*100</f>
        <v>74.460094088938206</v>
      </c>
    </row>
    <row r="167" spans="1:12" x14ac:dyDescent="0.2">
      <c r="A167" s="18">
        <v>40359</v>
      </c>
      <c r="B167" s="40">
        <v>14</v>
      </c>
      <c r="C167" s="17">
        <v>1377476</v>
      </c>
      <c r="D167" s="17">
        <v>13809</v>
      </c>
      <c r="E167" s="17"/>
      <c r="F167" s="66">
        <f t="shared" si="10"/>
        <v>13.808999999999999</v>
      </c>
      <c r="G167" s="66">
        <f t="shared" si="6"/>
        <v>99752.04576725325</v>
      </c>
      <c r="H167" s="66">
        <f xml:space="preserve"> (G167/('Historical CPI'!I122/100))</f>
        <v>175722.92266691697</v>
      </c>
      <c r="I167" s="66">
        <v>843112.33333333302</v>
      </c>
      <c r="J167" s="66">
        <v>-35618</v>
      </c>
      <c r="K167" s="66">
        <f t="shared" si="7"/>
        <v>807494.33333333302</v>
      </c>
      <c r="L167" s="66">
        <f>(SARB!E165/SARB!D165)*100</f>
        <v>75.641455626333084</v>
      </c>
    </row>
    <row r="168" spans="1:12" x14ac:dyDescent="0.2">
      <c r="A168" s="18">
        <v>40451</v>
      </c>
      <c r="B168" s="40">
        <v>14</v>
      </c>
      <c r="C168" s="17">
        <v>1414139</v>
      </c>
      <c r="D168" s="17">
        <v>13648</v>
      </c>
      <c r="E168" s="17"/>
      <c r="F168" s="66">
        <f t="shared" si="10"/>
        <v>13.648</v>
      </c>
      <c r="G168" s="66">
        <f t="shared" si="6"/>
        <v>103615.10844079719</v>
      </c>
      <c r="H168" s="66">
        <f xml:space="preserve"> (G168/('Historical CPI'!I123/100))</f>
        <v>181145.29447691818</v>
      </c>
      <c r="I168" s="66">
        <v>891892.66666666698</v>
      </c>
      <c r="J168" s="66">
        <v>-35618</v>
      </c>
      <c r="K168" s="66">
        <f t="shared" si="7"/>
        <v>856274.66666666698</v>
      </c>
      <c r="L168" s="66">
        <f>(SARB!E166/SARB!D166)*100</f>
        <v>76.546512460810305</v>
      </c>
    </row>
    <row r="169" spans="1:12" x14ac:dyDescent="0.2">
      <c r="A169" s="18">
        <v>40543</v>
      </c>
      <c r="B169" s="40">
        <v>14</v>
      </c>
      <c r="C169" s="17">
        <v>1448657</v>
      </c>
      <c r="D169" s="17">
        <v>13898</v>
      </c>
      <c r="E169" s="17"/>
      <c r="F169" s="66">
        <f t="shared" si="10"/>
        <v>13.898</v>
      </c>
      <c r="G169" s="66">
        <f t="shared" si="6"/>
        <v>104234.92588861707</v>
      </c>
      <c r="H169" s="66">
        <f xml:space="preserve"> (G169/('Historical CPI'!I124/100))</f>
        <v>181278.13198020359</v>
      </c>
      <c r="I169" s="66">
        <v>939969</v>
      </c>
      <c r="J169" s="66">
        <v>-35618</v>
      </c>
      <c r="K169" s="66">
        <f t="shared" si="7"/>
        <v>904351</v>
      </c>
      <c r="L169" s="66">
        <f>(SARB!E167/SARB!D167)*100</f>
        <v>77.176359971769315</v>
      </c>
    </row>
    <row r="170" spans="1:12" x14ac:dyDescent="0.2">
      <c r="A170" s="18">
        <v>40633</v>
      </c>
      <c r="B170" s="40">
        <v>14</v>
      </c>
      <c r="C170" s="17">
        <v>1485530</v>
      </c>
      <c r="D170" s="17">
        <v>13904</v>
      </c>
      <c r="E170" s="17"/>
      <c r="F170" s="66">
        <f t="shared" si="10"/>
        <v>13.904</v>
      </c>
      <c r="G170" s="66">
        <f t="shared" si="6"/>
        <v>106841.91599539701</v>
      </c>
      <c r="H170" s="66">
        <f xml:space="preserve"> (G170/('Historical CPI'!I125/100))</f>
        <v>183157.57027782357</v>
      </c>
      <c r="I170" s="66">
        <v>980707.33333333302</v>
      </c>
      <c r="J170" s="66">
        <v>-33173</v>
      </c>
      <c r="K170" s="66">
        <f t="shared" si="7"/>
        <v>947534.33333333302</v>
      </c>
      <c r="L170" s="66">
        <f>(SARB!E168/SARB!D168)*100</f>
        <v>78.044354987098544</v>
      </c>
    </row>
    <row r="171" spans="1:12" x14ac:dyDescent="0.2">
      <c r="A171" s="18">
        <v>40724</v>
      </c>
      <c r="B171" s="40">
        <v>14</v>
      </c>
      <c r="C171" s="17">
        <v>1513866</v>
      </c>
      <c r="D171" s="17">
        <v>13922</v>
      </c>
      <c r="E171" s="17"/>
      <c r="F171" s="66">
        <f t="shared" si="10"/>
        <v>13.922000000000001</v>
      </c>
      <c r="G171" s="66">
        <f t="shared" si="6"/>
        <v>108739.1179428243</v>
      </c>
      <c r="H171" s="66">
        <f xml:space="preserve"> (G171/('Historical CPI'!I126/100))</f>
        <v>182959.81706588509</v>
      </c>
      <c r="I171" s="66">
        <v>1025593.66666667</v>
      </c>
      <c r="J171" s="66">
        <v>-28283</v>
      </c>
      <c r="K171" s="66">
        <f t="shared" si="7"/>
        <v>997310.66666667</v>
      </c>
      <c r="L171" s="66">
        <f>(SARB!E169/SARB!D169)*100</f>
        <v>79.457262529762261</v>
      </c>
    </row>
    <row r="172" spans="1:12" x14ac:dyDescent="0.2">
      <c r="A172" s="18">
        <v>40816</v>
      </c>
      <c r="B172" s="40">
        <v>14</v>
      </c>
      <c r="C172" s="17">
        <v>1571501</v>
      </c>
      <c r="D172" s="17">
        <v>14118</v>
      </c>
      <c r="E172" s="17"/>
      <c r="F172" s="66">
        <f t="shared" si="10"/>
        <v>14.118</v>
      </c>
      <c r="G172" s="66">
        <f t="shared" si="6"/>
        <v>111311.87136988241</v>
      </c>
      <c r="H172" s="66">
        <f xml:space="preserve"> (G172/('Historical CPI'!I127/100))</f>
        <v>184596.80160842856</v>
      </c>
      <c r="I172" s="66">
        <v>1083558.66666667</v>
      </c>
      <c r="J172" s="66">
        <v>-28283</v>
      </c>
      <c r="K172" s="66">
        <f t="shared" si="7"/>
        <v>1055275.66666667</v>
      </c>
      <c r="L172" s="66">
        <f>(SARB!E170/SARB!D170)*100</f>
        <v>80.917951677568794</v>
      </c>
    </row>
    <row r="173" spans="1:12" x14ac:dyDescent="0.2">
      <c r="A173" s="18">
        <v>40908</v>
      </c>
      <c r="B173" s="40">
        <v>14</v>
      </c>
      <c r="C173" s="17">
        <v>1587563</v>
      </c>
      <c r="D173" s="17">
        <v>14336</v>
      </c>
      <c r="E173" s="17"/>
      <c r="F173" s="66">
        <f t="shared" si="10"/>
        <v>14.336</v>
      </c>
      <c r="G173" s="66">
        <f t="shared" si="6"/>
        <v>110739.60658482142</v>
      </c>
      <c r="H173" s="66">
        <f xml:space="preserve"> (G173/('Historical CPI'!I128/100))</f>
        <v>181639.5952730804</v>
      </c>
      <c r="I173" s="66">
        <v>1145135.33333333</v>
      </c>
      <c r="J173" s="66">
        <v>-28283</v>
      </c>
      <c r="K173" s="66">
        <f t="shared" si="7"/>
        <v>1116852.33333333</v>
      </c>
      <c r="L173" s="66">
        <f>(SARB!E171/SARB!D171)*100</f>
        <v>82.40597735246557</v>
      </c>
    </row>
    <row r="174" spans="1:12" x14ac:dyDescent="0.2">
      <c r="A174" s="18">
        <v>40999</v>
      </c>
      <c r="B174" s="40">
        <v>14</v>
      </c>
      <c r="C174" s="17">
        <v>1638574</v>
      </c>
      <c r="D174" s="17">
        <v>14284</v>
      </c>
      <c r="E174" s="17"/>
      <c r="F174" s="66">
        <f t="shared" si="10"/>
        <v>14.284000000000001</v>
      </c>
      <c r="G174" s="66">
        <f t="shared" si="6"/>
        <v>114713.94567348082</v>
      </c>
      <c r="H174" s="66">
        <f xml:space="preserve"> (G174/('Historical CPI'!I129/100))</f>
        <v>185321.39850320003</v>
      </c>
      <c r="I174" s="66">
        <v>1181888</v>
      </c>
      <c r="J174" s="66">
        <v>-41407</v>
      </c>
      <c r="K174" s="66">
        <f t="shared" si="7"/>
        <v>1140481</v>
      </c>
      <c r="L174" s="66">
        <f>(SARB!E172/SARB!D172)*100</f>
        <v>83.387631561567517</v>
      </c>
    </row>
    <row r="175" spans="1:12" x14ac:dyDescent="0.2">
      <c r="A175" s="18">
        <v>41090</v>
      </c>
      <c r="B175" s="40">
        <v>14</v>
      </c>
      <c r="C175" s="17">
        <v>1665975</v>
      </c>
      <c r="D175" s="17">
        <v>14330</v>
      </c>
      <c r="E175" s="17"/>
      <c r="F175" s="66">
        <f t="shared" si="10"/>
        <v>14.33</v>
      </c>
      <c r="G175" s="66">
        <f t="shared" si="6"/>
        <v>116257.85066294487</v>
      </c>
      <c r="H175" s="66">
        <f xml:space="preserve"> (G175/('Historical CPI'!I130/100))</f>
        <v>185123.96602379761</v>
      </c>
      <c r="I175" s="66">
        <v>1224281</v>
      </c>
      <c r="J175" s="66">
        <v>-67655</v>
      </c>
      <c r="K175" s="66">
        <f t="shared" si="7"/>
        <v>1156626</v>
      </c>
      <c r="L175" s="66">
        <f>(SARB!E173/SARB!D173)*100</f>
        <v>84.39224691477682</v>
      </c>
    </row>
    <row r="176" spans="1:12" x14ac:dyDescent="0.2">
      <c r="A176" s="18">
        <v>41182</v>
      </c>
      <c r="B176" s="40">
        <v>14</v>
      </c>
      <c r="C176" s="17">
        <v>1702697</v>
      </c>
      <c r="D176" s="17">
        <v>14562</v>
      </c>
      <c r="E176" s="17"/>
      <c r="F176" s="66">
        <f t="shared" si="10"/>
        <v>14.561999999999999</v>
      </c>
      <c r="G176" s="66">
        <f t="shared" si="6"/>
        <v>116927.41381678342</v>
      </c>
      <c r="H176" s="66">
        <f xml:space="preserve"> (G176/('Historical CPI'!I131/100))</f>
        <v>184428.09750281295</v>
      </c>
      <c r="I176" s="66">
        <v>1260653</v>
      </c>
      <c r="J176" s="66">
        <v>-67655</v>
      </c>
      <c r="K176" s="66">
        <f t="shared" si="7"/>
        <v>1192998</v>
      </c>
      <c r="L176" s="66">
        <f>(SARB!E174/SARB!D174)*100</f>
        <v>85.363302090550789</v>
      </c>
    </row>
    <row r="177" spans="1:12" x14ac:dyDescent="0.2">
      <c r="A177" s="18">
        <v>41274</v>
      </c>
      <c r="B177" s="40">
        <v>14</v>
      </c>
      <c r="C177" s="17">
        <v>1720175</v>
      </c>
      <c r="D177" s="17">
        <v>14524</v>
      </c>
      <c r="E177" s="17"/>
      <c r="F177" s="66">
        <f t="shared" si="10"/>
        <v>14.523999999999999</v>
      </c>
      <c r="G177" s="66">
        <f t="shared" si="6"/>
        <v>118436.7254199945</v>
      </c>
      <c r="H177" s="66">
        <f xml:space="preserve"> (G177/('Historical CPI'!I132/100))</f>
        <v>183812.81751680482</v>
      </c>
      <c r="I177" s="66">
        <v>1318829.66666667</v>
      </c>
      <c r="J177" s="66">
        <v>-67655</v>
      </c>
      <c r="K177" s="66">
        <f t="shared" si="7"/>
        <v>1251174.66666667</v>
      </c>
      <c r="L177" s="66">
        <f>(SARB!E175/SARB!D175)*100</f>
        <v>87.275837581214546</v>
      </c>
    </row>
    <row r="178" spans="1:12" x14ac:dyDescent="0.2">
      <c r="A178" s="18">
        <v>41364</v>
      </c>
      <c r="B178" s="40">
        <v>14</v>
      </c>
      <c r="C178" s="17">
        <v>1793510</v>
      </c>
      <c r="D178" s="17">
        <v>14558</v>
      </c>
      <c r="E178" s="17"/>
      <c r="F178" s="66">
        <f t="shared" si="10"/>
        <v>14.558</v>
      </c>
      <c r="G178" s="66">
        <f t="shared" si="6"/>
        <v>123197.55460914961</v>
      </c>
      <c r="H178" s="66">
        <f xml:space="preserve"> (G178/('Historical CPI'!I133/100))</f>
        <v>188279.50271393225</v>
      </c>
      <c r="I178" s="66">
        <v>1360109.33333333</v>
      </c>
      <c r="J178" s="66">
        <v>-86954</v>
      </c>
      <c r="K178" s="66">
        <f t="shared" si="7"/>
        <v>1273155.33333333</v>
      </c>
      <c r="L178" s="66">
        <f>(SARB!E176/SARB!D176)*100</f>
        <v>88.538562719706789</v>
      </c>
    </row>
    <row r="179" spans="1:12" x14ac:dyDescent="0.2">
      <c r="A179" s="18">
        <v>41455</v>
      </c>
      <c r="B179" s="40">
        <v>14</v>
      </c>
      <c r="C179" s="17">
        <v>1842639</v>
      </c>
      <c r="D179" s="17">
        <v>14692</v>
      </c>
      <c r="E179" s="17"/>
      <c r="F179" s="66">
        <f t="shared" si="10"/>
        <v>14.692</v>
      </c>
      <c r="G179" s="66">
        <f t="shared" si="6"/>
        <v>125417.84644704602</v>
      </c>
      <c r="H179" s="66">
        <f xml:space="preserve"> (G179/('Historical CPI'!I134/100))</f>
        <v>188977.16692171665</v>
      </c>
      <c r="I179" s="66">
        <v>1408477.33333333</v>
      </c>
      <c r="J179" s="66">
        <v>-125552</v>
      </c>
      <c r="K179" s="66">
        <f t="shared" si="7"/>
        <v>1282925.33333333</v>
      </c>
      <c r="L179" s="66">
        <f>(SARB!E177/SARB!D177)*100</f>
        <v>89.582848186786833</v>
      </c>
    </row>
    <row r="180" spans="1:12" x14ac:dyDescent="0.2">
      <c r="A180" s="18">
        <v>41547</v>
      </c>
      <c r="B180" s="40">
        <v>14</v>
      </c>
      <c r="C180" s="17">
        <v>1867018</v>
      </c>
      <c r="D180" s="17">
        <v>15036</v>
      </c>
      <c r="E180" s="17"/>
      <c r="F180" s="66">
        <f t="shared" si="10"/>
        <v>15.036</v>
      </c>
      <c r="G180" s="66">
        <f t="shared" si="6"/>
        <v>124169.85900505455</v>
      </c>
      <c r="H180" s="66">
        <f xml:space="preserve"> (G180/('Historical CPI'!I135/100))</f>
        <v>184410.68169067515</v>
      </c>
      <c r="I180" s="66">
        <v>1461107.33333333</v>
      </c>
      <c r="J180" s="66">
        <v>-125552</v>
      </c>
      <c r="K180" s="66">
        <f t="shared" si="7"/>
        <v>1335555.33333333</v>
      </c>
      <c r="L180" s="66">
        <f>(SARB!E178/SARB!D178)*100</f>
        <v>90.762928801252812</v>
      </c>
    </row>
    <row r="181" spans="1:12" x14ac:dyDescent="0.2">
      <c r="A181" s="18">
        <v>41639</v>
      </c>
      <c r="B181" s="40">
        <v>14</v>
      </c>
      <c r="C181" s="17">
        <v>1907512</v>
      </c>
      <c r="D181" s="17">
        <v>15177</v>
      </c>
      <c r="E181" s="17"/>
      <c r="F181" s="66">
        <f t="shared" si="10"/>
        <v>15.177</v>
      </c>
      <c r="G181" s="66">
        <f t="shared" si="6"/>
        <v>125684.3908545826</v>
      </c>
      <c r="H181" s="66">
        <f xml:space="preserve"> (G181/('Historical CPI'!I136/100))</f>
        <v>185102.19566212458</v>
      </c>
      <c r="I181" s="66">
        <v>1533352.66666667</v>
      </c>
      <c r="J181" s="66">
        <v>-125552</v>
      </c>
      <c r="K181" s="66">
        <f t="shared" si="7"/>
        <v>1407800.66666667</v>
      </c>
      <c r="L181" s="66">
        <f>(SARB!E179/SARB!D179)*100</f>
        <v>92.326308156790688</v>
      </c>
    </row>
    <row r="182" spans="1:12" x14ac:dyDescent="0.2">
      <c r="A182" s="18">
        <v>41729</v>
      </c>
      <c r="B182" s="40">
        <v>14</v>
      </c>
      <c r="C182" s="17">
        <v>1943380</v>
      </c>
      <c r="D182" s="17">
        <v>15055</v>
      </c>
      <c r="E182" s="17"/>
      <c r="F182" s="66">
        <f t="shared" si="10"/>
        <v>15.055</v>
      </c>
      <c r="G182" s="66">
        <f t="shared" si="6"/>
        <v>129085.35370308868</v>
      </c>
      <c r="H182" s="66">
        <f xml:space="preserve"> (G182/('Historical CPI'!I137/100))</f>
        <v>186270.35166390863</v>
      </c>
      <c r="I182" s="66">
        <v>1566664</v>
      </c>
      <c r="J182" s="66">
        <v>-143005.66666666701</v>
      </c>
      <c r="K182" s="66">
        <f t="shared" si="7"/>
        <v>1423658.333333333</v>
      </c>
      <c r="L182" s="66">
        <f>(SARB!E180/SARB!D180)*100</f>
        <v>93.64270187632529</v>
      </c>
    </row>
    <row r="183" spans="1:12" x14ac:dyDescent="0.2">
      <c r="A183" s="18">
        <v>41820</v>
      </c>
      <c r="B183" s="40">
        <v>14</v>
      </c>
      <c r="C183" s="17">
        <v>1978006</v>
      </c>
      <c r="D183" s="17">
        <v>15094</v>
      </c>
      <c r="E183" s="17"/>
      <c r="F183" s="66">
        <f t="shared" si="10"/>
        <v>15.093999999999999</v>
      </c>
      <c r="G183" s="66">
        <f t="shared" si="6"/>
        <v>131045.84603153571</v>
      </c>
      <c r="H183" s="66">
        <f xml:space="preserve"> (G183/('Historical CPI'!I138/100))</f>
        <v>185442.23495028628</v>
      </c>
      <c r="I183" s="66">
        <v>1621732</v>
      </c>
      <c r="J183" s="66">
        <v>-177913</v>
      </c>
      <c r="K183" s="66">
        <f t="shared" si="7"/>
        <v>1443819</v>
      </c>
      <c r="L183" s="66">
        <f>(SARB!E181/SARB!D181)*100</f>
        <v>95.026137775344125</v>
      </c>
    </row>
    <row r="184" spans="1:12" x14ac:dyDescent="0.2">
      <c r="A184" s="18">
        <v>41912</v>
      </c>
      <c r="B184" s="40">
        <v>14</v>
      </c>
      <c r="C184" s="17">
        <v>2029257</v>
      </c>
      <c r="D184" s="17">
        <v>15117</v>
      </c>
      <c r="E184" s="17"/>
      <c r="F184" s="66">
        <f t="shared" si="10"/>
        <v>15.117000000000001</v>
      </c>
      <c r="G184" s="66">
        <f t="shared" si="6"/>
        <v>134236.75332407223</v>
      </c>
      <c r="H184" s="66">
        <f xml:space="preserve"> (G184/('Historical CPI'!I139/100))</f>
        <v>187481.49905596679</v>
      </c>
      <c r="I184" s="66">
        <v>1705878.33333333</v>
      </c>
      <c r="J184" s="66">
        <v>-177913</v>
      </c>
      <c r="K184" s="66">
        <f t="shared" si="7"/>
        <v>1527965.33333333</v>
      </c>
      <c r="L184" s="66">
        <f>(SARB!E182/SARB!D182)*100</f>
        <v>96.292572067746562</v>
      </c>
    </row>
    <row r="185" spans="1:12" x14ac:dyDescent="0.2">
      <c r="A185" s="18">
        <v>42004</v>
      </c>
      <c r="B185" s="40">
        <v>14</v>
      </c>
      <c r="C185" s="17">
        <v>2070833</v>
      </c>
      <c r="D185" s="17">
        <v>15320</v>
      </c>
      <c r="E185" s="17"/>
      <c r="F185" s="66">
        <f t="shared" si="10"/>
        <v>15.32</v>
      </c>
      <c r="G185" s="66">
        <f t="shared" si="6"/>
        <v>135171.86684073106</v>
      </c>
      <c r="H185" s="66">
        <f xml:space="preserve"> (G185/('Historical CPI'!I140/100))</f>
        <v>188349.09452958341</v>
      </c>
      <c r="I185" s="66">
        <v>1763787.66666667</v>
      </c>
      <c r="J185" s="66">
        <v>-177913</v>
      </c>
      <c r="K185" s="66">
        <f t="shared" si="7"/>
        <v>1585874.66666667</v>
      </c>
      <c r="L185" s="66">
        <f>(SARB!E183/SARB!D183)*100</f>
        <v>97.219395070619399</v>
      </c>
    </row>
    <row r="186" spans="1:12" x14ac:dyDescent="0.2">
      <c r="A186" s="18">
        <v>42094</v>
      </c>
      <c r="B186" s="40">
        <v>14</v>
      </c>
      <c r="C186" s="17">
        <v>2107745</v>
      </c>
      <c r="D186" s="17">
        <v>15459.419715288501</v>
      </c>
      <c r="E186" s="17"/>
      <c r="F186" s="66">
        <f t="shared" si="10"/>
        <v>15.459419715288501</v>
      </c>
      <c r="G186" s="66">
        <f t="shared" si="6"/>
        <v>136340.49911430752</v>
      </c>
      <c r="H186" s="66">
        <f xml:space="preserve"> (G186/('Historical CPI'!I141/100))</f>
        <v>188837.25639100766</v>
      </c>
      <c r="I186" s="66">
        <v>1793338</v>
      </c>
      <c r="J186" s="66">
        <v>-186407.33333333299</v>
      </c>
      <c r="K186" s="66">
        <f t="shared" si="7"/>
        <v>1606930.666666667</v>
      </c>
      <c r="L186" s="66">
        <f>(SARB!E184/SARB!D184)*100</f>
        <v>97.746846299539001</v>
      </c>
    </row>
    <row r="187" spans="1:12" x14ac:dyDescent="0.2">
      <c r="A187" s="18">
        <v>42185</v>
      </c>
      <c r="B187" s="40">
        <v>14</v>
      </c>
      <c r="C187" s="17">
        <v>2159862</v>
      </c>
      <c r="D187" s="17">
        <v>15657.002770332399</v>
      </c>
      <c r="E187" s="17"/>
      <c r="F187" s="66">
        <f t="shared" si="10"/>
        <v>15.657002770332399</v>
      </c>
      <c r="G187" s="66">
        <f t="shared" si="6"/>
        <v>137948.62475802872</v>
      </c>
      <c r="H187" s="66">
        <f xml:space="preserve"> (G187/('Historical CPI'!I142/100))</f>
        <v>186669.31631668293</v>
      </c>
      <c r="I187" s="66">
        <v>1825750</v>
      </c>
      <c r="J187" s="66">
        <v>-203396</v>
      </c>
      <c r="K187" s="66">
        <f t="shared" si="7"/>
        <v>1622354</v>
      </c>
      <c r="L187" s="66">
        <f>(SARB!E185/SARB!D185)*100</f>
        <v>99.248673532694596</v>
      </c>
    </row>
    <row r="188" spans="1:12" x14ac:dyDescent="0.2">
      <c r="A188" s="18">
        <v>42277</v>
      </c>
      <c r="B188" s="40">
        <v>14</v>
      </c>
      <c r="C188" s="17">
        <v>2184866</v>
      </c>
      <c r="D188" s="17">
        <v>15828.4392535031</v>
      </c>
      <c r="E188" s="17"/>
      <c r="F188" s="66">
        <f t="shared" si="10"/>
        <v>15.828439253503101</v>
      </c>
      <c r="G188" s="66">
        <f t="shared" si="6"/>
        <v>138034.20318376951</v>
      </c>
      <c r="H188" s="66">
        <f xml:space="preserve"> (G188/('Historical CPI'!I143/100))</f>
        <v>184045.60424502601</v>
      </c>
      <c r="I188" s="66">
        <v>1908908.33333333</v>
      </c>
      <c r="J188" s="66">
        <v>-203396</v>
      </c>
      <c r="K188" s="66">
        <f t="shared" si="7"/>
        <v>1705512.33333333</v>
      </c>
      <c r="L188" s="66">
        <f>(SARB!E186/SARB!D186)*100</f>
        <v>100.74419428865085</v>
      </c>
    </row>
    <row r="189" spans="1:12" x14ac:dyDescent="0.2">
      <c r="A189" s="18">
        <v>42369</v>
      </c>
      <c r="B189" s="40">
        <v>14</v>
      </c>
      <c r="C189" s="17">
        <v>2228711</v>
      </c>
      <c r="D189" s="17">
        <v>16018.068281785299</v>
      </c>
      <c r="E189" s="17"/>
      <c r="F189" s="66">
        <f t="shared" si="10"/>
        <v>16.0180682817853</v>
      </c>
      <c r="G189" s="66">
        <f t="shared" si="6"/>
        <v>139137.31423746923</v>
      </c>
      <c r="H189" s="66">
        <f xml:space="preserve"> (G189/('Historical CPI'!I144/100))</f>
        <v>184941.04683757547</v>
      </c>
      <c r="I189" s="66">
        <v>1974996.66666667</v>
      </c>
      <c r="J189" s="66">
        <v>-203396</v>
      </c>
      <c r="K189" s="66">
        <f t="shared" si="7"/>
        <v>1771600.66666667</v>
      </c>
      <c r="L189" s="66">
        <f>(SARB!E187/SARB!D187)*100</f>
        <v>102.22894662161876</v>
      </c>
    </row>
    <row r="190" spans="1:12" x14ac:dyDescent="0.2">
      <c r="A190" s="18">
        <v>42460</v>
      </c>
      <c r="B190" s="40">
        <v>14</v>
      </c>
      <c r="C190" s="17">
        <v>2280122</v>
      </c>
      <c r="D190" s="17">
        <v>15674.513347552</v>
      </c>
      <c r="E190" s="17"/>
      <c r="F190" s="66">
        <f t="shared" si="10"/>
        <v>15.674513347551999</v>
      </c>
      <c r="G190" s="66">
        <f t="shared" si="6"/>
        <v>145466.84477168173</v>
      </c>
      <c r="H190" s="66">
        <f xml:space="preserve"> (G190/('Historical CPI'!I145/100))</f>
        <v>189163.64729737546</v>
      </c>
      <c r="I190" s="66">
        <v>2018492.66666667</v>
      </c>
      <c r="J190" s="66">
        <v>-237148.33333333299</v>
      </c>
      <c r="K190" s="66">
        <f t="shared" si="7"/>
        <v>1781344.333333337</v>
      </c>
      <c r="L190" s="66">
        <f>(SARB!E188/SARB!D188)*100</f>
        <v>104.00491223666657</v>
      </c>
    </row>
    <row r="191" spans="1:12" x14ac:dyDescent="0.2">
      <c r="A191" s="18">
        <v>42551</v>
      </c>
      <c r="B191" s="40">
        <v>14</v>
      </c>
      <c r="C191" s="17">
        <v>2330227</v>
      </c>
      <c r="D191" s="17">
        <v>15545.447354530599</v>
      </c>
      <c r="E191" s="17"/>
      <c r="F191" s="66">
        <f t="shared" si="10"/>
        <v>15.5454473545306</v>
      </c>
      <c r="G191" s="66">
        <f t="shared" si="6"/>
        <v>149897.71261364655</v>
      </c>
      <c r="H191" s="66">
        <f xml:space="preserve"> (G191/('Historical CPI'!I146/100))</f>
        <v>190952.50014477267</v>
      </c>
      <c r="I191" s="66">
        <v>2074160.33333333</v>
      </c>
      <c r="J191" s="66">
        <v>-304653</v>
      </c>
      <c r="K191" s="66">
        <f t="shared" si="7"/>
        <v>1769507.33333333</v>
      </c>
      <c r="L191" s="66">
        <f>(SARB!E189/SARB!D189)*100</f>
        <v>105.69218390649984</v>
      </c>
    </row>
    <row r="192" spans="1:12" x14ac:dyDescent="0.2">
      <c r="A192" s="18">
        <v>42643</v>
      </c>
      <c r="B192" s="40">
        <v>14</v>
      </c>
      <c r="C192" s="17">
        <v>2355680</v>
      </c>
      <c r="D192" s="17">
        <v>15833.195035281</v>
      </c>
      <c r="E192" s="17"/>
      <c r="F192" s="66">
        <f t="shared" si="10"/>
        <v>15.833195035280999</v>
      </c>
      <c r="G192" s="66">
        <f t="shared" si="6"/>
        <v>148781.08901904224</v>
      </c>
      <c r="H192" s="66">
        <f xml:space="preserve"> (G192/('Historical CPI'!I147/100))</f>
        <v>187224.52477228461</v>
      </c>
      <c r="I192" s="66">
        <v>2139128.6666666698</v>
      </c>
      <c r="J192" s="66">
        <v>-304653</v>
      </c>
      <c r="K192" s="66">
        <f t="shared" si="7"/>
        <v>1834475.6666666698</v>
      </c>
      <c r="L192" s="66">
        <f>(SARB!E190/SARB!D190)*100</f>
        <v>107.20920911833333</v>
      </c>
    </row>
    <row r="193" spans="1:12" x14ac:dyDescent="0.2">
      <c r="A193" s="18">
        <v>42735</v>
      </c>
      <c r="B193" s="40">
        <v>14</v>
      </c>
      <c r="C193" s="17">
        <v>2379430</v>
      </c>
      <c r="D193" s="17">
        <v>16068.612144967999</v>
      </c>
      <c r="E193" s="17"/>
      <c r="F193" s="66">
        <f t="shared" si="10"/>
        <v>16.068612144968</v>
      </c>
      <c r="G193" s="66">
        <f t="shared" si="6"/>
        <v>148079.37229010381</v>
      </c>
      <c r="H193" s="66">
        <f xml:space="preserve"> (G193/('Historical CPI'!I148/100))</f>
        <v>184560.91270058646</v>
      </c>
      <c r="I193" s="66">
        <v>2229980</v>
      </c>
      <c r="J193" s="66">
        <v>-304653</v>
      </c>
      <c r="K193" s="66">
        <f t="shared" si="7"/>
        <v>1925327</v>
      </c>
      <c r="L193" s="66">
        <f>(SARB!E191/SARB!D191)*100</f>
        <v>108.11319748474983</v>
      </c>
    </row>
    <row r="194" spans="1:12" x14ac:dyDescent="0.2">
      <c r="A194" s="18">
        <v>42825</v>
      </c>
      <c r="B194" s="40">
        <v>14</v>
      </c>
      <c r="C194" s="17">
        <v>2429842</v>
      </c>
      <c r="D194" s="17">
        <v>16212.2504506268</v>
      </c>
      <c r="E194" s="17"/>
      <c r="F194" s="66">
        <f t="shared" si="10"/>
        <v>16.212250450626801</v>
      </c>
      <c r="G194" s="66">
        <f t="shared" si="6"/>
        <v>149876.90989600134</v>
      </c>
      <c r="H194" s="66">
        <f xml:space="preserve"> (G194/('Historical CPI'!I149/100))</f>
        <v>183298.29991357677</v>
      </c>
      <c r="I194" s="66">
        <v>2229525</v>
      </c>
      <c r="J194" s="66">
        <v>-280154.66666666698</v>
      </c>
      <c r="K194" s="66">
        <f t="shared" si="7"/>
        <v>1949370.333333333</v>
      </c>
      <c r="L194" s="66">
        <f>(SARB!E192/SARB!D192)*100</f>
        <v>109.58543750299255</v>
      </c>
    </row>
    <row r="195" spans="1:12" x14ac:dyDescent="0.2">
      <c r="A195" s="18">
        <v>42916</v>
      </c>
      <c r="B195" s="40">
        <v>14</v>
      </c>
      <c r="C195" s="17">
        <v>2477865</v>
      </c>
      <c r="D195" s="17">
        <v>16099.7077653129</v>
      </c>
      <c r="E195" s="17"/>
      <c r="F195" s="66">
        <f t="shared" si="10"/>
        <v>16.0997077653129</v>
      </c>
      <c r="G195" s="66">
        <f t="shared" si="6"/>
        <v>153907.45199354508</v>
      </c>
      <c r="H195" s="66">
        <f xml:space="preserve"> (G195/('Historical CPI'!I150/100))</f>
        <v>186178.36934703027</v>
      </c>
      <c r="I195" s="66">
        <v>2285697.3333333302</v>
      </c>
      <c r="J195" s="66">
        <v>-231158</v>
      </c>
      <c r="K195" s="66">
        <f t="shared" si="7"/>
        <v>2054539.3333333302</v>
      </c>
      <c r="L195" s="66">
        <f>(SARB!E193/SARB!D193)*100</f>
        <v>110.367490875887</v>
      </c>
    </row>
    <row r="196" spans="1:12" x14ac:dyDescent="0.2">
      <c r="A196" s="18">
        <v>43008</v>
      </c>
      <c r="B196" s="40">
        <v>14</v>
      </c>
      <c r="C196" s="17">
        <v>2525074</v>
      </c>
      <c r="D196" s="17">
        <v>16191.669886665901</v>
      </c>
      <c r="E196" s="17"/>
      <c r="F196" s="66">
        <f t="shared" si="10"/>
        <v>16.191669886665899</v>
      </c>
      <c r="G196" s="66">
        <f t="shared" si="6"/>
        <v>155948.9550907556</v>
      </c>
      <c r="H196" s="66">
        <f xml:space="preserve"> (G196/('Historical CPI'!I151/100))</f>
        <v>187213.63156153134</v>
      </c>
      <c r="I196" s="66">
        <v>2372435.3333333302</v>
      </c>
      <c r="J196" s="66">
        <v>-231158</v>
      </c>
      <c r="K196" s="66">
        <f t="shared" si="7"/>
        <v>2141277.3333333302</v>
      </c>
      <c r="L196" s="66">
        <f>(SARB!E194/SARB!D194)*100</f>
        <v>111.34151728707799</v>
      </c>
    </row>
    <row r="197" spans="1:12" x14ac:dyDescent="0.2">
      <c r="A197" s="18">
        <v>43100</v>
      </c>
      <c r="B197" s="40">
        <v>14</v>
      </c>
      <c r="C197" s="17">
        <v>2559163</v>
      </c>
      <c r="D197" s="17">
        <v>16171.0258679092</v>
      </c>
      <c r="E197" s="17"/>
      <c r="F197" s="66">
        <f t="shared" si="10"/>
        <v>16.171025867909201</v>
      </c>
      <c r="G197" s="66">
        <f t="shared" si="6"/>
        <v>158256.06989341127</v>
      </c>
      <c r="H197" s="66">
        <f xml:space="preserve"> (G197/('Historical CPI'!I152/100))</f>
        <v>188400.08320644201</v>
      </c>
      <c r="I197" s="66">
        <v>2463161</v>
      </c>
      <c r="J197" s="66">
        <v>-231158</v>
      </c>
      <c r="K197" s="66">
        <f t="shared" si="7"/>
        <v>2232003</v>
      </c>
      <c r="L197" s="66">
        <f>(SARB!E195/SARB!D195)*100</f>
        <v>112.60037939748393</v>
      </c>
    </row>
    <row r="198" spans="1:12" x14ac:dyDescent="0.2">
      <c r="A198" s="18">
        <v>43190</v>
      </c>
      <c r="B198" s="40">
        <v>14</v>
      </c>
      <c r="C198" s="17">
        <v>2554199</v>
      </c>
      <c r="D198" s="17">
        <v>16377.5238236147</v>
      </c>
      <c r="E198" s="17"/>
      <c r="F198" s="66">
        <f t="shared" si="10"/>
        <v>16.377523823614698</v>
      </c>
      <c r="G198" s="66">
        <f t="shared" si="6"/>
        <v>155957.5811037508</v>
      </c>
      <c r="H198" s="66">
        <f xml:space="preserve"> (G198/('Historical CPI'!I153/100))</f>
        <v>183335.71446365683</v>
      </c>
      <c r="I198" s="66">
        <v>2496649.3333333302</v>
      </c>
      <c r="J198" s="66">
        <v>-218744.33333333299</v>
      </c>
      <c r="K198" s="66">
        <f t="shared" si="7"/>
        <v>2277904.9999999972</v>
      </c>
      <c r="L198" s="66">
        <f>(SARB!E196/SARB!D196)*100</f>
        <v>113.98778499089737</v>
      </c>
    </row>
    <row r="199" spans="1:12" x14ac:dyDescent="0.2">
      <c r="A199" s="18">
        <v>43281</v>
      </c>
      <c r="B199" s="40">
        <v>15</v>
      </c>
      <c r="C199" s="17">
        <v>2598464</v>
      </c>
      <c r="D199" s="17">
        <v>16287.803465880699</v>
      </c>
      <c r="E199" s="17"/>
      <c r="F199" s="66">
        <f t="shared" si="10"/>
        <v>16.2878034658807</v>
      </c>
      <c r="G199" s="66">
        <f t="shared" ref="G199:G219" si="11">C199/F199</f>
        <v>159534.34147478512</v>
      </c>
      <c r="H199" s="66">
        <f xml:space="preserve"> (G199/('Historical CPI'!I154/100))</f>
        <v>184717.49302368012</v>
      </c>
      <c r="I199" s="66">
        <v>2569025</v>
      </c>
      <c r="J199" s="66">
        <v>-193917</v>
      </c>
      <c r="K199" s="66">
        <f t="shared" ref="K199:K219" si="12">I199+J199</f>
        <v>2375108</v>
      </c>
      <c r="L199" s="66">
        <f>(SARB!E197/SARB!D197)*100</f>
        <v>114.32823409577453</v>
      </c>
    </row>
    <row r="200" spans="1:12" x14ac:dyDescent="0.2">
      <c r="A200" s="18">
        <v>43373</v>
      </c>
      <c r="B200" s="40">
        <v>15</v>
      </c>
      <c r="C200" s="17">
        <v>2649094</v>
      </c>
      <c r="D200" s="17">
        <v>16380.0737765742</v>
      </c>
      <c r="E200" s="17"/>
      <c r="F200" s="66">
        <f t="shared" si="10"/>
        <v>16.3800737765742</v>
      </c>
      <c r="G200" s="66">
        <f t="shared" si="11"/>
        <v>161726.62200023638</v>
      </c>
      <c r="H200" s="66">
        <f xml:space="preserve"> (G200/('Historical CPI'!I155/100))</f>
        <v>184900.86356734336</v>
      </c>
      <c r="I200" s="66">
        <v>2672136</v>
      </c>
      <c r="J200" s="66">
        <v>-193917</v>
      </c>
      <c r="K200" s="66">
        <f t="shared" si="12"/>
        <v>2478219</v>
      </c>
      <c r="L200" s="66">
        <f>(SARB!E198/SARB!D198)*100</f>
        <v>116.0145611369736</v>
      </c>
    </row>
    <row r="201" spans="1:12" x14ac:dyDescent="0.2">
      <c r="A201" s="18">
        <v>43465</v>
      </c>
      <c r="B201" s="40">
        <v>15</v>
      </c>
      <c r="C201" s="17">
        <v>2689866</v>
      </c>
      <c r="D201" s="17">
        <v>16528.698796495999</v>
      </c>
      <c r="E201" s="17"/>
      <c r="F201" s="66">
        <f t="shared" si="10"/>
        <v>16.528698796495998</v>
      </c>
      <c r="G201" s="66">
        <f t="shared" si="11"/>
        <v>162739.12623843312</v>
      </c>
      <c r="H201" s="66">
        <f xml:space="preserve"> (G201/('Historical CPI'!I156/100))</f>
        <v>184651.05095132359</v>
      </c>
      <c r="I201" s="66">
        <v>2753838.6666666698</v>
      </c>
      <c r="J201" s="66">
        <v>-193917</v>
      </c>
      <c r="K201" s="66">
        <f t="shared" si="12"/>
        <v>2559921.6666666698</v>
      </c>
      <c r="L201" s="66">
        <f>(SARB!E199/SARB!D199)*100</f>
        <v>117.04826519093821</v>
      </c>
    </row>
    <row r="202" spans="1:12" x14ac:dyDescent="0.2">
      <c r="A202" s="18">
        <v>43555</v>
      </c>
      <c r="B202" s="40">
        <v>15</v>
      </c>
      <c r="C202" s="17">
        <v>2688773</v>
      </c>
      <c r="D202" s="17">
        <v>16291.436249922999</v>
      </c>
      <c r="E202" s="17"/>
      <c r="F202" s="66">
        <f t="shared" si="10"/>
        <v>16.291436249922999</v>
      </c>
      <c r="G202" s="66">
        <f t="shared" si="11"/>
        <v>165042.10916411428</v>
      </c>
      <c r="H202" s="66">
        <f xml:space="preserve"> (G202/('Historical CPI'!I157/100))</f>
        <v>186207.720004642</v>
      </c>
      <c r="I202" s="66">
        <v>2772094.3333333302</v>
      </c>
      <c r="J202" s="66">
        <v>-224554.33333333299</v>
      </c>
      <c r="K202" s="66">
        <f t="shared" si="12"/>
        <v>2547539.9999999972</v>
      </c>
      <c r="L202" s="66">
        <f>(SARB!E200/SARB!D200)*100</f>
        <v>118.06846655057986</v>
      </c>
    </row>
    <row r="203" spans="1:12" x14ac:dyDescent="0.2">
      <c r="A203" s="18">
        <v>43646</v>
      </c>
      <c r="B203" s="40">
        <v>15</v>
      </c>
      <c r="C203" s="17">
        <v>2736783</v>
      </c>
      <c r="D203" s="17">
        <v>16312.705900699701</v>
      </c>
      <c r="E203" s="17"/>
      <c r="F203" s="66">
        <f t="shared" si="10"/>
        <v>16.312705900699701</v>
      </c>
      <c r="G203" s="66">
        <f t="shared" si="11"/>
        <v>167770.02029335988</v>
      </c>
      <c r="H203" s="66">
        <f xml:space="preserve"> (G203/('Historical CPI'!I158/100))</f>
        <v>185997.80520328146</v>
      </c>
      <c r="I203" s="66">
        <v>2865733</v>
      </c>
      <c r="J203" s="66">
        <v>-285829</v>
      </c>
      <c r="K203" s="66">
        <f t="shared" si="12"/>
        <v>2579904</v>
      </c>
      <c r="L203" s="66">
        <f>(SARB!E201/SARB!D201)*100</f>
        <v>119.18373201357038</v>
      </c>
    </row>
    <row r="204" spans="1:12" x14ac:dyDescent="0.2">
      <c r="A204" s="18">
        <v>43738</v>
      </c>
      <c r="B204" s="40">
        <v>15</v>
      </c>
      <c r="C204" s="17">
        <v>2759435</v>
      </c>
      <c r="D204" s="17">
        <v>16375.0085819838</v>
      </c>
      <c r="E204" s="17"/>
      <c r="F204" s="66">
        <f t="shared" si="10"/>
        <v>16.375008581983799</v>
      </c>
      <c r="G204" s="66">
        <f t="shared" si="11"/>
        <v>168515.02618667329</v>
      </c>
      <c r="H204" s="66">
        <f xml:space="preserve"> (G204/('Historical CPI'!I159/100))</f>
        <v>185045.782781852</v>
      </c>
      <c r="I204" s="66">
        <v>3005190.6666666698</v>
      </c>
      <c r="J204" s="66">
        <v>-285829</v>
      </c>
      <c r="K204" s="66">
        <f t="shared" si="12"/>
        <v>2719361.6666666698</v>
      </c>
      <c r="L204" s="66">
        <f>(SARB!E202/SARB!D202)*100</f>
        <v>120.19417925511672</v>
      </c>
    </row>
    <row r="205" spans="1:12" x14ac:dyDescent="0.2">
      <c r="A205" s="18">
        <v>43830</v>
      </c>
      <c r="B205" s="40">
        <v>15</v>
      </c>
      <c r="C205" s="17">
        <v>2788324</v>
      </c>
      <c r="D205" s="17">
        <v>16420.268291787299</v>
      </c>
      <c r="E205" s="17"/>
      <c r="F205" s="66">
        <f t="shared" si="10"/>
        <v>16.420268291787298</v>
      </c>
      <c r="G205" s="66">
        <f t="shared" si="11"/>
        <v>169809.89289892407</v>
      </c>
      <c r="H205" s="66">
        <f xml:space="preserve"> (G205/('Historical CPI'!I160/100))</f>
        <v>185719.8974468729</v>
      </c>
      <c r="I205" s="66">
        <v>3147855</v>
      </c>
      <c r="J205" s="66">
        <v>-285829</v>
      </c>
      <c r="K205" s="66">
        <f t="shared" si="12"/>
        <v>2862026</v>
      </c>
      <c r="L205" s="66">
        <f>(SARB!E203/SARB!D203)*100</f>
        <v>121.26315983190119</v>
      </c>
    </row>
    <row r="206" spans="1:12" x14ac:dyDescent="0.2">
      <c r="A206" s="18">
        <v>43921</v>
      </c>
      <c r="B206" s="40">
        <v>15</v>
      </c>
      <c r="C206" s="17">
        <v>2797602</v>
      </c>
      <c r="D206" s="17">
        <v>16382.5551743664</v>
      </c>
      <c r="E206" s="17"/>
      <c r="F206" s="66">
        <f t="shared" si="10"/>
        <v>16.382555174366399</v>
      </c>
      <c r="G206" s="66">
        <f t="shared" si="11"/>
        <v>170767.13432208527</v>
      </c>
      <c r="H206" s="66">
        <f xml:space="preserve"> (G206/('Historical CPI'!I161/100))</f>
        <v>184413.7519676947</v>
      </c>
      <c r="I206" s="66">
        <v>3232018.3333333302</v>
      </c>
      <c r="J206" s="66">
        <v>-335906.66666666698</v>
      </c>
      <c r="K206" s="66">
        <f t="shared" si="12"/>
        <v>2896111.6666666633</v>
      </c>
      <c r="L206" s="66">
        <f>(SARB!E204/SARB!D204)*100</f>
        <v>122.37958931311195</v>
      </c>
    </row>
    <row r="207" spans="1:12" x14ac:dyDescent="0.2">
      <c r="A207" s="18">
        <v>44012</v>
      </c>
      <c r="B207" s="40">
        <v>15</v>
      </c>
      <c r="C207" s="17">
        <v>2482361</v>
      </c>
      <c r="D207" s="17">
        <v>14148.2154494305</v>
      </c>
      <c r="E207" s="17"/>
      <c r="F207" s="66">
        <f t="shared" si="10"/>
        <v>14.1482154494305</v>
      </c>
      <c r="G207" s="66">
        <f t="shared" si="11"/>
        <v>175454.00046193961</v>
      </c>
      <c r="H207" s="66">
        <f xml:space="preserve"> (G207/('Historical CPI'!I162/100))</f>
        <v>189953.80778990206</v>
      </c>
      <c r="I207" s="66">
        <v>3391358</v>
      </c>
      <c r="J207" s="66">
        <v>-436062</v>
      </c>
      <c r="K207" s="66">
        <f t="shared" si="12"/>
        <v>2955296</v>
      </c>
      <c r="L207" s="66">
        <f>(SARB!E205/SARB!D205)*100</f>
        <v>122.96418219436114</v>
      </c>
    </row>
    <row r="208" spans="1:12" x14ac:dyDescent="0.2">
      <c r="A208" s="18">
        <v>44104</v>
      </c>
      <c r="B208" s="40">
        <v>15</v>
      </c>
      <c r="C208" s="17">
        <v>2683141</v>
      </c>
      <c r="D208" s="17">
        <v>14690.8693839066</v>
      </c>
      <c r="E208" s="17"/>
      <c r="F208" s="66">
        <f t="shared" si="10"/>
        <v>14.6908693839066</v>
      </c>
      <c r="G208" s="66">
        <f t="shared" si="11"/>
        <v>182640.04191197146</v>
      </c>
      <c r="H208" s="66">
        <f xml:space="preserve"> (G208/('Historical CPI'!I163/100))</f>
        <v>194573.90828690137</v>
      </c>
      <c r="I208" s="66">
        <v>3657408</v>
      </c>
      <c r="J208" s="66">
        <v>-436062</v>
      </c>
      <c r="K208" s="66">
        <f t="shared" si="12"/>
        <v>3221346</v>
      </c>
      <c r="L208" s="66">
        <f>(SARB!E206/SARB!D206)*100</f>
        <v>123.46936387474148</v>
      </c>
    </row>
    <row r="209" spans="1:12" x14ac:dyDescent="0.2">
      <c r="A209" s="18">
        <v>44196</v>
      </c>
      <c r="B209" s="40">
        <v>15</v>
      </c>
      <c r="C209" s="17">
        <v>2764715</v>
      </c>
      <c r="D209" s="17">
        <v>15023.5512352765</v>
      </c>
      <c r="E209" s="17"/>
      <c r="F209" s="66">
        <f t="shared" si="10"/>
        <v>15.0235512352765</v>
      </c>
      <c r="G209" s="66">
        <f t="shared" si="11"/>
        <v>184025.39830318067</v>
      </c>
      <c r="H209" s="66">
        <f xml:space="preserve"> (G209/('Historical CPI'!I164/100))</f>
        <v>195079.92752987356</v>
      </c>
      <c r="I209" s="66">
        <v>3821945</v>
      </c>
      <c r="J209" s="66">
        <v>-436062</v>
      </c>
      <c r="K209" s="66">
        <f t="shared" si="12"/>
        <v>3385883</v>
      </c>
      <c r="L209" s="66">
        <f>(SARB!E207/SARB!D207)*100</f>
        <v>123.64236468199014</v>
      </c>
    </row>
    <row r="210" spans="1:12" x14ac:dyDescent="0.2">
      <c r="A210" s="18">
        <v>44286</v>
      </c>
      <c r="B210" s="40">
        <v>15</v>
      </c>
      <c r="C210" s="17">
        <v>2817209</v>
      </c>
      <c r="D210" s="17">
        <v>14995.3446022426</v>
      </c>
      <c r="E210" s="17"/>
      <c r="F210" s="66">
        <f t="shared" si="10"/>
        <v>14.9953446022426</v>
      </c>
      <c r="G210" s="66">
        <f t="shared" si="11"/>
        <v>187872.24133406562</v>
      </c>
      <c r="H210" s="66">
        <f xml:space="preserve"> (G210/('Historical CPI'!I165/100))</f>
        <v>196862.28571505312</v>
      </c>
      <c r="I210" s="66">
        <v>3922932</v>
      </c>
      <c r="J210" s="66">
        <v>-395902.66666666698</v>
      </c>
      <c r="K210" s="66">
        <f t="shared" si="12"/>
        <v>3527029.333333333</v>
      </c>
      <c r="L210" s="66">
        <f>(SARB!E208/SARB!D208)*100</f>
        <v>125.6717550714733</v>
      </c>
    </row>
    <row r="211" spans="1:12" x14ac:dyDescent="0.2">
      <c r="A211" s="18">
        <v>44377</v>
      </c>
      <c r="B211" s="40">
        <v>15</v>
      </c>
      <c r="C211" s="17">
        <v>2840043</v>
      </c>
      <c r="D211" s="17">
        <v>14941.572756801699</v>
      </c>
      <c r="E211" s="17"/>
      <c r="F211" s="66">
        <f t="shared" si="10"/>
        <v>14.941572756801699</v>
      </c>
      <c r="G211" s="66">
        <f t="shared" si="11"/>
        <v>190076.57669151036</v>
      </c>
      <c r="H211" s="66">
        <f xml:space="preserve"> (G211/('Historical CPI'!I166/100))</f>
        <v>196292.50604975258</v>
      </c>
      <c r="I211" s="66">
        <v>4003094.3333333302</v>
      </c>
      <c r="J211" s="66">
        <v>-315584</v>
      </c>
      <c r="K211" s="66">
        <f t="shared" si="12"/>
        <v>3687510.3333333302</v>
      </c>
      <c r="L211" s="66">
        <f>(SARB!E209/SARB!D209)*100</f>
        <v>127.33275296190882</v>
      </c>
    </row>
    <row r="212" spans="1:12" x14ac:dyDescent="0.2">
      <c r="A212" s="18">
        <v>44469</v>
      </c>
      <c r="B212" s="40">
        <v>15</v>
      </c>
      <c r="C212" s="17">
        <v>2890359</v>
      </c>
      <c r="D212" s="17">
        <v>14282.0071720624</v>
      </c>
      <c r="E212" s="17"/>
      <c r="F212" s="66">
        <f t="shared" si="10"/>
        <v>14.2820071720624</v>
      </c>
      <c r="G212" s="66">
        <f t="shared" si="11"/>
        <v>202377.64658555455</v>
      </c>
      <c r="H212" s="66">
        <f xml:space="preserve"> (G212/('Historical CPI'!I167/100))</f>
        <v>205598.692772321</v>
      </c>
      <c r="I212" s="66">
        <v>4121377.6666666698</v>
      </c>
      <c r="J212" s="66">
        <v>-315584</v>
      </c>
      <c r="K212" s="66">
        <f t="shared" si="12"/>
        <v>3805793.6666666698</v>
      </c>
      <c r="L212" s="66">
        <f>(SARB!E210/SARB!D210)*100</f>
        <v>128.90455854265417</v>
      </c>
    </row>
    <row r="213" spans="1:12" x14ac:dyDescent="0.2">
      <c r="A213" s="18">
        <v>44561</v>
      </c>
      <c r="B213" s="40">
        <v>15</v>
      </c>
      <c r="C213" s="17">
        <v>2911015</v>
      </c>
      <c r="D213" s="17">
        <v>14544.131225983199</v>
      </c>
      <c r="E213" s="17"/>
      <c r="F213" s="66">
        <f t="shared" si="10"/>
        <v>14.544131225983199</v>
      </c>
      <c r="G213" s="66">
        <f t="shared" si="11"/>
        <v>200150.49058409553</v>
      </c>
      <c r="H213" s="66">
        <f xml:space="preserve"> (G213/('Historical CPI'!I168/100))</f>
        <v>201223.68356309866</v>
      </c>
      <c r="I213" s="66">
        <v>4239805</v>
      </c>
      <c r="J213" s="66">
        <v>-315584</v>
      </c>
      <c r="K213" s="66">
        <f t="shared" si="12"/>
        <v>3924221</v>
      </c>
      <c r="L213" s="66">
        <f>(SARB!E211/SARB!D211)*100</f>
        <v>131.10281749369216</v>
      </c>
    </row>
    <row r="214" spans="1:12" x14ac:dyDescent="0.2">
      <c r="A214" s="18">
        <v>44651</v>
      </c>
      <c r="B214" s="40">
        <v>15</v>
      </c>
      <c r="C214" s="17">
        <v>2984520</v>
      </c>
      <c r="D214" s="17">
        <v>14914.2074843642</v>
      </c>
      <c r="E214" s="17"/>
      <c r="F214" s="66">
        <f t="shared" si="10"/>
        <v>14.9142074843642</v>
      </c>
      <c r="G214" s="66">
        <f t="shared" si="11"/>
        <v>200112.54390345042</v>
      </c>
      <c r="H214" s="66">
        <f xml:space="preserve"> (G214/('Historical CPI'!I169/100))</f>
        <v>198262.09765863715</v>
      </c>
      <c r="I214" s="66">
        <v>4255090.3333333302</v>
      </c>
      <c r="J214" s="66">
        <v>-321254.66666666698</v>
      </c>
      <c r="K214" s="66">
        <f t="shared" si="12"/>
        <v>3933835.6666666633</v>
      </c>
      <c r="L214" s="66">
        <f>(SARB!E212/SARB!D212)*100</f>
        <v>133.12448685482562</v>
      </c>
    </row>
    <row r="215" spans="1:12" x14ac:dyDescent="0.2">
      <c r="A215" s="18">
        <v>44742</v>
      </c>
      <c r="B215" s="40">
        <v>15</v>
      </c>
      <c r="C215" s="17">
        <v>2978619</v>
      </c>
      <c r="D215" s="17">
        <v>15561.858123231999</v>
      </c>
      <c r="E215" s="17"/>
      <c r="F215" s="66">
        <f t="shared" si="10"/>
        <v>15.561858123232</v>
      </c>
      <c r="G215" s="66">
        <f t="shared" si="11"/>
        <v>191405.09934050078</v>
      </c>
      <c r="H215" s="66">
        <f xml:space="preserve"> (G215/('Historical CPI'!I170/100))</f>
        <v>185410.17049451216</v>
      </c>
      <c r="I215" s="66">
        <v>4415575.6666666698</v>
      </c>
      <c r="J215" s="66">
        <v>-332596</v>
      </c>
      <c r="K215" s="66">
        <f t="shared" si="12"/>
        <v>4082979.6666666698</v>
      </c>
      <c r="L215" s="66">
        <f>(SARB!E213/SARB!D213)*100</f>
        <v>135.18788538100438</v>
      </c>
    </row>
    <row r="216" spans="1:12" x14ac:dyDescent="0.2">
      <c r="A216" s="18">
        <v>44834</v>
      </c>
      <c r="B216" s="40">
        <v>15</v>
      </c>
      <c r="C216" s="17">
        <v>3017784</v>
      </c>
      <c r="D216" s="17">
        <v>15765.403664003201</v>
      </c>
      <c r="E216" s="17"/>
      <c r="F216" s="66">
        <f t="shared" si="10"/>
        <v>15.7654036640032</v>
      </c>
      <c r="G216" s="66">
        <f t="shared" si="11"/>
        <v>191418.12441443792</v>
      </c>
      <c r="H216" s="66">
        <f xml:space="preserve"> (G216/('Historical CPI'!I171/100))</f>
        <v>180639.94125300786</v>
      </c>
      <c r="I216" s="66">
        <v>4584302</v>
      </c>
      <c r="J216" s="66">
        <v>-332596</v>
      </c>
      <c r="K216" s="66">
        <f t="shared" si="12"/>
        <v>4251706</v>
      </c>
      <c r="L216" s="66">
        <f>(SARB!E214/SARB!D214)*100</f>
        <v>139.4231919001833</v>
      </c>
    </row>
    <row r="217" spans="1:12" x14ac:dyDescent="0.2">
      <c r="A217" s="18">
        <v>44926</v>
      </c>
      <c r="B217" s="40">
        <v>15</v>
      </c>
      <c r="C217" s="17">
        <v>3000019</v>
      </c>
      <c r="D217" s="17">
        <v>15934.493074805099</v>
      </c>
      <c r="E217" s="17"/>
      <c r="F217" s="66">
        <f t="shared" si="10"/>
        <v>15.934493074805099</v>
      </c>
      <c r="G217" s="66">
        <f t="shared" si="11"/>
        <v>188272.00751955484</v>
      </c>
      <c r="H217" s="66">
        <f xml:space="preserve"> (G217/('Historical CPI'!I172/100))</f>
        <v>176229.64822423283</v>
      </c>
      <c r="I217" s="66">
        <v>4703247</v>
      </c>
      <c r="J217" s="66">
        <v>-332596</v>
      </c>
      <c r="K217" s="66">
        <f t="shared" si="12"/>
        <v>4370651</v>
      </c>
      <c r="L217" s="66">
        <f>(SARB!E215/SARB!D215)*100</f>
        <v>141.32270905475633</v>
      </c>
    </row>
    <row r="218" spans="1:12" x14ac:dyDescent="0.2">
      <c r="A218" s="18">
        <v>45016</v>
      </c>
      <c r="B218" s="40">
        <v>15</v>
      </c>
      <c r="C218" s="17">
        <v>3104231</v>
      </c>
      <c r="D218" s="17">
        <v>16192.2786510069</v>
      </c>
      <c r="E218" s="17"/>
      <c r="F218" s="66">
        <f t="shared" si="10"/>
        <v>16.192278651006902</v>
      </c>
      <c r="G218" s="66">
        <f t="shared" si="11"/>
        <v>191710.57186611387</v>
      </c>
      <c r="H218" s="66">
        <f xml:space="preserve"> (G218/('Historical CPI'!I173/100))</f>
        <v>177509.78876492023</v>
      </c>
      <c r="I218" s="66">
        <v>4754263.3333333302</v>
      </c>
      <c r="J218" s="66">
        <v>-345063.33333333302</v>
      </c>
      <c r="K218" s="66">
        <f t="shared" si="12"/>
        <v>4409199.9999999972</v>
      </c>
      <c r="L218" s="66">
        <f>(SARB!E216/SARB!D216)*100</f>
        <v>142.96213079292602</v>
      </c>
    </row>
    <row r="219" spans="1:12" x14ac:dyDescent="0.2">
      <c r="A219" s="18">
        <v>45107</v>
      </c>
      <c r="B219" s="40"/>
      <c r="C219" s="17" t="e">
        <v>#N/A</v>
      </c>
      <c r="D219" s="17" t="e">
        <v>#N/A</v>
      </c>
      <c r="E219" s="17"/>
      <c r="F219" s="17"/>
      <c r="G219" s="66" t="e">
        <f t="shared" si="11"/>
        <v>#N/A</v>
      </c>
      <c r="H219" s="66" t="e">
        <f xml:space="preserve"> (G219/('Historical CPI'!I174/100))</f>
        <v>#N/A</v>
      </c>
      <c r="I219" s="66">
        <v>4826247</v>
      </c>
      <c r="J219" s="66">
        <v>-332596</v>
      </c>
      <c r="K219" s="66">
        <f t="shared" si="12"/>
        <v>4493651</v>
      </c>
      <c r="L219" s="66" t="e">
        <f>(SARB!E217/SARB!D217)*100</f>
        <v>#DIV/0!</v>
      </c>
    </row>
    <row r="220" spans="1:12" x14ac:dyDescent="0.2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</row>
    <row r="221" spans="1:12" x14ac:dyDescent="0.2">
      <c r="A221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D284-4369-4C6C-A227-81A9A61B30BE}">
  <dimension ref="A1:R442"/>
  <sheetViews>
    <sheetView zoomScale="82" zoomScaleNormal="82" workbookViewId="0">
      <pane xSplit="1" ySplit="4" topLeftCell="B5" activePane="bottomRight" state="frozen"/>
      <selection activeCell="Q117" sqref="Q117"/>
      <selection pane="topRight" activeCell="Q117" sqref="Q117"/>
      <selection pane="bottomLeft" activeCell="Q117" sqref="Q117"/>
      <selection pane="bottomRight" activeCell="I174" sqref="I174"/>
    </sheetView>
  </sheetViews>
  <sheetFormatPr defaultColWidth="9.140625" defaultRowHeight="12" x14ac:dyDescent="0.2"/>
  <cols>
    <col min="1" max="1" width="18.7109375" style="69" customWidth="1"/>
    <col min="2" max="3" width="20.5703125" customWidth="1"/>
    <col min="4" max="4" width="20.5703125" style="106" customWidth="1"/>
    <col min="5" max="5" width="12.140625" style="107" customWidth="1"/>
    <col min="6" max="6" width="12.140625" customWidth="1"/>
    <col min="7" max="7" width="12.140625" style="106" customWidth="1"/>
    <col min="8" max="8" width="12.140625" customWidth="1"/>
    <col min="9" max="10" width="12.140625" style="70" customWidth="1"/>
    <col min="11" max="34" width="9.140625" customWidth="1"/>
    <col min="257" max="257" width="18.7109375" customWidth="1"/>
    <col min="258" max="260" width="20.5703125" customWidth="1"/>
    <col min="261" max="266" width="12.140625" customWidth="1"/>
    <col min="513" max="513" width="18.7109375" customWidth="1"/>
    <col min="514" max="516" width="20.5703125" customWidth="1"/>
    <col min="517" max="522" width="12.140625" customWidth="1"/>
    <col min="769" max="769" width="18.7109375" customWidth="1"/>
    <col min="770" max="772" width="20.5703125" customWidth="1"/>
    <col min="773" max="778" width="12.140625" customWidth="1"/>
    <col min="1025" max="1025" width="18.7109375" customWidth="1"/>
    <col min="1026" max="1028" width="20.5703125" customWidth="1"/>
    <col min="1029" max="1034" width="12.140625" customWidth="1"/>
    <col min="1281" max="1281" width="18.7109375" customWidth="1"/>
    <col min="1282" max="1284" width="20.5703125" customWidth="1"/>
    <col min="1285" max="1290" width="12.140625" customWidth="1"/>
    <col min="1537" max="1537" width="18.7109375" customWidth="1"/>
    <col min="1538" max="1540" width="20.5703125" customWidth="1"/>
    <col min="1541" max="1546" width="12.140625" customWidth="1"/>
    <col min="1793" max="1793" width="18.7109375" customWidth="1"/>
    <col min="1794" max="1796" width="20.5703125" customWidth="1"/>
    <col min="1797" max="1802" width="12.140625" customWidth="1"/>
    <col min="2049" max="2049" width="18.7109375" customWidth="1"/>
    <col min="2050" max="2052" width="20.5703125" customWidth="1"/>
    <col min="2053" max="2058" width="12.140625" customWidth="1"/>
    <col min="2305" max="2305" width="18.7109375" customWidth="1"/>
    <col min="2306" max="2308" width="20.5703125" customWidth="1"/>
    <col min="2309" max="2314" width="12.140625" customWidth="1"/>
    <col min="2561" max="2561" width="18.7109375" customWidth="1"/>
    <col min="2562" max="2564" width="20.5703125" customWidth="1"/>
    <col min="2565" max="2570" width="12.140625" customWidth="1"/>
    <col min="2817" max="2817" width="18.7109375" customWidth="1"/>
    <col min="2818" max="2820" width="20.5703125" customWidth="1"/>
    <col min="2821" max="2826" width="12.140625" customWidth="1"/>
    <col min="3073" max="3073" width="18.7109375" customWidth="1"/>
    <col min="3074" max="3076" width="20.5703125" customWidth="1"/>
    <col min="3077" max="3082" width="12.140625" customWidth="1"/>
    <col min="3329" max="3329" width="18.7109375" customWidth="1"/>
    <col min="3330" max="3332" width="20.5703125" customWidth="1"/>
    <col min="3333" max="3338" width="12.140625" customWidth="1"/>
    <col min="3585" max="3585" width="18.7109375" customWidth="1"/>
    <col min="3586" max="3588" width="20.5703125" customWidth="1"/>
    <col min="3589" max="3594" width="12.140625" customWidth="1"/>
    <col min="3841" max="3841" width="18.7109375" customWidth="1"/>
    <col min="3842" max="3844" width="20.5703125" customWidth="1"/>
    <col min="3845" max="3850" width="12.140625" customWidth="1"/>
    <col min="4097" max="4097" width="18.7109375" customWidth="1"/>
    <col min="4098" max="4100" width="20.5703125" customWidth="1"/>
    <col min="4101" max="4106" width="12.140625" customWidth="1"/>
    <col min="4353" max="4353" width="18.7109375" customWidth="1"/>
    <col min="4354" max="4356" width="20.5703125" customWidth="1"/>
    <col min="4357" max="4362" width="12.140625" customWidth="1"/>
    <col min="4609" max="4609" width="18.7109375" customWidth="1"/>
    <col min="4610" max="4612" width="20.5703125" customWidth="1"/>
    <col min="4613" max="4618" width="12.140625" customWidth="1"/>
    <col min="4865" max="4865" width="18.7109375" customWidth="1"/>
    <col min="4866" max="4868" width="20.5703125" customWidth="1"/>
    <col min="4869" max="4874" width="12.140625" customWidth="1"/>
    <col min="5121" max="5121" width="18.7109375" customWidth="1"/>
    <col min="5122" max="5124" width="20.5703125" customWidth="1"/>
    <col min="5125" max="5130" width="12.140625" customWidth="1"/>
    <col min="5377" max="5377" width="18.7109375" customWidth="1"/>
    <col min="5378" max="5380" width="20.5703125" customWidth="1"/>
    <col min="5381" max="5386" width="12.140625" customWidth="1"/>
    <col min="5633" max="5633" width="18.7109375" customWidth="1"/>
    <col min="5634" max="5636" width="20.5703125" customWidth="1"/>
    <col min="5637" max="5642" width="12.140625" customWidth="1"/>
    <col min="5889" max="5889" width="18.7109375" customWidth="1"/>
    <col min="5890" max="5892" width="20.5703125" customWidth="1"/>
    <col min="5893" max="5898" width="12.140625" customWidth="1"/>
    <col min="6145" max="6145" width="18.7109375" customWidth="1"/>
    <col min="6146" max="6148" width="20.5703125" customWidth="1"/>
    <col min="6149" max="6154" width="12.140625" customWidth="1"/>
    <col min="6401" max="6401" width="18.7109375" customWidth="1"/>
    <col min="6402" max="6404" width="20.5703125" customWidth="1"/>
    <col min="6405" max="6410" width="12.140625" customWidth="1"/>
    <col min="6657" max="6657" width="18.7109375" customWidth="1"/>
    <col min="6658" max="6660" width="20.5703125" customWidth="1"/>
    <col min="6661" max="6666" width="12.140625" customWidth="1"/>
    <col min="6913" max="6913" width="18.7109375" customWidth="1"/>
    <col min="6914" max="6916" width="20.5703125" customWidth="1"/>
    <col min="6917" max="6922" width="12.140625" customWidth="1"/>
    <col min="7169" max="7169" width="18.7109375" customWidth="1"/>
    <col min="7170" max="7172" width="20.5703125" customWidth="1"/>
    <col min="7173" max="7178" width="12.140625" customWidth="1"/>
    <col min="7425" max="7425" width="18.7109375" customWidth="1"/>
    <col min="7426" max="7428" width="20.5703125" customWidth="1"/>
    <col min="7429" max="7434" width="12.140625" customWidth="1"/>
    <col min="7681" max="7681" width="18.7109375" customWidth="1"/>
    <col min="7682" max="7684" width="20.5703125" customWidth="1"/>
    <col min="7685" max="7690" width="12.140625" customWidth="1"/>
    <col min="7937" max="7937" width="18.7109375" customWidth="1"/>
    <col min="7938" max="7940" width="20.5703125" customWidth="1"/>
    <col min="7941" max="7946" width="12.140625" customWidth="1"/>
    <col min="8193" max="8193" width="18.7109375" customWidth="1"/>
    <col min="8194" max="8196" width="20.5703125" customWidth="1"/>
    <col min="8197" max="8202" width="12.140625" customWidth="1"/>
    <col min="8449" max="8449" width="18.7109375" customWidth="1"/>
    <col min="8450" max="8452" width="20.5703125" customWidth="1"/>
    <col min="8453" max="8458" width="12.140625" customWidth="1"/>
    <col min="8705" max="8705" width="18.7109375" customWidth="1"/>
    <col min="8706" max="8708" width="20.5703125" customWidth="1"/>
    <col min="8709" max="8714" width="12.140625" customWidth="1"/>
    <col min="8961" max="8961" width="18.7109375" customWidth="1"/>
    <col min="8962" max="8964" width="20.5703125" customWidth="1"/>
    <col min="8965" max="8970" width="12.140625" customWidth="1"/>
    <col min="9217" max="9217" width="18.7109375" customWidth="1"/>
    <col min="9218" max="9220" width="20.5703125" customWidth="1"/>
    <col min="9221" max="9226" width="12.140625" customWidth="1"/>
    <col min="9473" max="9473" width="18.7109375" customWidth="1"/>
    <col min="9474" max="9476" width="20.5703125" customWidth="1"/>
    <col min="9477" max="9482" width="12.140625" customWidth="1"/>
    <col min="9729" max="9729" width="18.7109375" customWidth="1"/>
    <col min="9730" max="9732" width="20.5703125" customWidth="1"/>
    <col min="9733" max="9738" width="12.140625" customWidth="1"/>
    <col min="9985" max="9985" width="18.7109375" customWidth="1"/>
    <col min="9986" max="9988" width="20.5703125" customWidth="1"/>
    <col min="9989" max="9994" width="12.140625" customWidth="1"/>
    <col min="10241" max="10241" width="18.7109375" customWidth="1"/>
    <col min="10242" max="10244" width="20.5703125" customWidth="1"/>
    <col min="10245" max="10250" width="12.140625" customWidth="1"/>
    <col min="10497" max="10497" width="18.7109375" customWidth="1"/>
    <col min="10498" max="10500" width="20.5703125" customWidth="1"/>
    <col min="10501" max="10506" width="12.140625" customWidth="1"/>
    <col min="10753" max="10753" width="18.7109375" customWidth="1"/>
    <col min="10754" max="10756" width="20.5703125" customWidth="1"/>
    <col min="10757" max="10762" width="12.140625" customWidth="1"/>
    <col min="11009" max="11009" width="18.7109375" customWidth="1"/>
    <col min="11010" max="11012" width="20.5703125" customWidth="1"/>
    <col min="11013" max="11018" width="12.140625" customWidth="1"/>
    <col min="11265" max="11265" width="18.7109375" customWidth="1"/>
    <col min="11266" max="11268" width="20.5703125" customWidth="1"/>
    <col min="11269" max="11274" width="12.140625" customWidth="1"/>
    <col min="11521" max="11521" width="18.7109375" customWidth="1"/>
    <col min="11522" max="11524" width="20.5703125" customWidth="1"/>
    <col min="11525" max="11530" width="12.140625" customWidth="1"/>
    <col min="11777" max="11777" width="18.7109375" customWidth="1"/>
    <col min="11778" max="11780" width="20.5703125" customWidth="1"/>
    <col min="11781" max="11786" width="12.140625" customWidth="1"/>
    <col min="12033" max="12033" width="18.7109375" customWidth="1"/>
    <col min="12034" max="12036" width="20.5703125" customWidth="1"/>
    <col min="12037" max="12042" width="12.140625" customWidth="1"/>
    <col min="12289" max="12289" width="18.7109375" customWidth="1"/>
    <col min="12290" max="12292" width="20.5703125" customWidth="1"/>
    <col min="12293" max="12298" width="12.140625" customWidth="1"/>
    <col min="12545" max="12545" width="18.7109375" customWidth="1"/>
    <col min="12546" max="12548" width="20.5703125" customWidth="1"/>
    <col min="12549" max="12554" width="12.140625" customWidth="1"/>
    <col min="12801" max="12801" width="18.7109375" customWidth="1"/>
    <col min="12802" max="12804" width="20.5703125" customWidth="1"/>
    <col min="12805" max="12810" width="12.140625" customWidth="1"/>
    <col min="13057" max="13057" width="18.7109375" customWidth="1"/>
    <col min="13058" max="13060" width="20.5703125" customWidth="1"/>
    <col min="13061" max="13066" width="12.140625" customWidth="1"/>
    <col min="13313" max="13313" width="18.7109375" customWidth="1"/>
    <col min="13314" max="13316" width="20.5703125" customWidth="1"/>
    <col min="13317" max="13322" width="12.140625" customWidth="1"/>
    <col min="13569" max="13569" width="18.7109375" customWidth="1"/>
    <col min="13570" max="13572" width="20.5703125" customWidth="1"/>
    <col min="13573" max="13578" width="12.140625" customWidth="1"/>
    <col min="13825" max="13825" width="18.7109375" customWidth="1"/>
    <col min="13826" max="13828" width="20.5703125" customWidth="1"/>
    <col min="13829" max="13834" width="12.140625" customWidth="1"/>
    <col min="14081" max="14081" width="18.7109375" customWidth="1"/>
    <col min="14082" max="14084" width="20.5703125" customWidth="1"/>
    <col min="14085" max="14090" width="12.140625" customWidth="1"/>
    <col min="14337" max="14337" width="18.7109375" customWidth="1"/>
    <col min="14338" max="14340" width="20.5703125" customWidth="1"/>
    <col min="14341" max="14346" width="12.140625" customWidth="1"/>
    <col min="14593" max="14593" width="18.7109375" customWidth="1"/>
    <col min="14594" max="14596" width="20.5703125" customWidth="1"/>
    <col min="14597" max="14602" width="12.140625" customWidth="1"/>
    <col min="14849" max="14849" width="18.7109375" customWidth="1"/>
    <col min="14850" max="14852" width="20.5703125" customWidth="1"/>
    <col min="14853" max="14858" width="12.140625" customWidth="1"/>
    <col min="15105" max="15105" width="18.7109375" customWidth="1"/>
    <col min="15106" max="15108" width="20.5703125" customWidth="1"/>
    <col min="15109" max="15114" width="12.140625" customWidth="1"/>
    <col min="15361" max="15361" width="18.7109375" customWidth="1"/>
    <col min="15362" max="15364" width="20.5703125" customWidth="1"/>
    <col min="15365" max="15370" width="12.140625" customWidth="1"/>
    <col min="15617" max="15617" width="18.7109375" customWidth="1"/>
    <col min="15618" max="15620" width="20.5703125" customWidth="1"/>
    <col min="15621" max="15626" width="12.140625" customWidth="1"/>
    <col min="15873" max="15873" width="18.7109375" customWidth="1"/>
    <col min="15874" max="15876" width="20.5703125" customWidth="1"/>
    <col min="15877" max="15882" width="12.140625" customWidth="1"/>
    <col min="16129" max="16129" width="18.7109375" customWidth="1"/>
    <col min="16130" max="16132" width="20.5703125" customWidth="1"/>
    <col min="16133" max="16138" width="12.140625" customWidth="1"/>
  </cols>
  <sheetData>
    <row r="1" spans="1:11" x14ac:dyDescent="0.2">
      <c r="B1" s="120" t="s">
        <v>330</v>
      </c>
      <c r="C1" s="120"/>
      <c r="D1" s="121"/>
      <c r="E1" s="122" t="s">
        <v>331</v>
      </c>
      <c r="F1" s="123"/>
      <c r="G1" s="124"/>
    </row>
    <row r="2" spans="1:11" s="76" customFormat="1" ht="33" customHeight="1" x14ac:dyDescent="0.2">
      <c r="A2" s="71"/>
      <c r="B2" s="72" t="s">
        <v>332</v>
      </c>
      <c r="C2" s="72" t="s">
        <v>333</v>
      </c>
      <c r="D2" s="73" t="s">
        <v>334</v>
      </c>
      <c r="E2" s="72" t="s">
        <v>335</v>
      </c>
      <c r="F2" s="72" t="s">
        <v>336</v>
      </c>
      <c r="G2" s="73" t="s">
        <v>337</v>
      </c>
      <c r="H2" s="74" t="s">
        <v>338</v>
      </c>
      <c r="I2" s="74" t="s">
        <v>339</v>
      </c>
      <c r="J2" s="75"/>
    </row>
    <row r="3" spans="1:11" s="76" customFormat="1" ht="17.25" customHeight="1" x14ac:dyDescent="0.2">
      <c r="A3" s="77" t="s">
        <v>46</v>
      </c>
      <c r="B3" s="78" t="s">
        <v>340</v>
      </c>
      <c r="C3" s="78" t="s">
        <v>341</v>
      </c>
      <c r="D3" s="79" t="s">
        <v>342</v>
      </c>
      <c r="E3" s="80" t="s">
        <v>48</v>
      </c>
      <c r="F3" s="80" t="s">
        <v>48</v>
      </c>
      <c r="G3" s="81" t="s">
        <v>48</v>
      </c>
      <c r="H3" s="80" t="s">
        <v>48</v>
      </c>
      <c r="I3" s="80" t="s">
        <v>48</v>
      </c>
      <c r="J3" s="82"/>
    </row>
    <row r="4" spans="1:11" s="76" customFormat="1" ht="17.25" customHeight="1" x14ac:dyDescent="0.2">
      <c r="A4" s="77" t="s">
        <v>81</v>
      </c>
      <c r="B4" s="83" t="s">
        <v>343</v>
      </c>
      <c r="C4" s="83" t="s">
        <v>344</v>
      </c>
      <c r="D4" s="84" t="s">
        <v>345</v>
      </c>
      <c r="E4" s="80" t="s">
        <v>48</v>
      </c>
      <c r="F4" s="80" t="s">
        <v>48</v>
      </c>
      <c r="G4" s="81" t="s">
        <v>48</v>
      </c>
      <c r="H4" s="80" t="s">
        <v>48</v>
      </c>
      <c r="I4" s="80" t="s">
        <v>48</v>
      </c>
      <c r="J4" s="75"/>
    </row>
    <row r="5" spans="1:11" x14ac:dyDescent="0.2">
      <c r="A5" s="108">
        <v>29676</v>
      </c>
      <c r="B5" s="85">
        <v>11.866666666666699</v>
      </c>
      <c r="C5" s="85" t="e">
        <v>#N/A</v>
      </c>
      <c r="D5" s="86" t="e">
        <v>#N/A</v>
      </c>
      <c r="E5" s="87"/>
      <c r="F5" s="88"/>
      <c r="G5" s="89"/>
      <c r="H5" s="90"/>
      <c r="I5" s="91">
        <f t="shared" ref="I5:I68" si="0">I9/(H9/100+1)</f>
        <v>4.0921626906455515</v>
      </c>
      <c r="J5" s="75"/>
    </row>
    <row r="6" spans="1:11" x14ac:dyDescent="0.2">
      <c r="A6" s="108">
        <v>29767</v>
      </c>
      <c r="B6" s="85">
        <v>12.1</v>
      </c>
      <c r="C6" s="85" t="e">
        <v>#N/A</v>
      </c>
      <c r="D6" s="86" t="e">
        <v>#N/A</v>
      </c>
      <c r="E6" s="87"/>
      <c r="F6" s="88"/>
      <c r="G6" s="89"/>
      <c r="H6" s="90"/>
      <c r="I6" s="91">
        <f t="shared" si="0"/>
        <v>4.1612269247966145</v>
      </c>
      <c r="J6" s="75"/>
    </row>
    <row r="7" spans="1:11" x14ac:dyDescent="0.2">
      <c r="A7" s="108">
        <v>29859</v>
      </c>
      <c r="B7" s="85">
        <v>12.7</v>
      </c>
      <c r="C7" s="85" t="e">
        <v>#N/A</v>
      </c>
      <c r="D7" s="86" t="e">
        <v>#N/A</v>
      </c>
      <c r="E7" s="87"/>
      <c r="F7" s="88"/>
      <c r="G7" s="89"/>
      <c r="H7" s="90"/>
      <c r="I7" s="91">
        <f t="shared" si="0"/>
        <v>4.3476556205995953</v>
      </c>
      <c r="J7" s="75"/>
      <c r="K7" s="92"/>
    </row>
    <row r="8" spans="1:11" x14ac:dyDescent="0.2">
      <c r="A8" s="108">
        <v>29951</v>
      </c>
      <c r="B8" s="85">
        <v>13.1666666666667</v>
      </c>
      <c r="C8" s="85" t="e">
        <v>#N/A</v>
      </c>
      <c r="D8" s="86" t="e">
        <v>#N/A</v>
      </c>
      <c r="E8" s="87"/>
      <c r="F8" s="88"/>
      <c r="G8" s="89"/>
      <c r="H8" s="90"/>
      <c r="I8" s="91">
        <f t="shared" si="0"/>
        <v>4.5138045071920683</v>
      </c>
      <c r="J8" s="75"/>
      <c r="K8" s="92"/>
    </row>
    <row r="9" spans="1:11" x14ac:dyDescent="0.2">
      <c r="A9" s="108">
        <v>30041</v>
      </c>
      <c r="B9" s="85">
        <v>13.5666666666667</v>
      </c>
      <c r="C9" s="85" t="e">
        <v>#N/A</v>
      </c>
      <c r="D9" s="86" t="e">
        <v>#N/A</v>
      </c>
      <c r="E9" s="93">
        <f t="shared" ref="E9:G40" si="1">(B9/B5-1)*100</f>
        <v>14.325842696629177</v>
      </c>
      <c r="F9" s="85" t="e">
        <f t="shared" si="1"/>
        <v>#N/A</v>
      </c>
      <c r="G9" s="86" t="e">
        <f t="shared" si="1"/>
        <v>#N/A</v>
      </c>
      <c r="H9" s="90">
        <f>E9</f>
        <v>14.325842696629177</v>
      </c>
      <c r="I9" s="91">
        <f t="shared" si="0"/>
        <v>4.678399480597581</v>
      </c>
      <c r="J9" s="94"/>
      <c r="K9" s="92"/>
    </row>
    <row r="10" spans="1:11" x14ac:dyDescent="0.2">
      <c r="A10" s="108">
        <v>30132</v>
      </c>
      <c r="B10" s="85">
        <v>14.1</v>
      </c>
      <c r="C10" s="85" t="e">
        <v>#N/A</v>
      </c>
      <c r="D10" s="86" t="e">
        <v>#N/A</v>
      </c>
      <c r="E10" s="93">
        <f t="shared" si="1"/>
        <v>16.528925619834723</v>
      </c>
      <c r="F10" s="85" t="e">
        <f t="shared" si="1"/>
        <v>#N/A</v>
      </c>
      <c r="G10" s="86" t="e">
        <f t="shared" si="1"/>
        <v>#N/A</v>
      </c>
      <c r="H10" s="90">
        <f t="shared" ref="H10:H73" si="2">E10</f>
        <v>16.528925619834723</v>
      </c>
      <c r="I10" s="91">
        <f t="shared" si="0"/>
        <v>4.8490330280687823</v>
      </c>
      <c r="J10" s="94"/>
      <c r="K10" s="92"/>
    </row>
    <row r="11" spans="1:11" x14ac:dyDescent="0.2">
      <c r="A11" s="108">
        <v>30224</v>
      </c>
      <c r="B11" s="85">
        <v>14.466666666666701</v>
      </c>
      <c r="C11" s="85" t="e">
        <v>#N/A</v>
      </c>
      <c r="D11" s="86" t="e">
        <v>#N/A</v>
      </c>
      <c r="E11" s="93">
        <f t="shared" si="1"/>
        <v>13.910761154855923</v>
      </c>
      <c r="F11" s="85" t="e">
        <f t="shared" si="1"/>
        <v>#N/A</v>
      </c>
      <c r="G11" s="86" t="e">
        <f t="shared" si="1"/>
        <v>#N/A</v>
      </c>
      <c r="H11" s="90">
        <f t="shared" si="2"/>
        <v>13.910761154855923</v>
      </c>
      <c r="I11" s="91">
        <f t="shared" si="0"/>
        <v>4.9524476098168737</v>
      </c>
      <c r="J11" s="94"/>
      <c r="K11" s="92"/>
    </row>
    <row r="12" spans="1:11" x14ac:dyDescent="0.2">
      <c r="A12" s="108">
        <v>30316</v>
      </c>
      <c r="B12" s="85">
        <v>15</v>
      </c>
      <c r="C12" s="85" t="e">
        <v>#N/A</v>
      </c>
      <c r="D12" s="86" t="e">
        <v>#N/A</v>
      </c>
      <c r="E12" s="93">
        <f t="shared" si="1"/>
        <v>13.924050632911111</v>
      </c>
      <c r="F12" s="85" t="e">
        <f t="shared" si="1"/>
        <v>#N/A</v>
      </c>
      <c r="G12" s="86" t="e">
        <f t="shared" si="1"/>
        <v>#N/A</v>
      </c>
      <c r="H12" s="90">
        <f t="shared" si="2"/>
        <v>13.924050632911111</v>
      </c>
      <c r="I12" s="91">
        <f t="shared" si="0"/>
        <v>5.1423089322441156</v>
      </c>
      <c r="J12" s="94"/>
      <c r="K12" s="92"/>
    </row>
    <row r="13" spans="1:11" x14ac:dyDescent="0.2">
      <c r="A13" s="108">
        <v>30406</v>
      </c>
      <c r="B13" s="85">
        <v>15.466666666666701</v>
      </c>
      <c r="C13" s="85" t="e">
        <v>#N/A</v>
      </c>
      <c r="D13" s="86" t="e">
        <v>#N/A</v>
      </c>
      <c r="E13" s="93">
        <f t="shared" si="1"/>
        <v>14.004914004913971</v>
      </c>
      <c r="F13" s="85" t="e">
        <f t="shared" si="1"/>
        <v>#N/A</v>
      </c>
      <c r="G13" s="86" t="e">
        <f t="shared" si="1"/>
        <v>#N/A</v>
      </c>
      <c r="H13" s="90">
        <f t="shared" si="2"/>
        <v>14.004914004913971</v>
      </c>
      <c r="I13" s="91">
        <f t="shared" si="0"/>
        <v>5.3336053046616136</v>
      </c>
      <c r="J13" s="94"/>
      <c r="K13" s="92"/>
    </row>
    <row r="14" spans="1:11" x14ac:dyDescent="0.2">
      <c r="A14" s="108">
        <v>30497</v>
      </c>
      <c r="B14" s="85">
        <v>15.866666666666699</v>
      </c>
      <c r="C14" s="85" t="e">
        <v>#N/A</v>
      </c>
      <c r="D14" s="86" t="e">
        <v>#N/A</v>
      </c>
      <c r="E14" s="93">
        <f t="shared" si="1"/>
        <v>12.529550827423396</v>
      </c>
      <c r="F14" s="85" t="e">
        <f t="shared" si="1"/>
        <v>#N/A</v>
      </c>
      <c r="G14" s="86" t="e">
        <f t="shared" si="1"/>
        <v>#N/A</v>
      </c>
      <c r="H14" s="90">
        <f t="shared" si="2"/>
        <v>12.529550827423396</v>
      </c>
      <c r="I14" s="91">
        <f t="shared" si="0"/>
        <v>5.4565950859592078</v>
      </c>
      <c r="J14" s="94"/>
      <c r="K14" s="92"/>
    </row>
    <row r="15" spans="1:11" x14ac:dyDescent="0.2">
      <c r="A15" s="108">
        <v>30589</v>
      </c>
      <c r="B15" s="85">
        <v>16.266666666666701</v>
      </c>
      <c r="C15" s="85" t="e">
        <v>#N/A</v>
      </c>
      <c r="D15" s="86" t="e">
        <v>#N/A</v>
      </c>
      <c r="E15" s="93">
        <f t="shared" si="1"/>
        <v>12.442396313364036</v>
      </c>
      <c r="F15" s="85" t="e">
        <f t="shared" si="1"/>
        <v>#N/A</v>
      </c>
      <c r="G15" s="86" t="e">
        <f t="shared" si="1"/>
        <v>#N/A</v>
      </c>
      <c r="H15" s="90">
        <f t="shared" si="2"/>
        <v>12.442396313364036</v>
      </c>
      <c r="I15" s="91">
        <f t="shared" si="0"/>
        <v>5.5686507686420139</v>
      </c>
      <c r="J15" s="94"/>
      <c r="K15" s="92"/>
    </row>
    <row r="16" spans="1:11" x14ac:dyDescent="0.2">
      <c r="A16" s="108">
        <v>30681</v>
      </c>
      <c r="B16" s="85">
        <v>16.6666666666667</v>
      </c>
      <c r="C16" s="85" t="e">
        <v>#N/A</v>
      </c>
      <c r="D16" s="86" t="e">
        <v>#N/A</v>
      </c>
      <c r="E16" s="93">
        <f t="shared" si="1"/>
        <v>11.111111111111338</v>
      </c>
      <c r="F16" s="85" t="e">
        <f t="shared" si="1"/>
        <v>#N/A</v>
      </c>
      <c r="G16" s="86" t="e">
        <f t="shared" si="1"/>
        <v>#N/A</v>
      </c>
      <c r="H16" s="90">
        <f t="shared" si="2"/>
        <v>11.111111111111338</v>
      </c>
      <c r="I16" s="91">
        <f t="shared" si="0"/>
        <v>5.7136765913823622</v>
      </c>
      <c r="J16" s="94"/>
      <c r="K16" s="92"/>
    </row>
    <row r="17" spans="1:11" x14ac:dyDescent="0.2">
      <c r="A17" s="108">
        <v>30772</v>
      </c>
      <c r="B17" s="85">
        <v>17.033333333333299</v>
      </c>
      <c r="C17" s="85" t="e">
        <v>#N/A</v>
      </c>
      <c r="D17" s="86" t="e">
        <v>#N/A</v>
      </c>
      <c r="E17" s="93">
        <f t="shared" si="1"/>
        <v>10.129310344827136</v>
      </c>
      <c r="F17" s="85" t="e">
        <f t="shared" si="1"/>
        <v>#N/A</v>
      </c>
      <c r="G17" s="86" t="e">
        <f t="shared" si="1"/>
        <v>#N/A</v>
      </c>
      <c r="H17" s="90">
        <f t="shared" si="2"/>
        <v>10.129310344827136</v>
      </c>
      <c r="I17" s="91">
        <f t="shared" si="0"/>
        <v>5.8738627385389517</v>
      </c>
      <c r="J17" s="94"/>
      <c r="K17" s="92"/>
    </row>
    <row r="18" spans="1:11" x14ac:dyDescent="0.2">
      <c r="A18" s="108">
        <v>30863</v>
      </c>
      <c r="B18" s="85">
        <v>17.633333333333301</v>
      </c>
      <c r="C18" s="85" t="e">
        <v>#N/A</v>
      </c>
      <c r="D18" s="86" t="e">
        <v>#N/A</v>
      </c>
      <c r="E18" s="93">
        <f t="shared" si="1"/>
        <v>11.134453781512166</v>
      </c>
      <c r="F18" s="85" t="e">
        <f t="shared" si="1"/>
        <v>#N/A</v>
      </c>
      <c r="G18" s="86" t="e">
        <f t="shared" si="1"/>
        <v>#N/A</v>
      </c>
      <c r="H18" s="90">
        <f t="shared" si="2"/>
        <v>11.134453781512166</v>
      </c>
      <c r="I18" s="91">
        <f t="shared" si="0"/>
        <v>6.0641571438495996</v>
      </c>
      <c r="J18" s="94"/>
      <c r="K18" s="92"/>
    </row>
    <row r="19" spans="1:11" x14ac:dyDescent="0.2">
      <c r="A19" s="108">
        <v>30955</v>
      </c>
      <c r="B19" s="85">
        <v>18.1666666666667</v>
      </c>
      <c r="C19" s="85" t="e">
        <v>#N/A</v>
      </c>
      <c r="D19" s="86" t="e">
        <v>#N/A</v>
      </c>
      <c r="E19" s="93">
        <f t="shared" si="1"/>
        <v>11.680327868852425</v>
      </c>
      <c r="F19" s="85" t="e">
        <f t="shared" si="1"/>
        <v>#N/A</v>
      </c>
      <c r="G19" s="86" t="e">
        <f t="shared" si="1"/>
        <v>#N/A</v>
      </c>
      <c r="H19" s="90">
        <f t="shared" si="2"/>
        <v>11.680327868852425</v>
      </c>
      <c r="I19" s="91">
        <f t="shared" si="0"/>
        <v>6.2190874362907715</v>
      </c>
      <c r="J19" s="94"/>
      <c r="K19" s="92"/>
    </row>
    <row r="20" spans="1:11" x14ac:dyDescent="0.2">
      <c r="A20" s="108">
        <v>31047</v>
      </c>
      <c r="B20" s="85">
        <v>18.8</v>
      </c>
      <c r="C20" s="85" t="e">
        <v>#N/A</v>
      </c>
      <c r="D20" s="86" t="e">
        <v>#N/A</v>
      </c>
      <c r="E20" s="93">
        <f t="shared" si="1"/>
        <v>12.799999999999789</v>
      </c>
      <c r="F20" s="85" t="e">
        <f t="shared" si="1"/>
        <v>#N/A</v>
      </c>
      <c r="G20" s="86" t="e">
        <f t="shared" si="1"/>
        <v>#N/A</v>
      </c>
      <c r="H20" s="90">
        <f t="shared" si="2"/>
        <v>12.799999999999789</v>
      </c>
      <c r="I20" s="91">
        <f t="shared" si="0"/>
        <v>6.4450271950792928</v>
      </c>
      <c r="J20" s="94"/>
      <c r="K20" s="92"/>
    </row>
    <row r="21" spans="1:11" x14ac:dyDescent="0.2">
      <c r="A21" s="108">
        <v>31137</v>
      </c>
      <c r="B21" s="85">
        <v>19.600000000000001</v>
      </c>
      <c r="C21" s="85" t="e">
        <v>#N/A</v>
      </c>
      <c r="D21" s="86" t="e">
        <v>#N/A</v>
      </c>
      <c r="E21" s="93">
        <f t="shared" si="1"/>
        <v>15.068493150685169</v>
      </c>
      <c r="F21" s="85" t="e">
        <f t="shared" si="1"/>
        <v>#N/A</v>
      </c>
      <c r="G21" s="86" t="e">
        <f t="shared" si="1"/>
        <v>#N/A</v>
      </c>
      <c r="H21" s="90">
        <f t="shared" si="2"/>
        <v>15.068493150685169</v>
      </c>
      <c r="I21" s="91">
        <f t="shared" si="0"/>
        <v>6.7589653429763423</v>
      </c>
      <c r="J21" s="94"/>
      <c r="K21" s="92"/>
    </row>
    <row r="22" spans="1:11" x14ac:dyDescent="0.2">
      <c r="A22" s="108">
        <v>31228</v>
      </c>
      <c r="B22" s="85">
        <v>20.5</v>
      </c>
      <c r="C22" s="85" t="e">
        <v>#N/A</v>
      </c>
      <c r="D22" s="86" t="e">
        <v>#N/A</v>
      </c>
      <c r="E22" s="93">
        <f t="shared" si="1"/>
        <v>16.257088846881128</v>
      </c>
      <c r="F22" s="85" t="e">
        <f t="shared" si="1"/>
        <v>#N/A</v>
      </c>
      <c r="G22" s="86" t="e">
        <f t="shared" si="1"/>
        <v>#N/A</v>
      </c>
      <c r="H22" s="90">
        <f t="shared" si="2"/>
        <v>16.257088846881128</v>
      </c>
      <c r="I22" s="91">
        <f t="shared" si="0"/>
        <v>7.0500125585397182</v>
      </c>
      <c r="J22" s="94"/>
      <c r="K22" s="92"/>
    </row>
    <row r="23" spans="1:11" x14ac:dyDescent="0.2">
      <c r="A23" s="108">
        <v>31320</v>
      </c>
      <c r="B23" s="85">
        <v>21.133333333333301</v>
      </c>
      <c r="C23" s="85" t="e">
        <v>#N/A</v>
      </c>
      <c r="D23" s="86" t="e">
        <v>#N/A</v>
      </c>
      <c r="E23" s="93">
        <f t="shared" si="1"/>
        <v>16.330275229357415</v>
      </c>
      <c r="F23" s="85" t="e">
        <f t="shared" si="1"/>
        <v>#N/A</v>
      </c>
      <c r="G23" s="86" t="e">
        <f t="shared" si="1"/>
        <v>#N/A</v>
      </c>
      <c r="H23" s="90">
        <f t="shared" si="2"/>
        <v>16.330275229357415</v>
      </c>
      <c r="I23" s="91">
        <f t="shared" si="0"/>
        <v>7.2346815313914421</v>
      </c>
      <c r="J23" s="94"/>
      <c r="K23" s="92"/>
    </row>
    <row r="24" spans="1:11" x14ac:dyDescent="0.2">
      <c r="A24" s="108">
        <v>31412</v>
      </c>
      <c r="B24" s="85">
        <v>22.066666666666698</v>
      </c>
      <c r="C24" s="85" t="e">
        <v>#N/A</v>
      </c>
      <c r="D24" s="86" t="e">
        <v>#N/A</v>
      </c>
      <c r="E24" s="93">
        <f t="shared" si="1"/>
        <v>17.375886524822871</v>
      </c>
      <c r="F24" s="85" t="e">
        <f t="shared" si="1"/>
        <v>#N/A</v>
      </c>
      <c r="G24" s="86" t="e">
        <f t="shared" si="1"/>
        <v>#N/A</v>
      </c>
      <c r="H24" s="90">
        <f t="shared" si="2"/>
        <v>17.375886524822871</v>
      </c>
      <c r="I24" s="91">
        <f t="shared" si="0"/>
        <v>7.5649078069902451</v>
      </c>
      <c r="J24" s="94"/>
      <c r="K24" s="92"/>
    </row>
    <row r="25" spans="1:11" x14ac:dyDescent="0.2">
      <c r="A25" s="108">
        <v>31502</v>
      </c>
      <c r="B25" s="85">
        <v>23.3</v>
      </c>
      <c r="C25" s="85" t="e">
        <v>#N/A</v>
      </c>
      <c r="D25" s="86" t="e">
        <v>#N/A</v>
      </c>
      <c r="E25" s="93">
        <f t="shared" si="1"/>
        <v>18.877551020408156</v>
      </c>
      <c r="F25" s="85" t="e">
        <f t="shared" si="1"/>
        <v>#N/A</v>
      </c>
      <c r="G25" s="86" t="e">
        <f t="shared" si="1"/>
        <v>#N/A</v>
      </c>
      <c r="H25" s="90">
        <f t="shared" si="2"/>
        <v>18.877551020408156</v>
      </c>
      <c r="I25" s="91">
        <f t="shared" si="0"/>
        <v>8.0348924740484069</v>
      </c>
      <c r="J25" s="94"/>
      <c r="K25" s="92"/>
    </row>
    <row r="26" spans="1:11" x14ac:dyDescent="0.2">
      <c r="A26" s="108">
        <v>31593</v>
      </c>
      <c r="B26" s="85">
        <v>24.066666666666698</v>
      </c>
      <c r="C26" s="85" t="e">
        <v>#N/A</v>
      </c>
      <c r="D26" s="86" t="e">
        <v>#N/A</v>
      </c>
      <c r="E26" s="93">
        <f t="shared" si="1"/>
        <v>17.398373983740001</v>
      </c>
      <c r="F26" s="85" t="e">
        <f t="shared" si="1"/>
        <v>#N/A</v>
      </c>
      <c r="G26" s="86" t="e">
        <f t="shared" si="1"/>
        <v>#N/A</v>
      </c>
      <c r="H26" s="90">
        <f t="shared" si="2"/>
        <v>17.398373983740001</v>
      </c>
      <c r="I26" s="91">
        <f t="shared" si="0"/>
        <v>8.2766001093750958</v>
      </c>
      <c r="J26" s="94"/>
      <c r="K26" s="92"/>
    </row>
    <row r="27" spans="1:11" x14ac:dyDescent="0.2">
      <c r="A27" s="108">
        <v>31685</v>
      </c>
      <c r="B27" s="85">
        <v>25.1666666666667</v>
      </c>
      <c r="C27" s="85" t="e">
        <v>#N/A</v>
      </c>
      <c r="D27" s="86" t="e">
        <v>#N/A</v>
      </c>
      <c r="E27" s="93">
        <f t="shared" si="1"/>
        <v>19.085173501577636</v>
      </c>
      <c r="F27" s="85" t="e">
        <f t="shared" si="1"/>
        <v>#N/A</v>
      </c>
      <c r="G27" s="86" t="e">
        <f t="shared" si="1"/>
        <v>#N/A</v>
      </c>
      <c r="H27" s="90">
        <f t="shared" si="2"/>
        <v>19.085173501577636</v>
      </c>
      <c r="I27" s="91">
        <f t="shared" si="0"/>
        <v>8.6154330539440931</v>
      </c>
      <c r="J27" s="94"/>
      <c r="K27" s="92"/>
    </row>
    <row r="28" spans="1:11" x14ac:dyDescent="0.2">
      <c r="A28" s="108">
        <v>31777</v>
      </c>
      <c r="B28" s="85">
        <v>26.233333333333299</v>
      </c>
      <c r="C28" s="85" t="e">
        <v>#N/A</v>
      </c>
      <c r="D28" s="86" t="e">
        <v>#N/A</v>
      </c>
      <c r="E28" s="93">
        <f t="shared" si="1"/>
        <v>18.882175226585773</v>
      </c>
      <c r="F28" s="85" t="e">
        <f t="shared" si="1"/>
        <v>#N/A</v>
      </c>
      <c r="G28" s="86" t="e">
        <f t="shared" si="1"/>
        <v>#N/A</v>
      </c>
      <c r="H28" s="90">
        <f t="shared" si="2"/>
        <v>18.882175226585773</v>
      </c>
      <c r="I28" s="91">
        <f t="shared" si="0"/>
        <v>8.9933269548358101</v>
      </c>
      <c r="J28" s="94"/>
      <c r="K28" s="92"/>
    </row>
    <row r="29" spans="1:11" x14ac:dyDescent="0.2">
      <c r="A29" s="108">
        <v>31867</v>
      </c>
      <c r="B29" s="85">
        <v>27.1666666666667</v>
      </c>
      <c r="C29" s="85" t="e">
        <v>#N/A</v>
      </c>
      <c r="D29" s="86" t="e">
        <v>#N/A</v>
      </c>
      <c r="E29" s="93">
        <f t="shared" si="1"/>
        <v>16.595135908440774</v>
      </c>
      <c r="F29" s="85" t="e">
        <f t="shared" si="1"/>
        <v>#N/A</v>
      </c>
      <c r="G29" s="86" t="e">
        <f t="shared" si="1"/>
        <v>#N/A</v>
      </c>
      <c r="H29" s="90">
        <f t="shared" si="2"/>
        <v>16.595135908440774</v>
      </c>
      <c r="I29" s="91">
        <f t="shared" si="0"/>
        <v>9.3682938002138183</v>
      </c>
      <c r="J29" s="94"/>
      <c r="K29" s="92"/>
    </row>
    <row r="30" spans="1:11" x14ac:dyDescent="0.2">
      <c r="A30" s="108">
        <v>31958</v>
      </c>
      <c r="B30" s="85">
        <v>28.233333333333299</v>
      </c>
      <c r="C30" s="85" t="e">
        <v>#N/A</v>
      </c>
      <c r="D30" s="86" t="e">
        <v>#N/A</v>
      </c>
      <c r="E30" s="93">
        <f t="shared" si="1"/>
        <v>17.313019390581431</v>
      </c>
      <c r="F30" s="85" t="e">
        <f t="shared" si="1"/>
        <v>#N/A</v>
      </c>
      <c r="G30" s="86" t="e">
        <f t="shared" si="1"/>
        <v>#N/A</v>
      </c>
      <c r="H30" s="90">
        <f t="shared" si="2"/>
        <v>17.313019390581431</v>
      </c>
      <c r="I30" s="91">
        <f t="shared" si="0"/>
        <v>9.7095294911920895</v>
      </c>
      <c r="J30" s="94"/>
      <c r="K30" s="92"/>
    </row>
    <row r="31" spans="1:11" x14ac:dyDescent="0.2">
      <c r="A31" s="108">
        <v>32050</v>
      </c>
      <c r="B31" s="85">
        <v>29.2</v>
      </c>
      <c r="C31" s="85" t="e">
        <v>#N/A</v>
      </c>
      <c r="D31" s="86" t="e">
        <v>#N/A</v>
      </c>
      <c r="E31" s="93">
        <f t="shared" si="1"/>
        <v>16.026490066225008</v>
      </c>
      <c r="F31" s="85" t="e">
        <f t="shared" si="1"/>
        <v>#N/A</v>
      </c>
      <c r="G31" s="86" t="e">
        <f t="shared" si="1"/>
        <v>#N/A</v>
      </c>
      <c r="H31" s="90">
        <f t="shared" si="2"/>
        <v>16.026490066225008</v>
      </c>
      <c r="I31" s="91">
        <f t="shared" si="0"/>
        <v>9.9961845764967094</v>
      </c>
      <c r="J31" s="94"/>
      <c r="K31" s="92"/>
    </row>
    <row r="32" spans="1:11" x14ac:dyDescent="0.2">
      <c r="A32" s="108">
        <v>32142</v>
      </c>
      <c r="B32" s="85">
        <v>30.2</v>
      </c>
      <c r="C32" s="85" t="e">
        <v>#N/A</v>
      </c>
      <c r="D32" s="86" t="e">
        <v>#N/A</v>
      </c>
      <c r="E32" s="93">
        <f t="shared" si="1"/>
        <v>15.120711562897228</v>
      </c>
      <c r="F32" s="85" t="e">
        <f t="shared" si="1"/>
        <v>#N/A</v>
      </c>
      <c r="G32" s="86" t="e">
        <f t="shared" si="1"/>
        <v>#N/A</v>
      </c>
      <c r="H32" s="90">
        <f t="shared" si="2"/>
        <v>15.120711562897228</v>
      </c>
      <c r="I32" s="91">
        <f t="shared" si="0"/>
        <v>10.353181983584822</v>
      </c>
      <c r="J32" s="94"/>
      <c r="K32" s="92"/>
    </row>
    <row r="33" spans="1:11" x14ac:dyDescent="0.2">
      <c r="A33" s="108">
        <v>32233</v>
      </c>
      <c r="B33" s="85">
        <v>30.9</v>
      </c>
      <c r="C33" s="85" t="e">
        <v>#N/A</v>
      </c>
      <c r="D33" s="86" t="e">
        <v>#N/A</v>
      </c>
      <c r="E33" s="93">
        <f t="shared" si="1"/>
        <v>13.742331288343411</v>
      </c>
      <c r="F33" s="85" t="e">
        <f t="shared" si="1"/>
        <v>#N/A</v>
      </c>
      <c r="G33" s="86" t="e">
        <f t="shared" si="1"/>
        <v>#N/A</v>
      </c>
      <c r="H33" s="90">
        <f t="shared" si="2"/>
        <v>13.742331288343411</v>
      </c>
      <c r="I33" s="91">
        <f t="shared" si="0"/>
        <v>10.655715770304537</v>
      </c>
      <c r="J33" s="94"/>
      <c r="K33" s="92"/>
    </row>
    <row r="34" spans="1:11" x14ac:dyDescent="0.2">
      <c r="A34" s="108">
        <v>32324</v>
      </c>
      <c r="B34" s="85">
        <v>31.8</v>
      </c>
      <c r="C34" s="85" t="e">
        <v>#N/A</v>
      </c>
      <c r="D34" s="86" t="e">
        <v>#N/A</v>
      </c>
      <c r="E34" s="93">
        <f t="shared" si="1"/>
        <v>12.632821723730947</v>
      </c>
      <c r="F34" s="85" t="e">
        <f t="shared" si="1"/>
        <v>#N/A</v>
      </c>
      <c r="G34" s="86" t="e">
        <f t="shared" si="1"/>
        <v>#N/A</v>
      </c>
      <c r="H34" s="90">
        <f t="shared" si="2"/>
        <v>12.632821723730947</v>
      </c>
      <c r="I34" s="91">
        <f t="shared" si="0"/>
        <v>10.936117042027467</v>
      </c>
      <c r="J34" s="94"/>
      <c r="K34" s="92"/>
    </row>
    <row r="35" spans="1:11" x14ac:dyDescent="0.2">
      <c r="A35" s="108">
        <v>32416</v>
      </c>
      <c r="B35" s="85">
        <v>32.8333333333333</v>
      </c>
      <c r="C35" s="85" t="e">
        <v>#N/A</v>
      </c>
      <c r="D35" s="86" t="e">
        <v>#N/A</v>
      </c>
      <c r="E35" s="93">
        <f t="shared" si="1"/>
        <v>12.442922374429122</v>
      </c>
      <c r="F35" s="85" t="e">
        <f t="shared" si="1"/>
        <v>#N/A</v>
      </c>
      <c r="G35" s="86" t="e">
        <f t="shared" si="1"/>
        <v>#N/A</v>
      </c>
      <c r="H35" s="90">
        <f t="shared" si="2"/>
        <v>12.442922374429122</v>
      </c>
      <c r="I35" s="91">
        <f t="shared" si="0"/>
        <v>11.240002063754851</v>
      </c>
      <c r="J35" s="94"/>
      <c r="K35" s="92"/>
    </row>
    <row r="36" spans="1:11" x14ac:dyDescent="0.2">
      <c r="A36" s="108">
        <v>32508</v>
      </c>
      <c r="B36" s="85">
        <v>33.9</v>
      </c>
      <c r="C36" s="85" t="e">
        <v>#N/A</v>
      </c>
      <c r="D36" s="86" t="e">
        <v>#N/A</v>
      </c>
      <c r="E36" s="93">
        <f t="shared" si="1"/>
        <v>12.25165562913908</v>
      </c>
      <c r="F36" s="85" t="e">
        <f t="shared" si="1"/>
        <v>#N/A</v>
      </c>
      <c r="G36" s="86" t="e">
        <f t="shared" si="1"/>
        <v>#N/A</v>
      </c>
      <c r="H36" s="90">
        <f t="shared" si="2"/>
        <v>12.25165562913908</v>
      </c>
      <c r="I36" s="91">
        <f t="shared" si="0"/>
        <v>11.621618186871704</v>
      </c>
      <c r="J36" s="94"/>
      <c r="K36" s="92"/>
    </row>
    <row r="37" spans="1:11" x14ac:dyDescent="0.2">
      <c r="A37" s="108">
        <v>32598</v>
      </c>
      <c r="B37" s="85">
        <v>35.133333333333297</v>
      </c>
      <c r="C37" s="85" t="e">
        <v>#N/A</v>
      </c>
      <c r="D37" s="86" t="e">
        <v>#N/A</v>
      </c>
      <c r="E37" s="93">
        <f t="shared" si="1"/>
        <v>13.700107874865042</v>
      </c>
      <c r="F37" s="85" t="e">
        <f t="shared" si="1"/>
        <v>#N/A</v>
      </c>
      <c r="G37" s="86" t="e">
        <f t="shared" si="1"/>
        <v>#N/A</v>
      </c>
      <c r="H37" s="90">
        <f t="shared" si="2"/>
        <v>13.700107874865042</v>
      </c>
      <c r="I37" s="91">
        <f t="shared" si="0"/>
        <v>12.115560325675265</v>
      </c>
      <c r="J37" s="94"/>
      <c r="K37" s="92"/>
    </row>
    <row r="38" spans="1:11" x14ac:dyDescent="0.2">
      <c r="A38" s="108">
        <v>32689</v>
      </c>
      <c r="B38" s="85">
        <v>36.533333333333303</v>
      </c>
      <c r="C38" s="85" t="e">
        <v>#N/A</v>
      </c>
      <c r="D38" s="86" t="e">
        <v>#N/A</v>
      </c>
      <c r="E38" s="93">
        <f t="shared" si="1"/>
        <v>14.884696016771382</v>
      </c>
      <c r="F38" s="85" t="e">
        <f t="shared" si="1"/>
        <v>#N/A</v>
      </c>
      <c r="G38" s="86" t="e">
        <f t="shared" si="1"/>
        <v>#N/A</v>
      </c>
      <c r="H38" s="90">
        <f t="shared" si="2"/>
        <v>14.884696016771382</v>
      </c>
      <c r="I38" s="91">
        <f t="shared" si="0"/>
        <v>12.563924819771586</v>
      </c>
      <c r="J38" s="94"/>
      <c r="K38" s="92"/>
    </row>
    <row r="39" spans="1:11" x14ac:dyDescent="0.2">
      <c r="A39" s="108">
        <v>32781</v>
      </c>
      <c r="B39" s="85">
        <v>37.8333333333333</v>
      </c>
      <c r="C39" s="85" t="e">
        <v>#N/A</v>
      </c>
      <c r="D39" s="86" t="e">
        <v>#N/A</v>
      </c>
      <c r="E39" s="93">
        <f t="shared" si="1"/>
        <v>15.22842639593911</v>
      </c>
      <c r="F39" s="85" t="e">
        <f t="shared" si="1"/>
        <v>#N/A</v>
      </c>
      <c r="G39" s="86" t="e">
        <f t="shared" si="1"/>
        <v>#N/A</v>
      </c>
      <c r="H39" s="90">
        <f t="shared" si="2"/>
        <v>15.22842639593911</v>
      </c>
      <c r="I39" s="91">
        <f t="shared" si="0"/>
        <v>12.951677504935795</v>
      </c>
      <c r="J39" s="94"/>
      <c r="K39" s="92"/>
    </row>
    <row r="40" spans="1:11" x14ac:dyDescent="0.2">
      <c r="A40" s="108">
        <v>32873</v>
      </c>
      <c r="B40" s="85">
        <v>38.966666666666697</v>
      </c>
      <c r="C40" s="85" t="e">
        <v>#N/A</v>
      </c>
      <c r="D40" s="86" t="e">
        <v>#N/A</v>
      </c>
      <c r="E40" s="93">
        <f t="shared" si="1"/>
        <v>14.945919370698224</v>
      </c>
      <c r="F40" s="85" t="e">
        <f t="shared" si="1"/>
        <v>#N/A</v>
      </c>
      <c r="G40" s="86" t="e">
        <f t="shared" si="1"/>
        <v>#N/A</v>
      </c>
      <c r="H40" s="90">
        <f t="shared" si="2"/>
        <v>14.945919370698224</v>
      </c>
      <c r="I40" s="91">
        <f t="shared" si="0"/>
        <v>13.358575870651949</v>
      </c>
      <c r="J40" s="94"/>
      <c r="K40" s="92"/>
    </row>
    <row r="41" spans="1:11" x14ac:dyDescent="0.2">
      <c r="A41" s="108">
        <v>32963</v>
      </c>
      <c r="B41" s="85">
        <v>40.433333333333302</v>
      </c>
      <c r="C41" s="85" t="e">
        <v>#N/A</v>
      </c>
      <c r="D41" s="86" t="e">
        <v>#N/A</v>
      </c>
      <c r="E41" s="93">
        <f t="shared" ref="E41:G72" si="3">(B41/B37-1)*100</f>
        <v>15.085388994307426</v>
      </c>
      <c r="F41" s="85" t="e">
        <f t="shared" si="3"/>
        <v>#N/A</v>
      </c>
      <c r="G41" s="86" t="e">
        <f t="shared" si="3"/>
        <v>#N/A</v>
      </c>
      <c r="H41" s="90">
        <f t="shared" si="2"/>
        <v>15.085388994307426</v>
      </c>
      <c r="I41" s="91">
        <f t="shared" si="0"/>
        <v>13.943239729643357</v>
      </c>
      <c r="J41" s="94"/>
      <c r="K41" s="92"/>
    </row>
    <row r="42" spans="1:11" x14ac:dyDescent="0.2">
      <c r="A42" s="108">
        <v>33054</v>
      </c>
      <c r="B42" s="85">
        <v>41.6666666666667</v>
      </c>
      <c r="C42" s="85" t="e">
        <v>#N/A</v>
      </c>
      <c r="D42" s="86" t="e">
        <v>#N/A</v>
      </c>
      <c r="E42" s="93">
        <f t="shared" si="3"/>
        <v>14.051094890511129</v>
      </c>
      <c r="F42" s="85" t="e">
        <f t="shared" si="3"/>
        <v>#N/A</v>
      </c>
      <c r="G42" s="86" t="e">
        <f t="shared" si="3"/>
        <v>#N/A</v>
      </c>
      <c r="H42" s="90">
        <f t="shared" si="2"/>
        <v>14.051094890511129</v>
      </c>
      <c r="I42" s="91">
        <f t="shared" si="0"/>
        <v>14.32929381817017</v>
      </c>
      <c r="J42" s="94"/>
      <c r="K42" s="92"/>
    </row>
    <row r="43" spans="1:11" x14ac:dyDescent="0.2">
      <c r="A43" s="108">
        <v>33146</v>
      </c>
      <c r="B43" s="85">
        <v>43</v>
      </c>
      <c r="C43" s="85" t="e">
        <v>#N/A</v>
      </c>
      <c r="D43" s="86" t="e">
        <v>#N/A</v>
      </c>
      <c r="E43" s="93">
        <f t="shared" si="3"/>
        <v>13.656387665198345</v>
      </c>
      <c r="F43" s="85" t="e">
        <f t="shared" si="3"/>
        <v>#N/A</v>
      </c>
      <c r="G43" s="86" t="e">
        <f t="shared" si="3"/>
        <v>#N/A</v>
      </c>
      <c r="H43" s="90">
        <f t="shared" si="2"/>
        <v>13.656387665198345</v>
      </c>
      <c r="I43" s="91">
        <f t="shared" si="0"/>
        <v>14.720408794156114</v>
      </c>
      <c r="J43" s="94"/>
      <c r="K43" s="92"/>
    </row>
    <row r="44" spans="1:11" x14ac:dyDescent="0.2">
      <c r="A44" s="108">
        <v>33238</v>
      </c>
      <c r="B44" s="85">
        <v>44.7</v>
      </c>
      <c r="C44" s="85" t="e">
        <v>#N/A</v>
      </c>
      <c r="D44" s="86" t="e">
        <v>#N/A</v>
      </c>
      <c r="E44" s="93">
        <f t="shared" si="3"/>
        <v>14.713430282292483</v>
      </c>
      <c r="F44" s="85" t="e">
        <f t="shared" si="3"/>
        <v>#N/A</v>
      </c>
      <c r="G44" s="86" t="e">
        <f t="shared" si="3"/>
        <v>#N/A</v>
      </c>
      <c r="H44" s="90">
        <f t="shared" si="2"/>
        <v>14.713430282292483</v>
      </c>
      <c r="I44" s="91">
        <f t="shared" si="0"/>
        <v>15.32408061808747</v>
      </c>
      <c r="J44" s="94"/>
      <c r="K44" s="92"/>
    </row>
    <row r="45" spans="1:11" x14ac:dyDescent="0.2">
      <c r="A45" s="108">
        <v>33328</v>
      </c>
      <c r="B45" s="85">
        <v>46.266666666666701</v>
      </c>
      <c r="C45" s="85" t="e">
        <v>#N/A</v>
      </c>
      <c r="D45" s="86" t="e">
        <v>#N/A</v>
      </c>
      <c r="E45" s="93">
        <f t="shared" si="3"/>
        <v>14.427040395713275</v>
      </c>
      <c r="F45" s="85" t="e">
        <f t="shared" si="3"/>
        <v>#N/A</v>
      </c>
      <c r="G45" s="86" t="e">
        <f t="shared" si="3"/>
        <v>#N/A</v>
      </c>
      <c r="H45" s="90">
        <f t="shared" si="2"/>
        <v>14.427040395713275</v>
      </c>
      <c r="I45" s="91">
        <f t="shared" si="0"/>
        <v>15.954836557910147</v>
      </c>
      <c r="J45" s="94"/>
      <c r="K45" s="92"/>
    </row>
    <row r="46" spans="1:11" x14ac:dyDescent="0.2">
      <c r="A46" s="108">
        <v>33419</v>
      </c>
      <c r="B46" s="85">
        <v>47.933333333333302</v>
      </c>
      <c r="C46" s="85" t="e">
        <v>#N/A</v>
      </c>
      <c r="D46" s="86" t="e">
        <v>#N/A</v>
      </c>
      <c r="E46" s="93">
        <f t="shared" si="3"/>
        <v>15.039999999999832</v>
      </c>
      <c r="F46" s="85" t="e">
        <f t="shared" si="3"/>
        <v>#N/A</v>
      </c>
      <c r="G46" s="86" t="e">
        <f t="shared" si="3"/>
        <v>#N/A</v>
      </c>
      <c r="H46" s="90">
        <f t="shared" si="2"/>
        <v>15.039999999999832</v>
      </c>
      <c r="I46" s="91">
        <f t="shared" si="0"/>
        <v>16.48441960842294</v>
      </c>
      <c r="J46" s="94"/>
      <c r="K46" s="92"/>
    </row>
    <row r="47" spans="1:11" x14ac:dyDescent="0.2">
      <c r="A47" s="108">
        <v>33511</v>
      </c>
      <c r="B47" s="85">
        <v>49.633333333333297</v>
      </c>
      <c r="C47" s="85" t="e">
        <v>#N/A</v>
      </c>
      <c r="D47" s="86" t="e">
        <v>#N/A</v>
      </c>
      <c r="E47" s="93">
        <f t="shared" si="3"/>
        <v>15.426356589147193</v>
      </c>
      <c r="F47" s="85" t="e">
        <f t="shared" si="3"/>
        <v>#N/A</v>
      </c>
      <c r="G47" s="86" t="e">
        <f t="shared" si="3"/>
        <v>#N/A</v>
      </c>
      <c r="H47" s="90">
        <f t="shared" si="2"/>
        <v>15.426356589147193</v>
      </c>
      <c r="I47" s="91">
        <f t="shared" si="0"/>
        <v>16.991231546122819</v>
      </c>
      <c r="J47" s="94"/>
      <c r="K47" s="92"/>
    </row>
    <row r="48" spans="1:11" x14ac:dyDescent="0.2">
      <c r="A48" s="108">
        <v>33603</v>
      </c>
      <c r="B48" s="85">
        <v>51.9</v>
      </c>
      <c r="C48" s="85" t="e">
        <v>#N/A</v>
      </c>
      <c r="D48" s="86" t="e">
        <v>#N/A</v>
      </c>
      <c r="E48" s="93">
        <f t="shared" si="3"/>
        <v>16.107382550335569</v>
      </c>
      <c r="F48" s="85" t="e">
        <f t="shared" si="3"/>
        <v>#N/A</v>
      </c>
      <c r="G48" s="86" t="e">
        <f t="shared" si="3"/>
        <v>#N/A</v>
      </c>
      <c r="H48" s="90">
        <f t="shared" si="2"/>
        <v>16.107382550335569</v>
      </c>
      <c r="I48" s="91">
        <f t="shared" si="0"/>
        <v>17.792388905564646</v>
      </c>
      <c r="J48" s="94"/>
      <c r="K48" s="92"/>
    </row>
    <row r="49" spans="1:11" x14ac:dyDescent="0.2">
      <c r="A49" s="108">
        <v>33694</v>
      </c>
      <c r="B49" s="85">
        <v>53.633333333333297</v>
      </c>
      <c r="C49" s="85" t="e">
        <v>#N/A</v>
      </c>
      <c r="D49" s="86" t="e">
        <v>#N/A</v>
      </c>
      <c r="E49" s="93">
        <f t="shared" si="3"/>
        <v>15.922190201728936</v>
      </c>
      <c r="F49" s="85" t="e">
        <f t="shared" si="3"/>
        <v>#N/A</v>
      </c>
      <c r="G49" s="86" t="e">
        <f t="shared" si="3"/>
        <v>#N/A</v>
      </c>
      <c r="H49" s="90">
        <f t="shared" si="2"/>
        <v>15.922190201728936</v>
      </c>
      <c r="I49" s="91">
        <f t="shared" si="0"/>
        <v>18.495195981035582</v>
      </c>
      <c r="J49" s="94"/>
      <c r="K49" s="92"/>
    </row>
    <row r="50" spans="1:11" x14ac:dyDescent="0.2">
      <c r="A50" s="108">
        <v>33785</v>
      </c>
      <c r="B50" s="85">
        <v>55.133333333333297</v>
      </c>
      <c r="C50" s="85" t="e">
        <v>#N/A</v>
      </c>
      <c r="D50" s="86" t="e">
        <v>#N/A</v>
      </c>
      <c r="E50" s="93">
        <f t="shared" si="3"/>
        <v>15.020862308762162</v>
      </c>
      <c r="F50" s="85" t="e">
        <f t="shared" si="3"/>
        <v>#N/A</v>
      </c>
      <c r="G50" s="86" t="e">
        <f t="shared" si="3"/>
        <v>#N/A</v>
      </c>
      <c r="H50" s="90">
        <f t="shared" si="2"/>
        <v>15.020862308762162</v>
      </c>
      <c r="I50" s="91">
        <f t="shared" si="0"/>
        <v>18.960521580202741</v>
      </c>
      <c r="J50" s="94"/>
      <c r="K50" s="92"/>
    </row>
    <row r="51" spans="1:11" x14ac:dyDescent="0.2">
      <c r="A51" s="108">
        <v>33877</v>
      </c>
      <c r="B51" s="85">
        <v>56.6666666666667</v>
      </c>
      <c r="C51" s="85" t="e">
        <v>#N/A</v>
      </c>
      <c r="D51" s="86" t="e">
        <v>#N/A</v>
      </c>
      <c r="E51" s="93">
        <f t="shared" si="3"/>
        <v>14.170584284755016</v>
      </c>
      <c r="F51" s="85" t="e">
        <f t="shared" si="3"/>
        <v>#N/A</v>
      </c>
      <c r="G51" s="86" t="e">
        <f t="shared" si="3"/>
        <v>#N/A</v>
      </c>
      <c r="H51" s="90">
        <f t="shared" si="2"/>
        <v>14.170584284755016</v>
      </c>
      <c r="I51" s="91">
        <f t="shared" si="0"/>
        <v>19.398988333384036</v>
      </c>
      <c r="J51" s="94"/>
      <c r="K51" s="92"/>
    </row>
    <row r="52" spans="1:11" x14ac:dyDescent="0.2">
      <c r="A52" s="108">
        <v>33969</v>
      </c>
      <c r="B52" s="85">
        <v>57.566666666666698</v>
      </c>
      <c r="C52" s="85" t="e">
        <v>#N/A</v>
      </c>
      <c r="D52" s="86" t="e">
        <v>#N/A</v>
      </c>
      <c r="E52" s="93">
        <f t="shared" si="3"/>
        <v>10.918432883750873</v>
      </c>
      <c r="F52" s="85" t="e">
        <f t="shared" si="3"/>
        <v>#N/A</v>
      </c>
      <c r="G52" s="86" t="e">
        <f t="shared" si="3"/>
        <v>#N/A</v>
      </c>
      <c r="H52" s="90">
        <f t="shared" si="2"/>
        <v>10.918432883750873</v>
      </c>
      <c r="I52" s="91">
        <f t="shared" si="0"/>
        <v>19.73503894663466</v>
      </c>
      <c r="J52" s="94"/>
      <c r="K52" s="92"/>
    </row>
    <row r="53" spans="1:11" x14ac:dyDescent="0.2">
      <c r="A53" s="108">
        <v>34059</v>
      </c>
      <c r="B53" s="85">
        <v>58.6666666666667</v>
      </c>
      <c r="C53" s="85" t="e">
        <v>#N/A</v>
      </c>
      <c r="D53" s="86" t="e">
        <v>#N/A</v>
      </c>
      <c r="E53" s="93">
        <f t="shared" si="3"/>
        <v>9.3847110006216372</v>
      </c>
      <c r="F53" s="85" t="e">
        <f t="shared" si="3"/>
        <v>#N/A</v>
      </c>
      <c r="G53" s="86" t="e">
        <f t="shared" si="3"/>
        <v>#N/A</v>
      </c>
      <c r="H53" s="90">
        <f t="shared" si="2"/>
        <v>9.3847110006216372</v>
      </c>
      <c r="I53" s="91">
        <f t="shared" si="0"/>
        <v>20.230916672854359</v>
      </c>
      <c r="J53" s="94"/>
      <c r="K53" s="92"/>
    </row>
    <row r="54" spans="1:11" x14ac:dyDescent="0.2">
      <c r="A54" s="108">
        <v>34150</v>
      </c>
      <c r="B54" s="85">
        <v>60.966666666666697</v>
      </c>
      <c r="C54" s="85" t="e">
        <v>#N/A</v>
      </c>
      <c r="D54" s="86" t="e">
        <v>#N/A</v>
      </c>
      <c r="E54" s="93">
        <f t="shared" si="3"/>
        <v>10.580411124546686</v>
      </c>
      <c r="F54" s="85" t="e">
        <f t="shared" si="3"/>
        <v>#N/A</v>
      </c>
      <c r="G54" s="86" t="e">
        <f t="shared" si="3"/>
        <v>#N/A</v>
      </c>
      <c r="H54" s="90">
        <f t="shared" si="2"/>
        <v>10.580411124546686</v>
      </c>
      <c r="I54" s="91">
        <f t="shared" si="0"/>
        <v>20.966622714746585</v>
      </c>
      <c r="J54" s="94"/>
      <c r="K54" s="92"/>
    </row>
    <row r="55" spans="1:11" x14ac:dyDescent="0.2">
      <c r="A55" s="108">
        <v>34242</v>
      </c>
      <c r="B55" s="85">
        <v>61.966666666666697</v>
      </c>
      <c r="C55" s="85" t="e">
        <v>#N/A</v>
      </c>
      <c r="D55" s="86" t="e">
        <v>#N/A</v>
      </c>
      <c r="E55" s="93">
        <f t="shared" si="3"/>
        <v>9.352941176470587</v>
      </c>
      <c r="F55" s="85" t="e">
        <f t="shared" si="3"/>
        <v>#N/A</v>
      </c>
      <c r="G55" s="86" t="e">
        <f t="shared" si="3"/>
        <v>#N/A</v>
      </c>
      <c r="H55" s="90">
        <f t="shared" si="2"/>
        <v>9.352941176470587</v>
      </c>
      <c r="I55" s="91">
        <f t="shared" si="0"/>
        <v>21.213364301035835</v>
      </c>
      <c r="J55" s="94"/>
      <c r="K55" s="92"/>
    </row>
    <row r="56" spans="1:11" x14ac:dyDescent="0.2">
      <c r="A56" s="108">
        <v>34334</v>
      </c>
      <c r="B56" s="85">
        <v>63</v>
      </c>
      <c r="C56" s="85" t="e">
        <v>#N/A</v>
      </c>
      <c r="D56" s="86" t="e">
        <v>#N/A</v>
      </c>
      <c r="E56" s="93">
        <f t="shared" si="3"/>
        <v>9.4383323682686093</v>
      </c>
      <c r="F56" s="85" t="e">
        <f t="shared" si="3"/>
        <v>#N/A</v>
      </c>
      <c r="G56" s="86" t="e">
        <f t="shared" si="3"/>
        <v>#N/A</v>
      </c>
      <c r="H56" s="90">
        <f t="shared" si="2"/>
        <v>9.4383323682686093</v>
      </c>
      <c r="I56" s="91">
        <f t="shared" si="0"/>
        <v>21.597697515425295</v>
      </c>
      <c r="J56" s="94"/>
      <c r="K56" s="92"/>
    </row>
    <row r="57" spans="1:11" x14ac:dyDescent="0.2">
      <c r="A57" s="108">
        <v>34424</v>
      </c>
      <c r="B57" s="85">
        <v>64.3333333333333</v>
      </c>
      <c r="C57" s="85" t="e">
        <v>#N/A</v>
      </c>
      <c r="D57" s="86" t="e">
        <v>#N/A</v>
      </c>
      <c r="E57" s="93">
        <f t="shared" si="3"/>
        <v>9.6590909090907839</v>
      </c>
      <c r="F57" s="85" t="e">
        <f t="shared" si="3"/>
        <v>#N/A</v>
      </c>
      <c r="G57" s="86" t="e">
        <f t="shared" si="3"/>
        <v>#N/A</v>
      </c>
      <c r="H57" s="90">
        <f t="shared" si="2"/>
        <v>9.6590909090907839</v>
      </c>
      <c r="I57" s="91">
        <f t="shared" si="0"/>
        <v>22.185039306027768</v>
      </c>
      <c r="J57" s="94"/>
      <c r="K57" s="92"/>
    </row>
    <row r="58" spans="1:11" x14ac:dyDescent="0.2">
      <c r="A58" s="108">
        <v>34515</v>
      </c>
      <c r="B58" s="85">
        <v>65.366666666666703</v>
      </c>
      <c r="C58" s="85" t="e">
        <v>#N/A</v>
      </c>
      <c r="D58" s="86" t="e">
        <v>#N/A</v>
      </c>
      <c r="E58" s="93">
        <f t="shared" si="3"/>
        <v>7.2170585019136091</v>
      </c>
      <c r="F58" s="85" t="e">
        <f t="shared" si="3"/>
        <v>#N/A</v>
      </c>
      <c r="G58" s="86" t="e">
        <f t="shared" si="3"/>
        <v>#N/A</v>
      </c>
      <c r="H58" s="90">
        <f t="shared" si="2"/>
        <v>7.2170585019136091</v>
      </c>
      <c r="I58" s="91">
        <f t="shared" si="0"/>
        <v>22.479796141945354</v>
      </c>
      <c r="J58" s="94"/>
      <c r="K58" s="92"/>
    </row>
    <row r="59" spans="1:11" x14ac:dyDescent="0.2">
      <c r="A59" s="108">
        <v>34607</v>
      </c>
      <c r="B59" s="85">
        <v>67.599999999999994</v>
      </c>
      <c r="C59" s="85" t="e">
        <v>#N/A</v>
      </c>
      <c r="D59" s="86" t="e">
        <v>#N/A</v>
      </c>
      <c r="E59" s="93">
        <f t="shared" si="3"/>
        <v>9.0909090909090384</v>
      </c>
      <c r="F59" s="85" t="e">
        <f t="shared" si="3"/>
        <v>#N/A</v>
      </c>
      <c r="G59" s="86" t="e">
        <f t="shared" si="3"/>
        <v>#N/A</v>
      </c>
      <c r="H59" s="90">
        <f t="shared" si="2"/>
        <v>9.0909090909090384</v>
      </c>
      <c r="I59" s="91">
        <f t="shared" si="0"/>
        <v>23.141851964766353</v>
      </c>
      <c r="J59" s="94"/>
      <c r="K59" s="92"/>
    </row>
    <row r="60" spans="1:11" x14ac:dyDescent="0.2">
      <c r="A60" s="108">
        <v>34699</v>
      </c>
      <c r="B60" s="85">
        <v>69.233333333333306</v>
      </c>
      <c r="C60" s="85" t="e">
        <v>#N/A</v>
      </c>
      <c r="D60" s="86" t="e">
        <v>#N/A</v>
      </c>
      <c r="E60" s="93">
        <f t="shared" si="3"/>
        <v>9.8941798941798442</v>
      </c>
      <c r="F60" s="85" t="e">
        <f t="shared" si="3"/>
        <v>#N/A</v>
      </c>
      <c r="G60" s="86" t="e">
        <f t="shared" si="3"/>
        <v>#N/A</v>
      </c>
      <c r="H60" s="90">
        <f t="shared" si="2"/>
        <v>9.8941798941798442</v>
      </c>
      <c r="I60" s="91">
        <f t="shared" si="0"/>
        <v>23.734612560602287</v>
      </c>
      <c r="J60" s="94"/>
      <c r="K60" s="92"/>
    </row>
    <row r="61" spans="1:11" x14ac:dyDescent="0.2">
      <c r="A61" s="108">
        <v>34789</v>
      </c>
      <c r="B61" s="85">
        <v>70.7</v>
      </c>
      <c r="C61" s="85" t="e">
        <v>#N/A</v>
      </c>
      <c r="D61" s="86" t="e">
        <v>#N/A</v>
      </c>
      <c r="E61" s="93">
        <f t="shared" si="3"/>
        <v>9.8963730569948893</v>
      </c>
      <c r="F61" s="85" t="e">
        <f t="shared" si="3"/>
        <v>#N/A</v>
      </c>
      <c r="G61" s="86" t="e">
        <f t="shared" si="3"/>
        <v>#N/A</v>
      </c>
      <c r="H61" s="90">
        <f t="shared" si="2"/>
        <v>9.8963730569948893</v>
      </c>
      <c r="I61" s="91">
        <f t="shared" si="0"/>
        <v>24.380553558593228</v>
      </c>
      <c r="J61" s="94"/>
      <c r="K61" s="92"/>
    </row>
    <row r="62" spans="1:11" x14ac:dyDescent="0.2">
      <c r="A62" s="108">
        <v>34880</v>
      </c>
      <c r="B62" s="85">
        <v>72.3333333333333</v>
      </c>
      <c r="C62" s="85" t="e">
        <v>#N/A</v>
      </c>
      <c r="D62" s="86" t="e">
        <v>#N/A</v>
      </c>
      <c r="E62" s="93">
        <f t="shared" si="3"/>
        <v>10.657827638959594</v>
      </c>
      <c r="F62" s="85" t="e">
        <f t="shared" si="3"/>
        <v>#N/A</v>
      </c>
      <c r="G62" s="86" t="e">
        <f t="shared" si="3"/>
        <v>#N/A</v>
      </c>
      <c r="H62" s="90">
        <f t="shared" si="2"/>
        <v>10.657827638959594</v>
      </c>
      <c r="I62" s="91">
        <f t="shared" si="0"/>
        <v>24.87565406834338</v>
      </c>
      <c r="J62" s="94"/>
      <c r="K62" s="92"/>
    </row>
    <row r="63" spans="1:11" x14ac:dyDescent="0.2">
      <c r="A63" s="108">
        <v>34972</v>
      </c>
      <c r="B63" s="85">
        <v>72.8</v>
      </c>
      <c r="C63" s="85" t="e">
        <v>#N/A</v>
      </c>
      <c r="D63" s="86" t="e">
        <v>#N/A</v>
      </c>
      <c r="E63" s="93">
        <f t="shared" si="3"/>
        <v>7.6923076923076872</v>
      </c>
      <c r="F63" s="85" t="e">
        <f t="shared" si="3"/>
        <v>#N/A</v>
      </c>
      <c r="G63" s="86" t="e">
        <f t="shared" si="3"/>
        <v>#N/A</v>
      </c>
      <c r="H63" s="90">
        <f t="shared" si="2"/>
        <v>7.6923076923076872</v>
      </c>
      <c r="I63" s="91">
        <f t="shared" si="0"/>
        <v>24.921994423594533</v>
      </c>
      <c r="J63" s="94"/>
      <c r="K63" s="92"/>
    </row>
    <row r="64" spans="1:11" x14ac:dyDescent="0.2">
      <c r="A64" s="108">
        <v>35064</v>
      </c>
      <c r="B64" s="85">
        <v>73.733333333333306</v>
      </c>
      <c r="C64" s="85" t="e">
        <v>#N/A</v>
      </c>
      <c r="D64" s="86" t="e">
        <v>#N/A</v>
      </c>
      <c r="E64" s="93">
        <f t="shared" si="3"/>
        <v>6.4997592681752536</v>
      </c>
      <c r="F64" s="85" t="e">
        <f t="shared" si="3"/>
        <v>#N/A</v>
      </c>
      <c r="G64" s="86" t="e">
        <f t="shared" si="3"/>
        <v>#N/A</v>
      </c>
      <c r="H64" s="90">
        <f t="shared" si="2"/>
        <v>6.4997592681752536</v>
      </c>
      <c r="I64" s="91">
        <f t="shared" si="0"/>
        <v>25.277305240275521</v>
      </c>
      <c r="J64" s="94"/>
      <c r="K64" s="92"/>
    </row>
    <row r="65" spans="1:11" x14ac:dyDescent="0.2">
      <c r="A65" s="108">
        <v>35155</v>
      </c>
      <c r="B65" s="85">
        <v>75.266666666666694</v>
      </c>
      <c r="C65" s="85" t="e">
        <v>#N/A</v>
      </c>
      <c r="D65" s="86" t="e">
        <v>#N/A</v>
      </c>
      <c r="E65" s="93">
        <f t="shared" si="3"/>
        <v>6.4592173503065009</v>
      </c>
      <c r="F65" s="85" t="e">
        <f t="shared" si="3"/>
        <v>#N/A</v>
      </c>
      <c r="G65" s="86" t="e">
        <f t="shared" si="3"/>
        <v>#N/A</v>
      </c>
      <c r="H65" s="90">
        <f t="shared" si="2"/>
        <v>6.4592173503065009</v>
      </c>
      <c r="I65" s="91">
        <f t="shared" si="0"/>
        <v>25.955346504150651</v>
      </c>
      <c r="J65" s="94"/>
      <c r="K65" s="92"/>
    </row>
    <row r="66" spans="1:11" x14ac:dyDescent="0.2">
      <c r="A66" s="108">
        <v>35246</v>
      </c>
      <c r="B66" s="85">
        <v>76.8333333333333</v>
      </c>
      <c r="C66" s="85" t="e">
        <v>#N/A</v>
      </c>
      <c r="D66" s="86" t="e">
        <v>#N/A</v>
      </c>
      <c r="E66" s="93">
        <f t="shared" si="3"/>
        <v>6.2211981566820285</v>
      </c>
      <c r="F66" s="85" t="e">
        <f t="shared" si="3"/>
        <v>#N/A</v>
      </c>
      <c r="G66" s="86" t="e">
        <f t="shared" si="3"/>
        <v>#N/A</v>
      </c>
      <c r="H66" s="90">
        <f t="shared" si="2"/>
        <v>6.2211981566820285</v>
      </c>
      <c r="I66" s="91">
        <f t="shared" si="0"/>
        <v>26.423217800705757</v>
      </c>
      <c r="J66" s="94"/>
      <c r="K66" s="92"/>
    </row>
    <row r="67" spans="1:11" x14ac:dyDescent="0.2">
      <c r="A67" s="108">
        <v>35338</v>
      </c>
      <c r="B67" s="85">
        <v>78.400000000000006</v>
      </c>
      <c r="C67" s="85" t="e">
        <v>#N/A</v>
      </c>
      <c r="D67" s="86" t="e">
        <v>#N/A</v>
      </c>
      <c r="E67" s="93">
        <f t="shared" si="3"/>
        <v>7.6923076923077094</v>
      </c>
      <c r="F67" s="85" t="e">
        <f t="shared" si="3"/>
        <v>#N/A</v>
      </c>
      <c r="G67" s="86" t="e">
        <f t="shared" si="3"/>
        <v>#N/A</v>
      </c>
      <c r="H67" s="90">
        <f t="shared" si="2"/>
        <v>7.6923076923077094</v>
      </c>
      <c r="I67" s="91">
        <f t="shared" si="0"/>
        <v>26.839070917717194</v>
      </c>
      <c r="J67" s="94"/>
      <c r="K67" s="92"/>
    </row>
    <row r="68" spans="1:11" x14ac:dyDescent="0.2">
      <c r="A68" s="108">
        <v>35430</v>
      </c>
      <c r="B68" s="85">
        <v>80.466666666666697</v>
      </c>
      <c r="C68" s="85" t="e">
        <v>#N/A</v>
      </c>
      <c r="D68" s="86" t="e">
        <v>#N/A</v>
      </c>
      <c r="E68" s="93">
        <f t="shared" si="3"/>
        <v>9.1320072332731428</v>
      </c>
      <c r="F68" s="85" t="e">
        <f t="shared" si="3"/>
        <v>#N/A</v>
      </c>
      <c r="G68" s="86" t="e">
        <f t="shared" si="3"/>
        <v>#N/A</v>
      </c>
      <c r="H68" s="90">
        <f t="shared" si="2"/>
        <v>9.1320072332731428</v>
      </c>
      <c r="I68" s="91">
        <f t="shared" si="0"/>
        <v>27.585630583194011</v>
      </c>
      <c r="J68" s="94"/>
      <c r="K68" s="92"/>
    </row>
    <row r="69" spans="1:11" x14ac:dyDescent="0.2">
      <c r="A69" s="108">
        <v>35520</v>
      </c>
      <c r="B69" s="85">
        <v>82.6666666666667</v>
      </c>
      <c r="C69" s="85" t="e">
        <v>#N/A</v>
      </c>
      <c r="D69" s="86" t="e">
        <v>#N/A</v>
      </c>
      <c r="E69" s="93">
        <f t="shared" si="3"/>
        <v>9.8317094774136535</v>
      </c>
      <c r="F69" s="85" t="e">
        <f t="shared" si="3"/>
        <v>#N/A</v>
      </c>
      <c r="G69" s="86" t="e">
        <f t="shared" si="3"/>
        <v>#N/A</v>
      </c>
      <c r="H69" s="90">
        <f t="shared" si="2"/>
        <v>9.8317094774136535</v>
      </c>
      <c r="I69" s="91">
        <f t="shared" ref="I69:I130" si="4">I73/(H73/100+1)</f>
        <v>28.507200766294783</v>
      </c>
      <c r="J69" s="94"/>
      <c r="K69" s="92"/>
    </row>
    <row r="70" spans="1:11" x14ac:dyDescent="0.2">
      <c r="A70" s="108">
        <v>35611</v>
      </c>
      <c r="B70" s="85">
        <v>84.133333333333297</v>
      </c>
      <c r="C70" s="85" t="e">
        <v>#N/A</v>
      </c>
      <c r="D70" s="86" t="e">
        <v>#N/A</v>
      </c>
      <c r="E70" s="93">
        <f t="shared" si="3"/>
        <v>9.5010845986984727</v>
      </c>
      <c r="F70" s="85" t="e">
        <f t="shared" si="3"/>
        <v>#N/A</v>
      </c>
      <c r="G70" s="86" t="e">
        <f t="shared" si="3"/>
        <v>#N/A</v>
      </c>
      <c r="H70" s="90">
        <f t="shared" si="2"/>
        <v>9.5010845986984727</v>
      </c>
      <c r="I70" s="91">
        <f t="shared" si="4"/>
        <v>28.933710077649163</v>
      </c>
      <c r="J70" s="94"/>
      <c r="K70" s="92"/>
    </row>
    <row r="71" spans="1:11" x14ac:dyDescent="0.2">
      <c r="A71" s="108">
        <v>35703</v>
      </c>
      <c r="B71" s="85">
        <v>85.033333333333303</v>
      </c>
      <c r="C71" s="85" t="e">
        <v>#N/A</v>
      </c>
      <c r="D71" s="86" t="e">
        <v>#N/A</v>
      </c>
      <c r="E71" s="93">
        <f t="shared" si="3"/>
        <v>8.4608843537414593</v>
      </c>
      <c r="F71" s="85" t="e">
        <f t="shared" si="3"/>
        <v>#N/A</v>
      </c>
      <c r="G71" s="86" t="e">
        <f t="shared" si="3"/>
        <v>#N/A</v>
      </c>
      <c r="H71" s="90">
        <f t="shared" si="2"/>
        <v>8.4608843537414593</v>
      </c>
      <c r="I71" s="91">
        <f t="shared" si="4"/>
        <v>29.109893669683903</v>
      </c>
      <c r="J71" s="94"/>
      <c r="K71" s="92"/>
    </row>
    <row r="72" spans="1:11" x14ac:dyDescent="0.2">
      <c r="A72" s="108">
        <v>35795</v>
      </c>
      <c r="B72" s="85">
        <v>85.8333333333333</v>
      </c>
      <c r="C72" s="85" t="e">
        <v>#N/A</v>
      </c>
      <c r="D72" s="86" t="e">
        <v>#N/A</v>
      </c>
      <c r="E72" s="93">
        <f t="shared" si="3"/>
        <v>6.6694283347140892</v>
      </c>
      <c r="F72" s="85" t="e">
        <f t="shared" si="3"/>
        <v>#N/A</v>
      </c>
      <c r="G72" s="86" t="e">
        <f t="shared" si="3"/>
        <v>#N/A</v>
      </c>
      <c r="H72" s="90">
        <f t="shared" si="2"/>
        <v>6.6694283347140892</v>
      </c>
      <c r="I72" s="91">
        <f t="shared" si="4"/>
        <v>29.425434445619107</v>
      </c>
      <c r="J72" s="94"/>
      <c r="K72" s="92"/>
    </row>
    <row r="73" spans="1:11" x14ac:dyDescent="0.2">
      <c r="A73" s="108">
        <v>35885</v>
      </c>
      <c r="B73" s="85">
        <v>87.133333333333297</v>
      </c>
      <c r="C73" s="85" t="e">
        <v>#N/A</v>
      </c>
      <c r="D73" s="86" t="e">
        <v>#N/A</v>
      </c>
      <c r="E73" s="93">
        <f t="shared" ref="E73:G104" si="5">(B73/B69-1)*100</f>
        <v>5.4032258064515171</v>
      </c>
      <c r="F73" s="85" t="e">
        <f t="shared" si="5"/>
        <v>#N/A</v>
      </c>
      <c r="G73" s="86" t="e">
        <f t="shared" si="5"/>
        <v>#N/A</v>
      </c>
      <c r="H73" s="90">
        <f t="shared" si="2"/>
        <v>5.4032258064515171</v>
      </c>
      <c r="I73" s="91">
        <f t="shared" si="4"/>
        <v>30.047509194796167</v>
      </c>
      <c r="J73" s="94"/>
      <c r="K73" s="92"/>
    </row>
    <row r="74" spans="1:11" x14ac:dyDescent="0.2">
      <c r="A74" s="108">
        <v>35976</v>
      </c>
      <c r="B74" s="85">
        <v>88.433333333333294</v>
      </c>
      <c r="C74" s="85" t="e">
        <v>#N/A</v>
      </c>
      <c r="D74" s="86" t="e">
        <v>#N/A</v>
      </c>
      <c r="E74" s="93">
        <f t="shared" si="5"/>
        <v>5.1109350237717788</v>
      </c>
      <c r="F74" s="85" t="e">
        <f t="shared" si="5"/>
        <v>#N/A</v>
      </c>
      <c r="G74" s="86" t="e">
        <f t="shared" si="5"/>
        <v>#N/A</v>
      </c>
      <c r="H74" s="90">
        <f t="shared" ref="H74:H92" si="6">E74</f>
        <v>5.1109350237717788</v>
      </c>
      <c r="I74" s="91">
        <f t="shared" si="4"/>
        <v>30.41249319968432</v>
      </c>
      <c r="J74" s="94"/>
      <c r="K74" s="92"/>
    </row>
    <row r="75" spans="1:11" x14ac:dyDescent="0.2">
      <c r="A75" s="108">
        <v>36068</v>
      </c>
      <c r="B75" s="85">
        <v>91.6</v>
      </c>
      <c r="C75" s="85" t="e">
        <v>#N/A</v>
      </c>
      <c r="D75" s="86" t="e">
        <v>#N/A</v>
      </c>
      <c r="E75" s="93">
        <f t="shared" si="5"/>
        <v>7.7224617796942674</v>
      </c>
      <c r="F75" s="85" t="e">
        <f t="shared" si="5"/>
        <v>#N/A</v>
      </c>
      <c r="G75" s="86" t="e">
        <f t="shared" si="5"/>
        <v>#N/A</v>
      </c>
      <c r="H75" s="90">
        <f t="shared" si="6"/>
        <v>7.7224617796942674</v>
      </c>
      <c r="I75" s="91">
        <f t="shared" si="4"/>
        <v>31.357894082434882</v>
      </c>
      <c r="J75" s="94"/>
      <c r="K75" s="92"/>
    </row>
    <row r="76" spans="1:11" x14ac:dyDescent="0.2">
      <c r="A76" s="108">
        <v>36160</v>
      </c>
      <c r="B76" s="85">
        <v>93.733333333333306</v>
      </c>
      <c r="C76" s="85" t="e">
        <v>#N/A</v>
      </c>
      <c r="D76" s="86" t="e">
        <v>#N/A</v>
      </c>
      <c r="E76" s="93">
        <f t="shared" si="5"/>
        <v>9.2038834951456483</v>
      </c>
      <c r="F76" s="85" t="e">
        <f t="shared" si="5"/>
        <v>#N/A</v>
      </c>
      <c r="G76" s="86" t="e">
        <f t="shared" si="5"/>
        <v>#N/A</v>
      </c>
      <c r="H76" s="90">
        <f t="shared" si="6"/>
        <v>9.2038834951456483</v>
      </c>
      <c r="I76" s="91">
        <f t="shared" si="4"/>
        <v>32.133717149934348</v>
      </c>
      <c r="J76" s="94"/>
      <c r="K76" s="92"/>
    </row>
    <row r="77" spans="1:11" x14ac:dyDescent="0.2">
      <c r="A77" s="108">
        <v>36250</v>
      </c>
      <c r="B77" s="85">
        <v>94.5</v>
      </c>
      <c r="C77" s="85" t="e">
        <v>#N/A</v>
      </c>
      <c r="D77" s="86" t="e">
        <v>#N/A</v>
      </c>
      <c r="E77" s="93">
        <f t="shared" si="5"/>
        <v>8.4544758990054092</v>
      </c>
      <c r="F77" s="85" t="e">
        <f t="shared" si="5"/>
        <v>#N/A</v>
      </c>
      <c r="G77" s="86" t="e">
        <f t="shared" si="5"/>
        <v>#N/A</v>
      </c>
      <c r="H77" s="90">
        <f t="shared" si="6"/>
        <v>8.4544758990054092</v>
      </c>
      <c r="I77" s="91">
        <f t="shared" si="4"/>
        <v>32.587868617921643</v>
      </c>
      <c r="J77" s="94"/>
      <c r="K77" s="92"/>
    </row>
    <row r="78" spans="1:11" x14ac:dyDescent="0.2">
      <c r="A78" s="108">
        <v>36341</v>
      </c>
      <c r="B78" s="85">
        <v>94.733333333333306</v>
      </c>
      <c r="C78" s="85" t="e">
        <v>#N/A</v>
      </c>
      <c r="D78" s="86" t="e">
        <v>#N/A</v>
      </c>
      <c r="E78" s="93">
        <f t="shared" si="5"/>
        <v>7.1240105540897325</v>
      </c>
      <c r="F78" s="85" t="e">
        <f t="shared" si="5"/>
        <v>#N/A</v>
      </c>
      <c r="G78" s="86" t="e">
        <f t="shared" si="5"/>
        <v>#N/A</v>
      </c>
      <c r="H78" s="90">
        <f t="shared" si="6"/>
        <v>7.1240105540897325</v>
      </c>
      <c r="I78" s="91">
        <f t="shared" si="4"/>
        <v>32.579082424991654</v>
      </c>
      <c r="J78" s="94"/>
      <c r="K78" s="92"/>
    </row>
    <row r="79" spans="1:11" x14ac:dyDescent="0.2">
      <c r="A79" s="108">
        <v>36433</v>
      </c>
      <c r="B79" s="85">
        <v>94.7</v>
      </c>
      <c r="C79" s="85" t="e">
        <v>#N/A</v>
      </c>
      <c r="D79" s="86" t="e">
        <v>#N/A</v>
      </c>
      <c r="E79" s="93">
        <f t="shared" si="5"/>
        <v>3.3842794759825434</v>
      </c>
      <c r="F79" s="85" t="e">
        <f t="shared" si="5"/>
        <v>#N/A</v>
      </c>
      <c r="G79" s="86" t="e">
        <f t="shared" si="5"/>
        <v>#N/A</v>
      </c>
      <c r="H79" s="90">
        <f t="shared" si="6"/>
        <v>3.3842794759825434</v>
      </c>
      <c r="I79" s="91">
        <f t="shared" si="4"/>
        <v>32.419132855967071</v>
      </c>
      <c r="J79" s="94"/>
      <c r="K79" s="92"/>
    </row>
    <row r="80" spans="1:11" x14ac:dyDescent="0.2">
      <c r="A80" s="108">
        <v>36525</v>
      </c>
      <c r="B80" s="85">
        <v>95.6666666666667</v>
      </c>
      <c r="C80" s="85" t="e">
        <v>#N/A</v>
      </c>
      <c r="D80" s="86" t="e">
        <v>#N/A</v>
      </c>
      <c r="E80" s="93">
        <f t="shared" si="5"/>
        <v>2.0625889046942403</v>
      </c>
      <c r="F80" s="85" t="e">
        <f t="shared" si="5"/>
        <v>#N/A</v>
      </c>
      <c r="G80" s="86" t="e">
        <f t="shared" si="5"/>
        <v>#N/A</v>
      </c>
      <c r="H80" s="90">
        <f t="shared" si="6"/>
        <v>2.0625889046942403</v>
      </c>
      <c r="I80" s="91">
        <f t="shared" si="4"/>
        <v>32.796503634534723</v>
      </c>
      <c r="J80" s="94"/>
      <c r="K80" s="92"/>
    </row>
    <row r="81" spans="1:11" x14ac:dyDescent="0.2">
      <c r="A81" s="108">
        <v>36616</v>
      </c>
      <c r="B81" s="85">
        <v>97.066666666666706</v>
      </c>
      <c r="C81" s="85" t="e">
        <v>#N/A</v>
      </c>
      <c r="D81" s="86" t="e">
        <v>#N/A</v>
      </c>
      <c r="E81" s="93">
        <f t="shared" si="5"/>
        <v>2.7160493827161014</v>
      </c>
      <c r="F81" s="85" t="e">
        <f t="shared" si="5"/>
        <v>#N/A</v>
      </c>
      <c r="G81" s="86" t="e">
        <f t="shared" si="5"/>
        <v>#N/A</v>
      </c>
      <c r="H81" s="90">
        <f t="shared" si="6"/>
        <v>2.7160493827161014</v>
      </c>
      <c r="I81" s="91">
        <f t="shared" si="4"/>
        <v>33.472971222359035</v>
      </c>
      <c r="J81" s="94"/>
      <c r="K81" s="92"/>
    </row>
    <row r="82" spans="1:11" x14ac:dyDescent="0.2">
      <c r="A82" s="108">
        <v>36707</v>
      </c>
      <c r="B82" s="85">
        <v>99.266666666666694</v>
      </c>
      <c r="C82" s="85" t="e">
        <v>#N/A</v>
      </c>
      <c r="D82" s="86" t="e">
        <v>#N/A</v>
      </c>
      <c r="E82" s="93">
        <f t="shared" si="5"/>
        <v>4.7853624208304524</v>
      </c>
      <c r="F82" s="85" t="e">
        <f t="shared" si="5"/>
        <v>#N/A</v>
      </c>
      <c r="G82" s="86" t="e">
        <f t="shared" si="5"/>
        <v>#N/A</v>
      </c>
      <c r="H82" s="90">
        <f t="shared" si="6"/>
        <v>4.7853624208304524</v>
      </c>
      <c r="I82" s="91">
        <f t="shared" si="4"/>
        <v>34.138109592408583</v>
      </c>
      <c r="J82" s="94"/>
      <c r="K82" s="92"/>
    </row>
    <row r="83" spans="1:11" x14ac:dyDescent="0.2">
      <c r="A83" s="108">
        <v>36799</v>
      </c>
      <c r="B83" s="85">
        <v>101</v>
      </c>
      <c r="C83" s="85" t="e">
        <v>#N/A</v>
      </c>
      <c r="D83" s="86" t="e">
        <v>#N/A</v>
      </c>
      <c r="E83" s="93">
        <f t="shared" si="5"/>
        <v>6.6525871172122386</v>
      </c>
      <c r="F83" s="85" t="e">
        <f t="shared" si="5"/>
        <v>#N/A</v>
      </c>
      <c r="G83" s="86" t="e">
        <f t="shared" si="5"/>
        <v>#N/A</v>
      </c>
      <c r="H83" s="90">
        <f t="shared" si="6"/>
        <v>6.6525871172122386</v>
      </c>
      <c r="I83" s="91">
        <f t="shared" si="4"/>
        <v>34.57584391185506</v>
      </c>
      <c r="J83" s="94"/>
      <c r="K83" s="92"/>
    </row>
    <row r="84" spans="1:11" x14ac:dyDescent="0.2">
      <c r="A84" s="108">
        <v>36891</v>
      </c>
      <c r="B84" s="85">
        <v>102.566666666667</v>
      </c>
      <c r="C84" s="85" t="e">
        <v>#N/A</v>
      </c>
      <c r="D84" s="86" t="e">
        <v>#N/A</v>
      </c>
      <c r="E84" s="93">
        <f t="shared" si="5"/>
        <v>7.2125435540072891</v>
      </c>
      <c r="F84" s="85" t="e">
        <f t="shared" si="5"/>
        <v>#N/A</v>
      </c>
      <c r="G84" s="86" t="e">
        <f t="shared" si="5"/>
        <v>#N/A</v>
      </c>
      <c r="H84" s="90">
        <f t="shared" si="6"/>
        <v>7.2125435540072891</v>
      </c>
      <c r="I84" s="91">
        <f t="shared" si="4"/>
        <v>35.161965743367126</v>
      </c>
      <c r="J84" s="94"/>
      <c r="K84" s="92"/>
    </row>
    <row r="85" spans="1:11" x14ac:dyDescent="0.2">
      <c r="A85" s="108">
        <v>36981</v>
      </c>
      <c r="B85" s="85">
        <v>104.23333333333299</v>
      </c>
      <c r="C85" s="85" t="e">
        <v>#N/A</v>
      </c>
      <c r="D85" s="86" t="e">
        <v>#N/A</v>
      </c>
      <c r="E85" s="93">
        <f t="shared" si="5"/>
        <v>7.3832417582413656</v>
      </c>
      <c r="F85" s="85" t="e">
        <f t="shared" si="5"/>
        <v>#N/A</v>
      </c>
      <c r="G85" s="86" t="e">
        <f t="shared" si="5"/>
        <v>#N/A</v>
      </c>
      <c r="H85" s="90">
        <f t="shared" si="6"/>
        <v>7.3832417582413656</v>
      </c>
      <c r="I85" s="91">
        <f t="shared" si="4"/>
        <v>35.944361611372365</v>
      </c>
      <c r="J85" s="94"/>
      <c r="K85" s="92"/>
    </row>
    <row r="86" spans="1:11" x14ac:dyDescent="0.2">
      <c r="A86" s="108">
        <v>37072</v>
      </c>
      <c r="B86" s="85">
        <v>105.466666666667</v>
      </c>
      <c r="C86" s="85" t="e">
        <v>#N/A</v>
      </c>
      <c r="D86" s="86" t="e">
        <v>#N/A</v>
      </c>
      <c r="E86" s="93">
        <f t="shared" si="5"/>
        <v>6.2458025520486515</v>
      </c>
      <c r="F86" s="85" t="e">
        <f t="shared" si="5"/>
        <v>#N/A</v>
      </c>
      <c r="G86" s="86" t="e">
        <f t="shared" si="5"/>
        <v>#N/A</v>
      </c>
      <c r="H86" s="90">
        <f t="shared" si="6"/>
        <v>6.2458025520486515</v>
      </c>
      <c r="I86" s="91">
        <f t="shared" si="4"/>
        <v>36.270308512552404</v>
      </c>
      <c r="J86" s="94"/>
      <c r="K86" s="92"/>
    </row>
    <row r="87" spans="1:11" x14ac:dyDescent="0.2">
      <c r="A87" s="108">
        <v>37164</v>
      </c>
      <c r="B87" s="85">
        <v>105.866666666667</v>
      </c>
      <c r="C87" s="85" t="e">
        <v>#N/A</v>
      </c>
      <c r="D87" s="86" t="e">
        <v>#N/A</v>
      </c>
      <c r="E87" s="93">
        <f t="shared" si="5"/>
        <v>4.818481848185141</v>
      </c>
      <c r="F87" s="85" t="e">
        <f t="shared" si="5"/>
        <v>#N/A</v>
      </c>
      <c r="G87" s="86" t="e">
        <f t="shared" si="5"/>
        <v>#N/A</v>
      </c>
      <c r="H87" s="90">
        <f t="shared" si="6"/>
        <v>4.818481848185141</v>
      </c>
      <c r="I87" s="91">
        <f t="shared" si="4"/>
        <v>36.241874674604624</v>
      </c>
      <c r="J87" s="94"/>
      <c r="K87" s="92"/>
    </row>
    <row r="88" spans="1:11" x14ac:dyDescent="0.2">
      <c r="A88" s="108">
        <v>37256</v>
      </c>
      <c r="B88" s="85">
        <v>107.1</v>
      </c>
      <c r="C88" s="85" t="e">
        <v>#N/A</v>
      </c>
      <c r="D88" s="86" t="e">
        <v>#N/A</v>
      </c>
      <c r="E88" s="93">
        <f t="shared" si="5"/>
        <v>4.4198895027620866</v>
      </c>
      <c r="F88" s="85" t="e">
        <f t="shared" si="5"/>
        <v>#N/A</v>
      </c>
      <c r="G88" s="86" t="e">
        <f t="shared" si="5"/>
        <v>#N/A</v>
      </c>
      <c r="H88" s="90">
        <f t="shared" si="6"/>
        <v>4.4198895027620866</v>
      </c>
      <c r="I88" s="91">
        <f t="shared" si="4"/>
        <v>36.716085776223011</v>
      </c>
      <c r="J88" s="94"/>
      <c r="K88" s="92"/>
    </row>
    <row r="89" spans="1:11" x14ac:dyDescent="0.2">
      <c r="A89" s="108">
        <v>37346</v>
      </c>
      <c r="B89" s="85">
        <v>110.2</v>
      </c>
      <c r="C89" s="85">
        <v>74.156666666666695</v>
      </c>
      <c r="D89" s="86" t="e">
        <v>#N/A</v>
      </c>
      <c r="E89" s="93">
        <f t="shared" si="5"/>
        <v>5.7243364246885475</v>
      </c>
      <c r="F89" s="85" t="e">
        <f t="shared" si="5"/>
        <v>#N/A</v>
      </c>
      <c r="G89" s="86" t="e">
        <f t="shared" si="5"/>
        <v>#N/A</v>
      </c>
      <c r="H89" s="90">
        <f t="shared" si="6"/>
        <v>5.7243364246885475</v>
      </c>
      <c r="I89" s="91">
        <f t="shared" si="4"/>
        <v>38.001937795713921</v>
      </c>
      <c r="J89" s="94"/>
      <c r="K89" s="92"/>
    </row>
    <row r="90" spans="1:11" x14ac:dyDescent="0.2">
      <c r="A90" s="108">
        <v>37437</v>
      </c>
      <c r="B90" s="85">
        <v>113.5</v>
      </c>
      <c r="C90" s="85">
        <v>76.61</v>
      </c>
      <c r="D90" s="86" t="e">
        <v>#N/A</v>
      </c>
      <c r="E90" s="93">
        <f t="shared" si="5"/>
        <v>7.6169405815420088</v>
      </c>
      <c r="F90" s="85" t="e">
        <f t="shared" si="5"/>
        <v>#N/A</v>
      </c>
      <c r="G90" s="86" t="e">
        <f t="shared" si="5"/>
        <v>#N/A</v>
      </c>
      <c r="H90" s="90">
        <f t="shared" si="6"/>
        <v>7.6169405815420088</v>
      </c>
      <c r="I90" s="91">
        <f t="shared" si="4"/>
        <v>39.032996360695492</v>
      </c>
      <c r="J90" s="94"/>
      <c r="K90" s="92"/>
    </row>
    <row r="91" spans="1:11" x14ac:dyDescent="0.2">
      <c r="A91" s="108">
        <v>37529</v>
      </c>
      <c r="B91" s="85">
        <v>116.966666666667</v>
      </c>
      <c r="C91" s="85">
        <v>78.856666666666698</v>
      </c>
      <c r="D91" s="86" t="e">
        <v>#N/A</v>
      </c>
      <c r="E91" s="93">
        <f t="shared" si="5"/>
        <v>10.484886649874014</v>
      </c>
      <c r="F91" s="85" t="e">
        <f t="shared" si="5"/>
        <v>#N/A</v>
      </c>
      <c r="G91" s="86" t="e">
        <f t="shared" si="5"/>
        <v>#N/A</v>
      </c>
      <c r="H91" s="90">
        <f t="shared" si="6"/>
        <v>10.484886649874014</v>
      </c>
      <c r="I91" s="91">
        <f t="shared" si="4"/>
        <v>40.041794154026313</v>
      </c>
      <c r="J91" s="94"/>
      <c r="K91" s="92"/>
    </row>
    <row r="92" spans="1:11" x14ac:dyDescent="0.2">
      <c r="A92" s="108">
        <v>37621</v>
      </c>
      <c r="B92" s="85">
        <v>120.76666666666701</v>
      </c>
      <c r="C92" s="85">
        <v>81.373333333333306</v>
      </c>
      <c r="D92" s="86" t="e">
        <v>#N/A</v>
      </c>
      <c r="E92" s="93">
        <f t="shared" si="5"/>
        <v>12.760659819483667</v>
      </c>
      <c r="F92" s="85" t="e">
        <f t="shared" si="5"/>
        <v>#N/A</v>
      </c>
      <c r="G92" s="86" t="e">
        <f t="shared" si="5"/>
        <v>#N/A</v>
      </c>
      <c r="H92" s="90">
        <f t="shared" si="6"/>
        <v>12.760659819483667</v>
      </c>
      <c r="I92" s="91">
        <f t="shared" si="4"/>
        <v>41.401300581156661</v>
      </c>
      <c r="J92" s="94"/>
      <c r="K92" s="92"/>
    </row>
    <row r="93" spans="1:11" x14ac:dyDescent="0.2">
      <c r="A93" s="108">
        <v>37711</v>
      </c>
      <c r="B93" s="85">
        <v>121.966666666667</v>
      </c>
      <c r="C93" s="85">
        <v>82.536666666666704</v>
      </c>
      <c r="D93" s="86" t="e">
        <v>#N/A</v>
      </c>
      <c r="E93" s="93">
        <f t="shared" si="5"/>
        <v>10.677555958862971</v>
      </c>
      <c r="F93" s="85">
        <f t="shared" si="5"/>
        <v>11.300400053939864</v>
      </c>
      <c r="G93" s="86" t="e">
        <f t="shared" si="5"/>
        <v>#N/A</v>
      </c>
      <c r="H93" s="92">
        <f>F93</f>
        <v>11.300400053939864</v>
      </c>
      <c r="I93" s="91">
        <f t="shared" si="4"/>
        <v>42.296308794878968</v>
      </c>
      <c r="J93" s="94"/>
      <c r="K93" s="92"/>
    </row>
    <row r="94" spans="1:11" x14ac:dyDescent="0.2">
      <c r="A94" s="108">
        <v>37802</v>
      </c>
      <c r="B94" s="85">
        <v>122.366666666667</v>
      </c>
      <c r="C94" s="85">
        <v>82.96</v>
      </c>
      <c r="D94" s="86" t="e">
        <v>#N/A</v>
      </c>
      <c r="E94" s="93">
        <f t="shared" si="5"/>
        <v>7.8120411160061742</v>
      </c>
      <c r="F94" s="85">
        <f t="shared" si="5"/>
        <v>8.2887351520689165</v>
      </c>
      <c r="G94" s="86" t="e">
        <f t="shared" si="5"/>
        <v>#N/A</v>
      </c>
      <c r="H94" s="92">
        <f t="shared" ref="H94:H116" si="7">F94</f>
        <v>8.2887351520689165</v>
      </c>
      <c r="I94" s="91">
        <f t="shared" si="4"/>
        <v>42.268338050950241</v>
      </c>
      <c r="J94" s="94"/>
      <c r="K94" s="92"/>
    </row>
    <row r="95" spans="1:11" x14ac:dyDescent="0.2">
      <c r="A95" s="108">
        <v>37894</v>
      </c>
      <c r="B95" s="85">
        <v>122.4</v>
      </c>
      <c r="C95" s="85">
        <v>82.3</v>
      </c>
      <c r="D95" s="86" t="e">
        <v>#N/A</v>
      </c>
      <c r="E95" s="93">
        <f t="shared" si="5"/>
        <v>4.6451980621256661</v>
      </c>
      <c r="F95" s="85">
        <f t="shared" si="5"/>
        <v>4.3665722619097513</v>
      </c>
      <c r="G95" s="86" t="e">
        <f t="shared" si="5"/>
        <v>#N/A</v>
      </c>
      <c r="H95" s="92">
        <f t="shared" si="7"/>
        <v>4.3665722619097513</v>
      </c>
      <c r="I95" s="91">
        <f t="shared" si="4"/>
        <v>41.790248030727028</v>
      </c>
      <c r="J95" s="94"/>
      <c r="K95" s="92"/>
    </row>
    <row r="96" spans="1:11" x14ac:dyDescent="0.2">
      <c r="A96" s="108">
        <v>37986</v>
      </c>
      <c r="B96" s="85">
        <v>121.633333333333</v>
      </c>
      <c r="C96" s="85">
        <v>80.603333333333296</v>
      </c>
      <c r="D96" s="86" t="e">
        <v>#N/A</v>
      </c>
      <c r="E96" s="93">
        <f t="shared" si="5"/>
        <v>0.71763731713994083</v>
      </c>
      <c r="F96" s="85">
        <f t="shared" si="5"/>
        <v>-0.94625593970180111</v>
      </c>
      <c r="G96" s="86" t="e">
        <f t="shared" si="5"/>
        <v>#N/A</v>
      </c>
      <c r="H96" s="92">
        <f t="shared" si="7"/>
        <v>-0.94625593970180111</v>
      </c>
      <c r="I96" s="91">
        <f t="shared" si="4"/>
        <v>41.009538315293668</v>
      </c>
      <c r="J96" s="94"/>
      <c r="K96" s="92"/>
    </row>
    <row r="97" spans="1:11" x14ac:dyDescent="0.2">
      <c r="A97" s="108">
        <v>38077</v>
      </c>
      <c r="B97" s="85">
        <v>122.533333333333</v>
      </c>
      <c r="C97" s="85">
        <v>80.84</v>
      </c>
      <c r="D97" s="86" t="e">
        <v>#N/A</v>
      </c>
      <c r="E97" s="93">
        <f t="shared" si="5"/>
        <v>0.46460781634272141</v>
      </c>
      <c r="F97" s="85">
        <f t="shared" si="5"/>
        <v>-2.0556520334397255</v>
      </c>
      <c r="G97" s="86" t="e">
        <f t="shared" si="5"/>
        <v>#N/A</v>
      </c>
      <c r="H97" s="92">
        <f t="shared" si="7"/>
        <v>-2.0556520334397255</v>
      </c>
      <c r="I97" s="91">
        <f t="shared" si="4"/>
        <v>41.426843863067091</v>
      </c>
      <c r="J97" s="94"/>
      <c r="K97" s="92"/>
    </row>
    <row r="98" spans="1:11" x14ac:dyDescent="0.2">
      <c r="A98" s="108">
        <v>38168</v>
      </c>
      <c r="B98" s="85">
        <v>123.2</v>
      </c>
      <c r="C98" s="85">
        <v>81.28</v>
      </c>
      <c r="D98" s="86" t="e">
        <v>#N/A</v>
      </c>
      <c r="E98" s="93">
        <f t="shared" si="5"/>
        <v>0.68101334786134782</v>
      </c>
      <c r="F98" s="85">
        <f t="shared" si="5"/>
        <v>-2.0250723240115676</v>
      </c>
      <c r="G98" s="86" t="e">
        <f t="shared" si="5"/>
        <v>#N/A</v>
      </c>
      <c r="H98" s="92">
        <f t="shared" si="7"/>
        <v>-2.0250723240115676</v>
      </c>
      <c r="I98" s="91">
        <f t="shared" si="4"/>
        <v>41.412373635260799</v>
      </c>
      <c r="J98" s="94"/>
      <c r="K98" s="92"/>
    </row>
    <row r="99" spans="1:11" x14ac:dyDescent="0.2">
      <c r="A99" s="108">
        <v>38260</v>
      </c>
      <c r="B99" s="85">
        <v>124</v>
      </c>
      <c r="C99" s="85">
        <v>81.47</v>
      </c>
      <c r="D99" s="86" t="e">
        <v>#N/A</v>
      </c>
      <c r="E99" s="93">
        <f t="shared" si="5"/>
        <v>1.3071895424836555</v>
      </c>
      <c r="F99" s="85">
        <f t="shared" si="5"/>
        <v>-1.0085054678007244</v>
      </c>
      <c r="G99" s="86" t="e">
        <f t="shared" si="5"/>
        <v>#N/A</v>
      </c>
      <c r="H99" s="92">
        <f t="shared" si="7"/>
        <v>-1.0085054678007244</v>
      </c>
      <c r="I99" s="91">
        <f t="shared" si="4"/>
        <v>41.368791094329659</v>
      </c>
      <c r="J99" s="95"/>
      <c r="K99" s="92"/>
    </row>
    <row r="100" spans="1:11" x14ac:dyDescent="0.2">
      <c r="A100" s="108">
        <v>38352</v>
      </c>
      <c r="B100" s="85">
        <v>125.466666666667</v>
      </c>
      <c r="C100" s="85">
        <v>81.913333333333298</v>
      </c>
      <c r="D100" s="86" t="e">
        <v>#N/A</v>
      </c>
      <c r="E100" s="93">
        <f t="shared" si="5"/>
        <v>3.1515483694168234</v>
      </c>
      <c r="F100" s="85">
        <f t="shared" si="5"/>
        <v>1.6252429593482498</v>
      </c>
      <c r="G100" s="86" t="e">
        <f t="shared" si="5"/>
        <v>#N/A</v>
      </c>
      <c r="H100" s="92">
        <f t="shared" si="7"/>
        <v>1.6252429593482498</v>
      </c>
      <c r="I100" s="91">
        <f t="shared" si="4"/>
        <v>41.6760429494242</v>
      </c>
      <c r="J100" s="94"/>
      <c r="K100" s="92"/>
    </row>
    <row r="101" spans="1:11" x14ac:dyDescent="0.2">
      <c r="A101" s="108">
        <v>38442</v>
      </c>
      <c r="B101" s="85">
        <v>126.166666666667</v>
      </c>
      <c r="C101" s="85">
        <v>82.436666666666696</v>
      </c>
      <c r="D101" s="86" t="e">
        <v>#N/A</v>
      </c>
      <c r="E101" s="93">
        <f t="shared" si="5"/>
        <v>2.9651795429820549</v>
      </c>
      <c r="F101" s="85">
        <f t="shared" si="5"/>
        <v>1.975094837539193</v>
      </c>
      <c r="G101" s="86" t="e">
        <f t="shared" si="5"/>
        <v>#N/A</v>
      </c>
      <c r="H101" s="92">
        <f t="shared" si="7"/>
        <v>1.975094837539193</v>
      </c>
      <c r="I101" s="91">
        <f t="shared" si="4"/>
        <v>42.24506331756195</v>
      </c>
      <c r="J101" s="94"/>
      <c r="K101" s="92"/>
    </row>
    <row r="102" spans="1:11" x14ac:dyDescent="0.2">
      <c r="A102" s="108">
        <v>38533</v>
      </c>
      <c r="B102" s="110">
        <v>127</v>
      </c>
      <c r="C102" s="85">
        <v>82.873333333333306</v>
      </c>
      <c r="D102" s="86" t="e">
        <v>#N/A</v>
      </c>
      <c r="E102" s="93">
        <f t="shared" si="5"/>
        <v>3.0844155844155896</v>
      </c>
      <c r="F102" s="85">
        <f t="shared" si="5"/>
        <v>1.9603018372703174</v>
      </c>
      <c r="G102" s="86" t="e">
        <f t="shared" si="5"/>
        <v>#N/A</v>
      </c>
      <c r="H102" s="92">
        <f t="shared" si="7"/>
        <v>1.9603018372703174</v>
      </c>
      <c r="I102" s="91">
        <f t="shared" si="4"/>
        <v>42.224181156490069</v>
      </c>
      <c r="J102" s="94"/>
      <c r="K102" s="92"/>
    </row>
    <row r="103" spans="1:11" x14ac:dyDescent="0.2">
      <c r="A103" s="108">
        <v>38625</v>
      </c>
      <c r="B103" s="85" t="e">
        <v>#N/A</v>
      </c>
      <c r="C103" s="85">
        <v>83.436666666666696</v>
      </c>
      <c r="D103" s="86" t="e">
        <v>#N/A</v>
      </c>
      <c r="E103" s="93" t="e">
        <f t="shared" si="5"/>
        <v>#N/A</v>
      </c>
      <c r="F103" s="85">
        <f t="shared" si="5"/>
        <v>2.4139765148725845</v>
      </c>
      <c r="G103" s="86" t="e">
        <f t="shared" si="5"/>
        <v>#N/A</v>
      </c>
      <c r="H103" s="92">
        <f t="shared" si="7"/>
        <v>2.4139765148725845</v>
      </c>
      <c r="I103" s="91">
        <f t="shared" si="4"/>
        <v>42.367423995833477</v>
      </c>
      <c r="J103" s="94"/>
      <c r="K103" s="92"/>
    </row>
    <row r="104" spans="1:11" x14ac:dyDescent="0.2">
      <c r="A104" s="108">
        <v>38717</v>
      </c>
      <c r="B104" s="85" t="e">
        <v>#N/A</v>
      </c>
      <c r="C104" s="85">
        <v>83.636666666666699</v>
      </c>
      <c r="D104" s="86" t="e">
        <v>#N/A</v>
      </c>
      <c r="E104" s="93" t="e">
        <f t="shared" si="5"/>
        <v>#N/A</v>
      </c>
      <c r="F104" s="85">
        <f t="shared" si="5"/>
        <v>2.1038495971352766</v>
      </c>
      <c r="G104" s="86" t="e">
        <f t="shared" si="5"/>
        <v>#N/A</v>
      </c>
      <c r="H104" s="92">
        <f t="shared" si="7"/>
        <v>2.1038495971352766</v>
      </c>
      <c r="I104" s="91">
        <f t="shared" si="4"/>
        <v>42.552844211117588</v>
      </c>
      <c r="J104" s="94"/>
      <c r="K104" s="92"/>
    </row>
    <row r="105" spans="1:11" x14ac:dyDescent="0.2">
      <c r="A105" s="108">
        <v>38807</v>
      </c>
      <c r="B105" s="85" t="e">
        <v>#N/A</v>
      </c>
      <c r="C105" s="85">
        <v>84.116666666666703</v>
      </c>
      <c r="D105" s="86" t="e">
        <v>#N/A</v>
      </c>
      <c r="E105" s="93" t="e">
        <f t="shared" ref="E105:G135" si="8">(B105/B101-1)*100</f>
        <v>#N/A</v>
      </c>
      <c r="F105" s="85">
        <f t="shared" si="8"/>
        <v>2.0379281064251353</v>
      </c>
      <c r="G105" s="86" t="e">
        <f t="shared" si="8"/>
        <v>#N/A</v>
      </c>
      <c r="H105" s="92">
        <f t="shared" si="7"/>
        <v>2.0379281064251353</v>
      </c>
      <c r="I105" s="91">
        <f t="shared" si="4"/>
        <v>43.105987336487637</v>
      </c>
      <c r="J105" s="94"/>
      <c r="K105" s="92"/>
    </row>
    <row r="106" spans="1:11" x14ac:dyDescent="0.2">
      <c r="A106" s="108">
        <v>38898</v>
      </c>
      <c r="B106" s="85" t="e">
        <v>#N/A</v>
      </c>
      <c r="C106" s="85">
        <v>84.923333333333304</v>
      </c>
      <c r="D106" s="86" t="e">
        <v>#N/A</v>
      </c>
      <c r="E106" s="93" t="e">
        <f t="shared" si="8"/>
        <v>#N/A</v>
      </c>
      <c r="F106" s="85">
        <f t="shared" si="8"/>
        <v>2.4736545732443105</v>
      </c>
      <c r="G106" s="86" t="e">
        <f t="shared" si="8"/>
        <v>#N/A</v>
      </c>
      <c r="H106" s="92">
        <f t="shared" si="7"/>
        <v>2.4736545732443105</v>
      </c>
      <c r="I106" s="91">
        <f t="shared" si="4"/>
        <v>43.268661544682544</v>
      </c>
      <c r="J106" s="94"/>
      <c r="K106" s="92"/>
    </row>
    <row r="107" spans="1:11" x14ac:dyDescent="0.2">
      <c r="A107" s="108">
        <v>38990</v>
      </c>
      <c r="B107" s="85" t="e">
        <v>#N/A</v>
      </c>
      <c r="C107" s="85">
        <v>86.533333333333303</v>
      </c>
      <c r="D107" s="86" t="e">
        <v>#N/A</v>
      </c>
      <c r="E107" s="93" t="e">
        <f t="shared" si="8"/>
        <v>#N/A</v>
      </c>
      <c r="F107" s="85">
        <f t="shared" si="8"/>
        <v>3.711397866645294</v>
      </c>
      <c r="G107" s="86" t="e">
        <f t="shared" si="8"/>
        <v>#N/A</v>
      </c>
      <c r="H107" s="92">
        <f t="shared" si="7"/>
        <v>3.711397866645294</v>
      </c>
      <c r="I107" s="91">
        <f t="shared" si="4"/>
        <v>43.93984766616741</v>
      </c>
      <c r="J107" s="94"/>
      <c r="K107" s="92"/>
    </row>
    <row r="108" spans="1:11" x14ac:dyDescent="0.2">
      <c r="A108" s="108">
        <v>39082</v>
      </c>
      <c r="B108" s="85" t="e">
        <v>#N/A</v>
      </c>
      <c r="C108" s="85">
        <v>87.41</v>
      </c>
      <c r="D108" s="86" t="e">
        <v>#N/A</v>
      </c>
      <c r="E108" s="93" t="e">
        <f t="shared" si="8"/>
        <v>#N/A</v>
      </c>
      <c r="F108" s="85">
        <f t="shared" si="8"/>
        <v>4.5115778566019227</v>
      </c>
      <c r="G108" s="86" t="e">
        <f t="shared" si="8"/>
        <v>#N/A</v>
      </c>
      <c r="H108" s="92">
        <f t="shared" si="7"/>
        <v>4.5115778566019227</v>
      </c>
      <c r="I108" s="91">
        <f t="shared" si="4"/>
        <v>44.472648907900684</v>
      </c>
      <c r="J108" s="94"/>
      <c r="K108" s="92"/>
    </row>
    <row r="109" spans="1:11" x14ac:dyDescent="0.2">
      <c r="A109" s="108">
        <v>39172</v>
      </c>
      <c r="B109" s="85" t="e">
        <v>#N/A</v>
      </c>
      <c r="C109" s="85">
        <v>88.396666666666704</v>
      </c>
      <c r="D109" s="86" t="e">
        <v>#N/A</v>
      </c>
      <c r="E109" s="93" t="e">
        <f t="shared" si="8"/>
        <v>#N/A</v>
      </c>
      <c r="F109" s="85">
        <f t="shared" si="8"/>
        <v>5.0881711908064231</v>
      </c>
      <c r="G109" s="86" t="e">
        <f t="shared" si="8"/>
        <v>#N/A</v>
      </c>
      <c r="H109" s="92">
        <f t="shared" si="7"/>
        <v>5.0881711908064231</v>
      </c>
      <c r="I109" s="91">
        <f t="shared" si="4"/>
        <v>45.299293765655463</v>
      </c>
      <c r="J109" s="94"/>
      <c r="K109" s="92"/>
    </row>
    <row r="110" spans="1:11" x14ac:dyDescent="0.2">
      <c r="A110" s="108">
        <v>39263</v>
      </c>
      <c r="B110" s="85" t="e">
        <v>#N/A</v>
      </c>
      <c r="C110" s="85">
        <v>89.966666666666697</v>
      </c>
      <c r="D110" s="86" t="e">
        <v>#N/A</v>
      </c>
      <c r="E110" s="93" t="e">
        <f t="shared" si="8"/>
        <v>#N/A</v>
      </c>
      <c r="F110" s="85">
        <f t="shared" si="8"/>
        <v>5.9386897986419829</v>
      </c>
      <c r="G110" s="86" t="e">
        <f t="shared" si="8"/>
        <v>#N/A</v>
      </c>
      <c r="H110" s="92">
        <f t="shared" si="7"/>
        <v>5.9386897986419829</v>
      </c>
      <c r="I110" s="91">
        <f t="shared" si="4"/>
        <v>45.838253133845534</v>
      </c>
      <c r="J110" s="94"/>
      <c r="K110" s="92"/>
    </row>
    <row r="111" spans="1:11" x14ac:dyDescent="0.2">
      <c r="A111" s="108">
        <v>39355</v>
      </c>
      <c r="B111" s="85" t="e">
        <v>#N/A</v>
      </c>
      <c r="C111" s="85">
        <v>91.876666666666694</v>
      </c>
      <c r="D111" s="86" t="e">
        <v>#N/A</v>
      </c>
      <c r="E111" s="93" t="e">
        <f t="shared" si="8"/>
        <v>#N/A</v>
      </c>
      <c r="F111" s="85">
        <f t="shared" si="8"/>
        <v>6.174884437596373</v>
      </c>
      <c r="G111" s="86" t="e">
        <f t="shared" si="8"/>
        <v>#N/A</v>
      </c>
      <c r="H111" s="92">
        <f t="shared" si="7"/>
        <v>6.174884437596373</v>
      </c>
      <c r="I111" s="91">
        <f t="shared" si="4"/>
        <v>46.653082481609133</v>
      </c>
      <c r="J111" s="94"/>
      <c r="K111" s="92"/>
    </row>
    <row r="112" spans="1:11" x14ac:dyDescent="0.2">
      <c r="A112" s="108">
        <v>39447</v>
      </c>
      <c r="B112" s="85" t="e">
        <v>#N/A</v>
      </c>
      <c r="C112" s="85">
        <v>93.63</v>
      </c>
      <c r="D112" s="86" t="e">
        <v>#N/A</v>
      </c>
      <c r="E112" s="93" t="e">
        <f t="shared" si="8"/>
        <v>#N/A</v>
      </c>
      <c r="F112" s="85">
        <f t="shared" si="8"/>
        <v>7.1158906303626646</v>
      </c>
      <c r="G112" s="86" t="e">
        <f t="shared" si="8"/>
        <v>#N/A</v>
      </c>
      <c r="H112" s="92">
        <f t="shared" si="7"/>
        <v>7.1158906303626646</v>
      </c>
      <c r="I112" s="91">
        <f t="shared" si="4"/>
        <v>47.637273964612071</v>
      </c>
      <c r="J112" s="94"/>
      <c r="K112" s="92"/>
    </row>
    <row r="113" spans="1:18" x14ac:dyDescent="0.2">
      <c r="A113" s="108">
        <v>39538</v>
      </c>
      <c r="B113" s="85" t="e">
        <v>#N/A</v>
      </c>
      <c r="C113" s="85">
        <v>95.813333333333304</v>
      </c>
      <c r="D113" s="86">
        <v>49.1</v>
      </c>
      <c r="E113" s="93" t="e">
        <f t="shared" si="8"/>
        <v>#N/A</v>
      </c>
      <c r="F113" s="85">
        <f t="shared" si="8"/>
        <v>8.3902107922620761</v>
      </c>
      <c r="G113" s="86" t="e">
        <f t="shared" si="8"/>
        <v>#N/A</v>
      </c>
      <c r="H113" s="92">
        <f t="shared" si="7"/>
        <v>8.3902107922620761</v>
      </c>
      <c r="I113" s="91">
        <f t="shared" si="4"/>
        <v>49.099999999999987</v>
      </c>
      <c r="J113" s="94"/>
      <c r="K113" s="92"/>
    </row>
    <row r="114" spans="1:18" x14ac:dyDescent="0.2">
      <c r="A114" s="108">
        <v>39629</v>
      </c>
      <c r="B114" s="85" t="e">
        <v>#N/A</v>
      </c>
      <c r="C114" s="85">
        <v>98.92</v>
      </c>
      <c r="D114" s="86">
        <v>50.4</v>
      </c>
      <c r="E114" s="93" t="e">
        <f t="shared" si="8"/>
        <v>#N/A</v>
      </c>
      <c r="F114" s="85">
        <f t="shared" si="8"/>
        <v>9.951834012597228</v>
      </c>
      <c r="G114" s="86" t="e">
        <f t="shared" si="8"/>
        <v>#N/A</v>
      </c>
      <c r="H114" s="92">
        <f t="shared" si="7"/>
        <v>9.951834012597228</v>
      </c>
      <c r="I114" s="91">
        <f t="shared" si="4"/>
        <v>50.399999999999991</v>
      </c>
      <c r="J114" s="94"/>
      <c r="K114" s="92"/>
    </row>
    <row r="115" spans="1:18" x14ac:dyDescent="0.2">
      <c r="A115" s="108">
        <v>39721</v>
      </c>
      <c r="B115" s="85" t="e">
        <v>#N/A</v>
      </c>
      <c r="C115" s="85">
        <v>102.40666666666699</v>
      </c>
      <c r="D115" s="86">
        <v>52</v>
      </c>
      <c r="E115" s="93" t="e">
        <f t="shared" si="8"/>
        <v>#N/A</v>
      </c>
      <c r="F115" s="85">
        <f t="shared" si="8"/>
        <v>11.461016580198425</v>
      </c>
      <c r="G115" s="86" t="e">
        <f t="shared" si="8"/>
        <v>#N/A</v>
      </c>
      <c r="H115" s="92">
        <f t="shared" si="7"/>
        <v>11.461016580198425</v>
      </c>
      <c r="I115" s="91">
        <f t="shared" si="4"/>
        <v>52</v>
      </c>
      <c r="J115" s="94"/>
      <c r="K115" s="96"/>
    </row>
    <row r="116" spans="1:18" x14ac:dyDescent="0.2">
      <c r="A116" s="108">
        <v>39813</v>
      </c>
      <c r="B116" s="85" t="e">
        <v>#N/A</v>
      </c>
      <c r="C116" s="85">
        <v>102.86</v>
      </c>
      <c r="D116" s="86">
        <v>52.3333333333333</v>
      </c>
      <c r="E116" s="93" t="e">
        <f t="shared" si="8"/>
        <v>#N/A</v>
      </c>
      <c r="F116" s="85">
        <f t="shared" si="8"/>
        <v>9.8579515112677605</v>
      </c>
      <c r="G116" s="86" t="e">
        <f t="shared" si="8"/>
        <v>#N/A</v>
      </c>
      <c r="H116" s="92">
        <f t="shared" si="7"/>
        <v>9.8579515112677605</v>
      </c>
      <c r="I116" s="91">
        <f t="shared" si="4"/>
        <v>52.333333333333307</v>
      </c>
      <c r="J116" s="94"/>
      <c r="K116" s="96"/>
    </row>
    <row r="117" spans="1:18" x14ac:dyDescent="0.2">
      <c r="A117" s="108">
        <v>39903</v>
      </c>
      <c r="B117" s="85" t="e">
        <v>#N/A</v>
      </c>
      <c r="C117" s="85" t="e">
        <v>#N/A</v>
      </c>
      <c r="D117" s="86">
        <v>53.2</v>
      </c>
      <c r="E117" s="93" t="e">
        <f t="shared" si="8"/>
        <v>#N/A</v>
      </c>
      <c r="F117" s="85" t="e">
        <f t="shared" si="8"/>
        <v>#N/A</v>
      </c>
      <c r="G117" s="86">
        <f t="shared" si="8"/>
        <v>8.3503054989816796</v>
      </c>
      <c r="H117" s="92">
        <f>G117</f>
        <v>8.3503054989816796</v>
      </c>
      <c r="I117" s="91">
        <f t="shared" si="4"/>
        <v>53.199999999999989</v>
      </c>
      <c r="J117" s="94"/>
      <c r="K117" s="96"/>
    </row>
    <row r="118" spans="1:18" x14ac:dyDescent="0.2">
      <c r="A118" s="108">
        <v>39994</v>
      </c>
      <c r="B118" s="85" t="e">
        <v>#N/A</v>
      </c>
      <c r="C118" s="85" t="e">
        <v>#N/A</v>
      </c>
      <c r="D118" s="86">
        <v>54.3333333333333</v>
      </c>
      <c r="E118" s="93" t="e">
        <f t="shared" si="8"/>
        <v>#N/A</v>
      </c>
      <c r="F118" s="85" t="e">
        <f t="shared" si="8"/>
        <v>#N/A</v>
      </c>
      <c r="G118" s="86">
        <f t="shared" si="8"/>
        <v>7.8042328042327469</v>
      </c>
      <c r="H118" s="92">
        <f t="shared" ref="H118:H174" si="9">G118</f>
        <v>7.8042328042327469</v>
      </c>
      <c r="I118" s="91">
        <f t="shared" si="4"/>
        <v>54.333333333333293</v>
      </c>
      <c r="J118" s="94"/>
      <c r="K118" s="92"/>
    </row>
    <row r="119" spans="1:18" x14ac:dyDescent="0.2">
      <c r="A119" s="108">
        <v>40086</v>
      </c>
      <c r="B119" s="85" t="e">
        <v>#N/A</v>
      </c>
      <c r="C119" s="85" t="e">
        <v>#N/A</v>
      </c>
      <c r="D119" s="86">
        <v>55.3333333333333</v>
      </c>
      <c r="E119" s="93" t="e">
        <f t="shared" si="8"/>
        <v>#N/A</v>
      </c>
      <c r="F119" s="85" t="e">
        <f t="shared" si="8"/>
        <v>#N/A</v>
      </c>
      <c r="G119" s="86">
        <f t="shared" si="8"/>
        <v>6.4102564102563431</v>
      </c>
      <c r="H119" s="92">
        <f t="shared" si="9"/>
        <v>6.4102564102563431</v>
      </c>
      <c r="I119" s="91">
        <f t="shared" si="4"/>
        <v>55.3333333333333</v>
      </c>
      <c r="J119" s="94"/>
      <c r="K119" s="92"/>
      <c r="L119" s="97"/>
      <c r="M119" s="70"/>
    </row>
    <row r="120" spans="1:18" s="70" customFormat="1" x14ac:dyDescent="0.2">
      <c r="A120" s="108">
        <v>40178</v>
      </c>
      <c r="B120" s="85" t="e">
        <v>#N/A</v>
      </c>
      <c r="C120" s="85" t="e">
        <v>#N/A</v>
      </c>
      <c r="D120" s="86">
        <v>55.6</v>
      </c>
      <c r="E120" s="93" t="e">
        <f t="shared" si="8"/>
        <v>#N/A</v>
      </c>
      <c r="F120" s="85" t="e">
        <f t="shared" si="8"/>
        <v>#N/A</v>
      </c>
      <c r="G120" s="86">
        <f t="shared" si="8"/>
        <v>6.2420382165605748</v>
      </c>
      <c r="H120" s="92">
        <f t="shared" si="9"/>
        <v>6.2420382165605748</v>
      </c>
      <c r="I120" s="91">
        <f t="shared" si="4"/>
        <v>55.600000000000009</v>
      </c>
      <c r="J120" s="94"/>
      <c r="K120" s="96"/>
      <c r="L120" s="98"/>
    </row>
    <row r="121" spans="1:18" x14ac:dyDescent="0.2">
      <c r="A121" s="108">
        <v>40268</v>
      </c>
      <c r="B121" s="85" t="e">
        <v>#N/A</v>
      </c>
      <c r="C121" s="85" t="e">
        <v>#N/A</v>
      </c>
      <c r="D121" s="86">
        <v>56.2</v>
      </c>
      <c r="E121" s="93" t="e">
        <f t="shared" si="8"/>
        <v>#N/A</v>
      </c>
      <c r="F121" s="85" t="e">
        <f t="shared" si="8"/>
        <v>#N/A</v>
      </c>
      <c r="G121" s="86">
        <f t="shared" si="8"/>
        <v>5.6390977443609103</v>
      </c>
      <c r="H121" s="92">
        <f t="shared" si="9"/>
        <v>5.6390977443609103</v>
      </c>
      <c r="I121" s="91">
        <f t="shared" si="4"/>
        <v>56.199999999999989</v>
      </c>
      <c r="J121" s="94"/>
      <c r="K121" s="99"/>
      <c r="L121" s="100"/>
      <c r="M121" s="100"/>
      <c r="N121" s="100"/>
      <c r="O121" s="100"/>
      <c r="P121" s="100"/>
      <c r="Q121" s="100"/>
      <c r="R121" s="100"/>
    </row>
    <row r="122" spans="1:18" x14ac:dyDescent="0.2">
      <c r="A122" s="108">
        <v>40359</v>
      </c>
      <c r="B122" s="85" t="e">
        <v>#N/A</v>
      </c>
      <c r="C122" s="85" t="e">
        <v>#N/A</v>
      </c>
      <c r="D122" s="86">
        <v>56.766666666666701</v>
      </c>
      <c r="E122" s="93" t="e">
        <f t="shared" si="8"/>
        <v>#N/A</v>
      </c>
      <c r="F122" s="85" t="e">
        <f t="shared" si="8"/>
        <v>#N/A</v>
      </c>
      <c r="G122" s="86">
        <f t="shared" si="8"/>
        <v>4.4785276073620928</v>
      </c>
      <c r="H122" s="92">
        <f t="shared" si="9"/>
        <v>4.4785276073620928</v>
      </c>
      <c r="I122" s="91">
        <f t="shared" si="4"/>
        <v>56.766666666666694</v>
      </c>
      <c r="J122" s="94"/>
      <c r="K122" s="99"/>
      <c r="L122" s="100"/>
      <c r="M122" s="100"/>
      <c r="N122" s="100"/>
      <c r="O122" s="100"/>
      <c r="P122" s="100"/>
      <c r="Q122" s="100"/>
      <c r="R122" s="100"/>
    </row>
    <row r="123" spans="1:18" x14ac:dyDescent="0.2">
      <c r="A123" s="108">
        <v>40451</v>
      </c>
      <c r="B123" s="85" t="e">
        <v>#N/A</v>
      </c>
      <c r="C123" s="85" t="e">
        <v>#N/A</v>
      </c>
      <c r="D123" s="86">
        <v>57.2</v>
      </c>
      <c r="E123" s="93" t="e">
        <f t="shared" si="8"/>
        <v>#N/A</v>
      </c>
      <c r="F123" s="85" t="e">
        <f t="shared" si="8"/>
        <v>#N/A</v>
      </c>
      <c r="G123" s="86">
        <f t="shared" si="8"/>
        <v>3.3734939759036742</v>
      </c>
      <c r="H123" s="92">
        <f t="shared" si="9"/>
        <v>3.3734939759036742</v>
      </c>
      <c r="I123" s="91">
        <f t="shared" si="4"/>
        <v>57.199999999999996</v>
      </c>
      <c r="J123" s="94"/>
      <c r="K123" s="101"/>
    </row>
    <row r="124" spans="1:18" x14ac:dyDescent="0.2">
      <c r="A124" s="108">
        <v>40543</v>
      </c>
      <c r="B124" s="85" t="e">
        <v>#N/A</v>
      </c>
      <c r="C124" s="85" t="e">
        <v>#N/A</v>
      </c>
      <c r="D124" s="86">
        <v>57.5</v>
      </c>
      <c r="E124" s="93" t="e">
        <f t="shared" si="8"/>
        <v>#N/A</v>
      </c>
      <c r="F124" s="85" t="e">
        <f t="shared" si="8"/>
        <v>#N/A</v>
      </c>
      <c r="G124" s="86">
        <f t="shared" si="8"/>
        <v>3.4172661870503607</v>
      </c>
      <c r="H124" s="92">
        <f t="shared" si="9"/>
        <v>3.4172661870503607</v>
      </c>
      <c r="I124" s="91">
        <f t="shared" si="4"/>
        <v>57.500000000000007</v>
      </c>
      <c r="J124" s="94"/>
      <c r="K124" s="101"/>
    </row>
    <row r="125" spans="1:18" x14ac:dyDescent="0.2">
      <c r="A125" s="108">
        <v>40633</v>
      </c>
      <c r="B125" s="85" t="e">
        <v>#N/A</v>
      </c>
      <c r="C125" s="85" t="e">
        <v>#N/A</v>
      </c>
      <c r="D125" s="86">
        <v>58.3333333333333</v>
      </c>
      <c r="E125" s="93" t="e">
        <f t="shared" si="8"/>
        <v>#N/A</v>
      </c>
      <c r="F125" s="85" t="e">
        <f t="shared" si="8"/>
        <v>#N/A</v>
      </c>
      <c r="G125" s="86">
        <f t="shared" si="8"/>
        <v>3.7959667852905721</v>
      </c>
      <c r="H125" s="92">
        <f t="shared" si="9"/>
        <v>3.7959667852905721</v>
      </c>
      <c r="I125" s="91">
        <f t="shared" si="4"/>
        <v>58.333333333333293</v>
      </c>
      <c r="J125" s="94"/>
      <c r="K125" s="101"/>
    </row>
    <row r="126" spans="1:18" x14ac:dyDescent="0.2">
      <c r="A126" s="108">
        <v>40724</v>
      </c>
      <c r="B126" s="85" t="e">
        <v>#N/A</v>
      </c>
      <c r="C126" s="85" t="e">
        <v>#N/A</v>
      </c>
      <c r="D126" s="86">
        <v>59.433333333333302</v>
      </c>
      <c r="E126" s="93" t="e">
        <f t="shared" si="8"/>
        <v>#N/A</v>
      </c>
      <c r="F126" s="85" t="e">
        <f t="shared" si="8"/>
        <v>#N/A</v>
      </c>
      <c r="G126" s="86">
        <f t="shared" si="8"/>
        <v>4.697592483851909</v>
      </c>
      <c r="H126" s="92">
        <f t="shared" si="9"/>
        <v>4.697592483851909</v>
      </c>
      <c r="I126" s="91">
        <f t="shared" si="4"/>
        <v>59.433333333333294</v>
      </c>
      <c r="J126" s="94"/>
      <c r="K126" s="101"/>
    </row>
    <row r="127" spans="1:18" x14ac:dyDescent="0.2">
      <c r="A127" s="108">
        <v>40816</v>
      </c>
      <c r="B127" s="85" t="e">
        <v>#N/A</v>
      </c>
      <c r="C127" s="85" t="e">
        <v>#N/A</v>
      </c>
      <c r="D127" s="86">
        <v>60.3</v>
      </c>
      <c r="E127" s="93" t="e">
        <f t="shared" si="8"/>
        <v>#N/A</v>
      </c>
      <c r="F127" s="85" t="e">
        <f t="shared" si="8"/>
        <v>#N/A</v>
      </c>
      <c r="G127" s="86">
        <f t="shared" si="8"/>
        <v>5.4195804195804165</v>
      </c>
      <c r="H127" s="92">
        <f t="shared" si="9"/>
        <v>5.4195804195804165</v>
      </c>
      <c r="I127" s="91">
        <f t="shared" si="4"/>
        <v>60.3</v>
      </c>
      <c r="J127" s="94"/>
      <c r="K127" s="101"/>
    </row>
    <row r="128" spans="1:18" x14ac:dyDescent="0.2">
      <c r="A128" s="108">
        <v>40908</v>
      </c>
      <c r="B128" s="85" t="e">
        <v>#N/A</v>
      </c>
      <c r="C128" s="85" t="e">
        <v>#N/A</v>
      </c>
      <c r="D128" s="86">
        <v>60.966666666666697</v>
      </c>
      <c r="E128" s="93" t="e">
        <f t="shared" si="8"/>
        <v>#N/A</v>
      </c>
      <c r="F128" s="85" t="e">
        <f t="shared" si="8"/>
        <v>#N/A</v>
      </c>
      <c r="G128" s="86">
        <f t="shared" si="8"/>
        <v>6.0289855072464205</v>
      </c>
      <c r="H128" s="92">
        <f t="shared" si="9"/>
        <v>6.0289855072464205</v>
      </c>
      <c r="I128" s="91">
        <f t="shared" si="4"/>
        <v>60.966666666666697</v>
      </c>
      <c r="J128" s="94"/>
      <c r="K128" s="101"/>
    </row>
    <row r="129" spans="1:11" x14ac:dyDescent="0.2">
      <c r="A129" s="108">
        <v>40999</v>
      </c>
      <c r="B129" s="85" t="e">
        <v>#N/A</v>
      </c>
      <c r="C129" s="85" t="e">
        <v>#N/A</v>
      </c>
      <c r="D129" s="86">
        <v>61.9</v>
      </c>
      <c r="E129" s="93" t="e">
        <f t="shared" si="8"/>
        <v>#N/A</v>
      </c>
      <c r="F129" s="85" t="e">
        <f t="shared" si="8"/>
        <v>#N/A</v>
      </c>
      <c r="G129" s="86">
        <f t="shared" si="8"/>
        <v>6.1142857142857832</v>
      </c>
      <c r="H129" s="92">
        <f t="shared" si="9"/>
        <v>6.1142857142857832</v>
      </c>
      <c r="I129" s="91">
        <f t="shared" si="4"/>
        <v>61.9</v>
      </c>
      <c r="J129" s="94"/>
      <c r="K129" s="101"/>
    </row>
    <row r="130" spans="1:11" x14ac:dyDescent="0.2">
      <c r="A130" s="108">
        <v>41090</v>
      </c>
      <c r="B130" s="85" t="e">
        <v>#N/A</v>
      </c>
      <c r="C130" s="85" t="e">
        <v>#N/A</v>
      </c>
      <c r="D130" s="86">
        <v>62.8</v>
      </c>
      <c r="E130" s="93" t="e">
        <f t="shared" si="8"/>
        <v>#N/A</v>
      </c>
      <c r="F130" s="85" t="e">
        <f t="shared" si="8"/>
        <v>#N/A</v>
      </c>
      <c r="G130" s="86">
        <f t="shared" si="8"/>
        <v>5.6646102075154747</v>
      </c>
      <c r="H130" s="92">
        <f t="shared" si="9"/>
        <v>5.6646102075154747</v>
      </c>
      <c r="I130" s="91">
        <f t="shared" si="4"/>
        <v>62.79999999999999</v>
      </c>
      <c r="J130" s="94"/>
    </row>
    <row r="131" spans="1:11" x14ac:dyDescent="0.2">
      <c r="A131" s="108">
        <v>41182</v>
      </c>
      <c r="B131" s="85" t="e">
        <v>#N/A</v>
      </c>
      <c r="C131" s="85" t="e">
        <v>#N/A</v>
      </c>
      <c r="D131" s="86">
        <v>63.4</v>
      </c>
      <c r="E131" s="93" t="e">
        <f t="shared" si="8"/>
        <v>#N/A</v>
      </c>
      <c r="F131" s="85" t="e">
        <f t="shared" si="8"/>
        <v>#N/A</v>
      </c>
      <c r="G131" s="86">
        <f t="shared" si="8"/>
        <v>5.1409618573797777</v>
      </c>
      <c r="H131" s="92">
        <f t="shared" si="9"/>
        <v>5.1409618573797777</v>
      </c>
      <c r="I131" s="91">
        <f>I135/(H135/100+1)</f>
        <v>63.400000000000006</v>
      </c>
      <c r="J131" s="94"/>
    </row>
    <row r="132" spans="1:11" x14ac:dyDescent="0.2">
      <c r="A132" s="108">
        <v>41274</v>
      </c>
      <c r="B132" s="85" t="e">
        <v>#N/A</v>
      </c>
      <c r="C132" s="85" t="e">
        <v>#N/A</v>
      </c>
      <c r="D132" s="86">
        <v>64.433333333333294</v>
      </c>
      <c r="E132" s="93" t="e">
        <f t="shared" si="8"/>
        <v>#N/A</v>
      </c>
      <c r="F132" s="85" t="e">
        <f t="shared" si="8"/>
        <v>#N/A</v>
      </c>
      <c r="G132" s="86">
        <f t="shared" si="8"/>
        <v>5.6861673045378813</v>
      </c>
      <c r="H132" s="92">
        <f t="shared" si="9"/>
        <v>5.6861673045378813</v>
      </c>
      <c r="I132" s="91">
        <f t="shared" ref="I132:I174" si="10">D132</f>
        <v>64.433333333333294</v>
      </c>
      <c r="J132" s="94"/>
    </row>
    <row r="133" spans="1:11" x14ac:dyDescent="0.2">
      <c r="A133" s="108">
        <v>41364</v>
      </c>
      <c r="B133" s="85" t="e">
        <v>#N/A</v>
      </c>
      <c r="C133" s="85" t="e">
        <v>#N/A</v>
      </c>
      <c r="D133" s="86">
        <v>65.433333333333294</v>
      </c>
      <c r="E133" s="93" t="e">
        <f t="shared" si="8"/>
        <v>#N/A</v>
      </c>
      <c r="F133" s="85" t="e">
        <f t="shared" si="8"/>
        <v>#N/A</v>
      </c>
      <c r="G133" s="86">
        <f t="shared" si="8"/>
        <v>5.7081313947226153</v>
      </c>
      <c r="H133" s="92">
        <f t="shared" si="9"/>
        <v>5.7081313947226153</v>
      </c>
      <c r="I133" s="91">
        <f t="shared" si="10"/>
        <v>65.433333333333294</v>
      </c>
      <c r="J133" s="94"/>
    </row>
    <row r="134" spans="1:11" x14ac:dyDescent="0.2">
      <c r="A134" s="108">
        <v>41455</v>
      </c>
      <c r="B134" s="85" t="e">
        <v>#N/A</v>
      </c>
      <c r="C134" s="85" t="e">
        <v>#N/A</v>
      </c>
      <c r="D134" s="86">
        <v>66.366666666666703</v>
      </c>
      <c r="E134" s="93" t="e">
        <f t="shared" si="8"/>
        <v>#N/A</v>
      </c>
      <c r="F134" s="85" t="e">
        <f t="shared" si="8"/>
        <v>#N/A</v>
      </c>
      <c r="G134" s="86">
        <f t="shared" si="8"/>
        <v>5.6794055201699223</v>
      </c>
      <c r="H134" s="92">
        <f t="shared" si="9"/>
        <v>5.6794055201699223</v>
      </c>
      <c r="I134" s="91">
        <f t="shared" si="10"/>
        <v>66.366666666666703</v>
      </c>
      <c r="J134" s="94"/>
    </row>
    <row r="135" spans="1:11" x14ac:dyDescent="0.2">
      <c r="A135" s="108">
        <v>41547</v>
      </c>
      <c r="B135" s="85" t="e">
        <v>#N/A</v>
      </c>
      <c r="C135" s="85" t="e">
        <v>#N/A</v>
      </c>
      <c r="D135" s="86">
        <v>67.3333333333333</v>
      </c>
      <c r="E135" s="93" t="e">
        <f t="shared" si="8"/>
        <v>#N/A</v>
      </c>
      <c r="F135" s="85" t="e">
        <f t="shared" si="8"/>
        <v>#N/A</v>
      </c>
      <c r="G135" s="86">
        <f t="shared" si="8"/>
        <v>6.2039957939010959</v>
      </c>
      <c r="H135" s="92">
        <f t="shared" si="9"/>
        <v>6.2039957939010959</v>
      </c>
      <c r="I135" s="91">
        <f t="shared" si="10"/>
        <v>67.3333333333333</v>
      </c>
      <c r="J135" s="94"/>
    </row>
    <row r="136" spans="1:11" x14ac:dyDescent="0.2">
      <c r="A136" s="108">
        <v>41639</v>
      </c>
      <c r="B136" s="85" t="e">
        <v>#N/A</v>
      </c>
      <c r="C136" s="85" t="e">
        <v>#N/A</v>
      </c>
      <c r="D136" s="86">
        <v>67.900000000000006</v>
      </c>
      <c r="E136" s="93" t="e">
        <f t="shared" ref="E136:G170" si="11">(B136/B132-1)*100</f>
        <v>#N/A</v>
      </c>
      <c r="F136" s="85" t="e">
        <f t="shared" si="11"/>
        <v>#N/A</v>
      </c>
      <c r="G136" s="86">
        <f t="shared" si="11"/>
        <v>5.3802379720642168</v>
      </c>
      <c r="H136" s="92">
        <f t="shared" si="9"/>
        <v>5.3802379720642168</v>
      </c>
      <c r="I136" s="91">
        <f t="shared" si="10"/>
        <v>67.900000000000006</v>
      </c>
      <c r="J136" s="94"/>
    </row>
    <row r="137" spans="1:11" x14ac:dyDescent="0.2">
      <c r="A137" s="108">
        <v>41729</v>
      </c>
      <c r="B137" s="85" t="e">
        <v>#N/A</v>
      </c>
      <c r="C137" s="85" t="e">
        <v>#N/A</v>
      </c>
      <c r="D137" s="86">
        <v>69.3</v>
      </c>
      <c r="E137" s="93" t="e">
        <f t="shared" si="11"/>
        <v>#N/A</v>
      </c>
      <c r="F137" s="85" t="e">
        <f t="shared" si="11"/>
        <v>#N/A</v>
      </c>
      <c r="G137" s="86">
        <f t="shared" si="11"/>
        <v>5.9093224656139087</v>
      </c>
      <c r="H137" s="92">
        <f t="shared" si="9"/>
        <v>5.9093224656139087</v>
      </c>
      <c r="I137" s="91">
        <f t="shared" si="10"/>
        <v>69.3</v>
      </c>
    </row>
    <row r="138" spans="1:11" x14ac:dyDescent="0.2">
      <c r="A138" s="108">
        <v>41820</v>
      </c>
      <c r="B138" s="85" t="e">
        <v>#N/A</v>
      </c>
      <c r="C138" s="85" t="e">
        <v>#N/A</v>
      </c>
      <c r="D138" s="86">
        <v>70.6666666666667</v>
      </c>
      <c r="E138" s="93" t="e">
        <f t="shared" si="11"/>
        <v>#N/A</v>
      </c>
      <c r="F138" s="85" t="e">
        <f t="shared" si="11"/>
        <v>#N/A</v>
      </c>
      <c r="G138" s="86">
        <f t="shared" si="11"/>
        <v>6.4791562029131056</v>
      </c>
      <c r="H138" s="92">
        <f t="shared" si="9"/>
        <v>6.4791562029131056</v>
      </c>
      <c r="I138" s="91">
        <f t="shared" si="10"/>
        <v>70.6666666666667</v>
      </c>
    </row>
    <row r="139" spans="1:11" x14ac:dyDescent="0.2">
      <c r="A139" s="108">
        <v>41912</v>
      </c>
      <c r="B139" s="85" t="e">
        <v>#N/A</v>
      </c>
      <c r="C139" s="85" t="e">
        <v>#N/A</v>
      </c>
      <c r="D139" s="86">
        <v>71.599999999999994</v>
      </c>
      <c r="E139" s="93" t="e">
        <f t="shared" si="11"/>
        <v>#N/A</v>
      </c>
      <c r="F139" s="85" t="e">
        <f t="shared" si="11"/>
        <v>#N/A</v>
      </c>
      <c r="G139" s="86">
        <f t="shared" si="11"/>
        <v>6.3366336633663867</v>
      </c>
      <c r="H139" s="92">
        <f t="shared" si="9"/>
        <v>6.3366336633663867</v>
      </c>
      <c r="I139" s="91">
        <f t="shared" si="10"/>
        <v>71.599999999999994</v>
      </c>
    </row>
    <row r="140" spans="1:11" x14ac:dyDescent="0.2">
      <c r="A140" s="108">
        <v>42004</v>
      </c>
      <c r="B140" s="85" t="e">
        <v>#N/A</v>
      </c>
      <c r="C140" s="85" t="e">
        <v>#N/A</v>
      </c>
      <c r="D140" s="86">
        <v>71.766666666666694</v>
      </c>
      <c r="E140" s="93" t="e">
        <f t="shared" si="11"/>
        <v>#N/A</v>
      </c>
      <c r="F140" s="85" t="e">
        <f t="shared" si="11"/>
        <v>#N/A</v>
      </c>
      <c r="G140" s="86">
        <f t="shared" si="11"/>
        <v>5.69464899361809</v>
      </c>
      <c r="H140" s="92">
        <f t="shared" si="9"/>
        <v>5.69464899361809</v>
      </c>
      <c r="I140" s="91">
        <f t="shared" si="10"/>
        <v>71.766666666666694</v>
      </c>
    </row>
    <row r="141" spans="1:11" x14ac:dyDescent="0.2">
      <c r="A141" s="108">
        <v>42094</v>
      </c>
      <c r="B141" s="85" t="e">
        <v>#N/A</v>
      </c>
      <c r="C141" s="85" t="e">
        <v>#N/A</v>
      </c>
      <c r="D141" s="86">
        <v>72.2</v>
      </c>
      <c r="E141" s="93" t="e">
        <f t="shared" si="11"/>
        <v>#N/A</v>
      </c>
      <c r="F141" s="85" t="e">
        <f t="shared" si="11"/>
        <v>#N/A</v>
      </c>
      <c r="G141" s="86">
        <f t="shared" si="11"/>
        <v>4.1847041847042021</v>
      </c>
      <c r="H141" s="92">
        <f t="shared" si="9"/>
        <v>4.1847041847042021</v>
      </c>
      <c r="I141" s="91">
        <f t="shared" si="10"/>
        <v>72.2</v>
      </c>
    </row>
    <row r="142" spans="1:11" x14ac:dyDescent="0.2">
      <c r="A142" s="108">
        <v>42185</v>
      </c>
      <c r="B142" s="85" t="e">
        <v>#N/A</v>
      </c>
      <c r="C142" s="85" t="e">
        <v>#N/A</v>
      </c>
      <c r="D142" s="86">
        <v>73.900000000000006</v>
      </c>
      <c r="E142" s="93" t="e">
        <f t="shared" si="11"/>
        <v>#N/A</v>
      </c>
      <c r="F142" s="85" t="e">
        <f t="shared" si="11"/>
        <v>#N/A</v>
      </c>
      <c r="G142" s="86">
        <f t="shared" si="11"/>
        <v>4.5754716981131649</v>
      </c>
      <c r="H142" s="92">
        <f t="shared" si="9"/>
        <v>4.5754716981131649</v>
      </c>
      <c r="I142" s="91">
        <f t="shared" si="10"/>
        <v>73.900000000000006</v>
      </c>
    </row>
    <row r="143" spans="1:11" x14ac:dyDescent="0.2">
      <c r="A143" s="108">
        <v>42277</v>
      </c>
      <c r="B143" s="85" t="e">
        <v>#N/A</v>
      </c>
      <c r="C143" s="85" t="e">
        <v>#N/A</v>
      </c>
      <c r="D143" s="86">
        <v>75</v>
      </c>
      <c r="E143" s="93" t="e">
        <f t="shared" si="11"/>
        <v>#N/A</v>
      </c>
      <c r="F143" s="85" t="e">
        <f t="shared" si="11"/>
        <v>#N/A</v>
      </c>
      <c r="G143" s="86">
        <f t="shared" si="11"/>
        <v>4.748603351955305</v>
      </c>
      <c r="H143" s="92">
        <f t="shared" si="9"/>
        <v>4.748603351955305</v>
      </c>
      <c r="I143" s="91">
        <f t="shared" si="10"/>
        <v>75</v>
      </c>
    </row>
    <row r="144" spans="1:11" x14ac:dyDescent="0.2">
      <c r="A144" s="108">
        <v>42369</v>
      </c>
      <c r="B144" s="85" t="e">
        <v>#N/A</v>
      </c>
      <c r="C144" s="85" t="e">
        <v>#N/A</v>
      </c>
      <c r="D144" s="86">
        <v>75.233333333333306</v>
      </c>
      <c r="E144" s="93" t="e">
        <f t="shared" si="11"/>
        <v>#N/A</v>
      </c>
      <c r="F144" s="85" t="e">
        <f t="shared" si="11"/>
        <v>#N/A</v>
      </c>
      <c r="G144" s="86">
        <f t="shared" si="11"/>
        <v>4.8304691128656874</v>
      </c>
      <c r="H144" s="92">
        <f t="shared" si="9"/>
        <v>4.8304691128656874</v>
      </c>
      <c r="I144" s="91">
        <f t="shared" si="10"/>
        <v>75.233333333333306</v>
      </c>
    </row>
    <row r="145" spans="1:9" x14ac:dyDescent="0.2">
      <c r="A145" s="108">
        <v>42460</v>
      </c>
      <c r="B145" s="85" t="e">
        <v>#N/A</v>
      </c>
      <c r="C145" s="85" t="e">
        <v>#N/A</v>
      </c>
      <c r="D145" s="86">
        <v>76.900000000000006</v>
      </c>
      <c r="E145" s="93" t="e">
        <f t="shared" si="11"/>
        <v>#N/A</v>
      </c>
      <c r="F145" s="85" t="e">
        <f t="shared" si="11"/>
        <v>#N/A</v>
      </c>
      <c r="G145" s="86">
        <f t="shared" si="11"/>
        <v>6.5096952908587191</v>
      </c>
      <c r="H145" s="92">
        <f t="shared" si="9"/>
        <v>6.5096952908587191</v>
      </c>
      <c r="I145" s="91">
        <f t="shared" si="10"/>
        <v>76.900000000000006</v>
      </c>
    </row>
    <row r="146" spans="1:9" x14ac:dyDescent="0.2">
      <c r="A146" s="108">
        <v>42551</v>
      </c>
      <c r="B146" s="88" t="e">
        <v>#N/A</v>
      </c>
      <c r="C146" s="88" t="e">
        <v>#N/A</v>
      </c>
      <c r="D146" s="112">
        <v>78.5</v>
      </c>
      <c r="E146" s="93" t="e">
        <f t="shared" si="11"/>
        <v>#N/A</v>
      </c>
      <c r="F146" s="85" t="e">
        <f t="shared" si="11"/>
        <v>#N/A</v>
      </c>
      <c r="G146" s="86">
        <f t="shared" si="11"/>
        <v>6.224627875507438</v>
      </c>
      <c r="H146" s="92">
        <f t="shared" si="9"/>
        <v>6.224627875507438</v>
      </c>
      <c r="I146" s="91">
        <f t="shared" si="10"/>
        <v>78.5</v>
      </c>
    </row>
    <row r="147" spans="1:9" x14ac:dyDescent="0.2">
      <c r="A147" s="108">
        <v>42643</v>
      </c>
      <c r="B147" s="88" t="e">
        <v>#N/A</v>
      </c>
      <c r="C147" s="88" t="e">
        <v>#N/A</v>
      </c>
      <c r="D147" s="112">
        <v>79.466666666666697</v>
      </c>
      <c r="E147" s="93" t="e">
        <f t="shared" si="11"/>
        <v>#N/A</v>
      </c>
      <c r="F147" s="85" t="e">
        <f t="shared" si="11"/>
        <v>#N/A</v>
      </c>
      <c r="G147" s="86">
        <f t="shared" si="11"/>
        <v>5.9555555555556028</v>
      </c>
      <c r="H147" s="92">
        <f t="shared" si="9"/>
        <v>5.9555555555556028</v>
      </c>
      <c r="I147" s="91">
        <f t="shared" si="10"/>
        <v>79.466666666666697</v>
      </c>
    </row>
    <row r="148" spans="1:9" x14ac:dyDescent="0.2">
      <c r="A148" s="108">
        <v>42735</v>
      </c>
      <c r="B148" s="88" t="e">
        <v>#N/A</v>
      </c>
      <c r="C148" s="88" t="e">
        <v>#N/A</v>
      </c>
      <c r="D148" s="113">
        <v>80.233333333333306</v>
      </c>
      <c r="E148" s="93" t="e">
        <f t="shared" si="11"/>
        <v>#N/A</v>
      </c>
      <c r="F148" s="85" t="e">
        <f t="shared" si="11"/>
        <v>#N/A</v>
      </c>
      <c r="G148" s="86">
        <f t="shared" si="11"/>
        <v>6.64599025254764</v>
      </c>
      <c r="H148" s="92">
        <f t="shared" si="9"/>
        <v>6.64599025254764</v>
      </c>
      <c r="I148" s="91">
        <f t="shared" si="10"/>
        <v>80.233333333333306</v>
      </c>
    </row>
    <row r="149" spans="1:9" x14ac:dyDescent="0.2">
      <c r="A149" s="108">
        <v>42825</v>
      </c>
      <c r="B149" s="88" t="e">
        <v>#N/A</v>
      </c>
      <c r="C149" s="88" t="e">
        <v>#N/A</v>
      </c>
      <c r="D149" s="113">
        <v>81.766666666666694</v>
      </c>
      <c r="E149" s="93" t="e">
        <f t="shared" si="11"/>
        <v>#N/A</v>
      </c>
      <c r="F149" s="85" t="e">
        <f t="shared" si="11"/>
        <v>#N/A</v>
      </c>
      <c r="G149" s="86">
        <f t="shared" si="11"/>
        <v>6.3285652362375711</v>
      </c>
      <c r="H149" s="92">
        <f t="shared" si="9"/>
        <v>6.3285652362375711</v>
      </c>
      <c r="I149" s="91">
        <f t="shared" si="10"/>
        <v>81.766666666666694</v>
      </c>
    </row>
    <row r="150" spans="1:9" x14ac:dyDescent="0.2">
      <c r="A150" s="108">
        <v>42916</v>
      </c>
      <c r="B150" s="88" t="e">
        <v>#N/A</v>
      </c>
      <c r="C150" s="88" t="e">
        <v>#N/A</v>
      </c>
      <c r="D150" s="113">
        <v>82.6666666666667</v>
      </c>
      <c r="E150" s="93" t="e">
        <f t="shared" si="11"/>
        <v>#N/A</v>
      </c>
      <c r="F150" s="85" t="e">
        <f t="shared" si="11"/>
        <v>#N/A</v>
      </c>
      <c r="G150" s="86">
        <f t="shared" si="11"/>
        <v>5.3078556263270071</v>
      </c>
      <c r="H150" s="92">
        <f t="shared" si="9"/>
        <v>5.3078556263270071</v>
      </c>
      <c r="I150" s="91">
        <f t="shared" si="10"/>
        <v>82.6666666666667</v>
      </c>
    </row>
    <row r="151" spans="1:9" x14ac:dyDescent="0.2">
      <c r="A151" s="108">
        <v>43008</v>
      </c>
      <c r="B151" s="88" t="e">
        <v>#N/A</v>
      </c>
      <c r="C151" s="88" t="e">
        <v>#N/A</v>
      </c>
      <c r="D151" s="113">
        <v>83.3</v>
      </c>
      <c r="E151" s="93" t="e">
        <f t="shared" si="11"/>
        <v>#N/A</v>
      </c>
      <c r="F151" s="85" t="e">
        <f t="shared" si="11"/>
        <v>#N/A</v>
      </c>
      <c r="G151" s="86">
        <f t="shared" si="11"/>
        <v>4.8238255033556721</v>
      </c>
      <c r="H151" s="92">
        <f t="shared" si="9"/>
        <v>4.8238255033556721</v>
      </c>
      <c r="I151" s="91">
        <f t="shared" si="10"/>
        <v>83.3</v>
      </c>
    </row>
    <row r="152" spans="1:9" x14ac:dyDescent="0.2">
      <c r="A152" s="108">
        <v>43100</v>
      </c>
      <c r="B152" s="88" t="e">
        <v>#N/A</v>
      </c>
      <c r="C152" s="88" t="e">
        <v>#N/A</v>
      </c>
      <c r="D152" s="113">
        <v>84</v>
      </c>
      <c r="E152" s="93" t="e">
        <f t="shared" si="11"/>
        <v>#N/A</v>
      </c>
      <c r="F152" s="85" t="e">
        <f t="shared" si="11"/>
        <v>#N/A</v>
      </c>
      <c r="G152" s="86">
        <f t="shared" si="11"/>
        <v>4.6946406314915201</v>
      </c>
      <c r="H152" s="92">
        <f t="shared" si="9"/>
        <v>4.6946406314915201</v>
      </c>
      <c r="I152" s="91">
        <f t="shared" si="10"/>
        <v>84</v>
      </c>
    </row>
    <row r="153" spans="1:9" x14ac:dyDescent="0.2">
      <c r="A153" s="108">
        <v>43190</v>
      </c>
      <c r="B153" s="88" t="e">
        <v>#N/A</v>
      </c>
      <c r="C153" s="88" t="e">
        <v>#N/A</v>
      </c>
      <c r="D153" s="113">
        <v>85.066666666666706</v>
      </c>
      <c r="E153" s="93" t="e">
        <f t="shared" si="11"/>
        <v>#N/A</v>
      </c>
      <c r="F153" s="85" t="e">
        <f t="shared" si="11"/>
        <v>#N/A</v>
      </c>
      <c r="G153" s="86">
        <f t="shared" si="11"/>
        <v>4.0358744394618951</v>
      </c>
      <c r="H153" s="92">
        <f t="shared" si="9"/>
        <v>4.0358744394618951</v>
      </c>
      <c r="I153" s="91">
        <f t="shared" si="10"/>
        <v>85.066666666666706</v>
      </c>
    </row>
    <row r="154" spans="1:9" x14ac:dyDescent="0.2">
      <c r="A154" s="108">
        <v>43281</v>
      </c>
      <c r="B154" s="88" t="e">
        <v>#N/A</v>
      </c>
      <c r="C154" s="88" t="e">
        <v>#N/A</v>
      </c>
      <c r="D154" s="113">
        <v>86.366666666666703</v>
      </c>
      <c r="E154" s="93" t="e">
        <f t="shared" si="11"/>
        <v>#N/A</v>
      </c>
      <c r="F154" s="85" t="e">
        <f t="shared" si="11"/>
        <v>#N/A</v>
      </c>
      <c r="G154" s="86">
        <f t="shared" si="11"/>
        <v>4.4758064516128959</v>
      </c>
      <c r="H154" s="92">
        <f t="shared" si="9"/>
        <v>4.4758064516128959</v>
      </c>
      <c r="I154" s="91">
        <f t="shared" si="10"/>
        <v>86.366666666666703</v>
      </c>
    </row>
    <row r="155" spans="1:9" x14ac:dyDescent="0.2">
      <c r="A155" s="108">
        <v>43373</v>
      </c>
      <c r="B155" s="88" t="e">
        <v>#N/A</v>
      </c>
      <c r="C155" s="88" t="e">
        <v>#N/A</v>
      </c>
      <c r="D155" s="113">
        <v>87.466666666666697</v>
      </c>
      <c r="E155" s="93" t="e">
        <f t="shared" si="11"/>
        <v>#N/A</v>
      </c>
      <c r="F155" s="85" t="e">
        <f t="shared" si="11"/>
        <v>#N/A</v>
      </c>
      <c r="G155" s="86">
        <f t="shared" si="11"/>
        <v>5.002000800320161</v>
      </c>
      <c r="H155" s="92">
        <f t="shared" si="9"/>
        <v>5.002000800320161</v>
      </c>
      <c r="I155" s="91">
        <f t="shared" si="10"/>
        <v>87.466666666666697</v>
      </c>
    </row>
    <row r="156" spans="1:9" x14ac:dyDescent="0.2">
      <c r="A156" s="108">
        <v>43465</v>
      </c>
      <c r="B156" s="88" t="e">
        <v>#N/A</v>
      </c>
      <c r="C156" s="88" t="e">
        <v>#N/A</v>
      </c>
      <c r="D156" s="113">
        <v>88.133333333333297</v>
      </c>
      <c r="E156" s="93" t="e">
        <f t="shared" si="11"/>
        <v>#N/A</v>
      </c>
      <c r="F156" s="85" t="e">
        <f t="shared" si="11"/>
        <v>#N/A</v>
      </c>
      <c r="G156" s="86">
        <f t="shared" si="11"/>
        <v>4.9206349206348809</v>
      </c>
      <c r="H156" s="92">
        <f t="shared" si="9"/>
        <v>4.9206349206348809</v>
      </c>
      <c r="I156" s="91">
        <f t="shared" si="10"/>
        <v>88.133333333333297</v>
      </c>
    </row>
    <row r="157" spans="1:9" x14ac:dyDescent="0.2">
      <c r="A157" s="108">
        <v>43555</v>
      </c>
      <c r="B157" s="88" t="e">
        <v>#N/A</v>
      </c>
      <c r="C157" s="88" t="e">
        <v>#N/A</v>
      </c>
      <c r="D157" s="114">
        <v>88.633333333333297</v>
      </c>
      <c r="E157" s="93" t="e">
        <f t="shared" si="11"/>
        <v>#N/A</v>
      </c>
      <c r="F157" s="85" t="e">
        <f t="shared" si="11"/>
        <v>#N/A</v>
      </c>
      <c r="G157" s="86">
        <f t="shared" si="11"/>
        <v>4.1927899686519554</v>
      </c>
      <c r="H157" s="92">
        <f t="shared" si="9"/>
        <v>4.1927899686519554</v>
      </c>
      <c r="I157" s="91">
        <f t="shared" si="10"/>
        <v>88.633333333333297</v>
      </c>
    </row>
    <row r="158" spans="1:9" x14ac:dyDescent="0.2">
      <c r="A158" s="108">
        <v>43646</v>
      </c>
      <c r="B158" s="88" t="e">
        <v>#N/A</v>
      </c>
      <c r="C158" s="88" t="e">
        <v>#N/A</v>
      </c>
      <c r="D158" s="114">
        <v>90.2</v>
      </c>
      <c r="E158" s="93" t="e">
        <f t="shared" si="11"/>
        <v>#N/A</v>
      </c>
      <c r="F158" s="85" t="e">
        <f t="shared" si="11"/>
        <v>#N/A</v>
      </c>
      <c r="G158" s="86">
        <f t="shared" si="11"/>
        <v>4.4384407564646455</v>
      </c>
      <c r="H158" s="92">
        <f t="shared" si="9"/>
        <v>4.4384407564646455</v>
      </c>
      <c r="I158" s="91">
        <f t="shared" si="10"/>
        <v>90.2</v>
      </c>
    </row>
    <row r="159" spans="1:9" x14ac:dyDescent="0.2">
      <c r="A159" s="108">
        <v>43738</v>
      </c>
      <c r="B159" s="88" t="e">
        <v>#N/A</v>
      </c>
      <c r="C159" s="88" t="e">
        <v>#N/A</v>
      </c>
      <c r="D159" s="114">
        <v>91.066666666666706</v>
      </c>
      <c r="E159" s="93" t="e">
        <f t="shared" si="11"/>
        <v>#N/A</v>
      </c>
      <c r="F159" s="85" t="e">
        <f t="shared" si="11"/>
        <v>#N/A</v>
      </c>
      <c r="G159" s="86">
        <f t="shared" si="11"/>
        <v>4.1158536585365946</v>
      </c>
      <c r="H159" s="92">
        <f t="shared" si="9"/>
        <v>4.1158536585365946</v>
      </c>
      <c r="I159" s="91">
        <f t="shared" si="10"/>
        <v>91.066666666666706</v>
      </c>
    </row>
    <row r="160" spans="1:9" x14ac:dyDescent="0.2">
      <c r="A160" s="108">
        <v>43830</v>
      </c>
      <c r="B160" s="88" t="e">
        <v>#N/A</v>
      </c>
      <c r="C160" s="88" t="e">
        <v>#N/A</v>
      </c>
      <c r="D160" s="114">
        <v>91.433333333333294</v>
      </c>
      <c r="E160" s="93" t="e">
        <f t="shared" si="11"/>
        <v>#N/A</v>
      </c>
      <c r="F160" s="85" t="e">
        <f t="shared" si="11"/>
        <v>#N/A</v>
      </c>
      <c r="G160" s="86">
        <f t="shared" si="11"/>
        <v>3.7443267776096745</v>
      </c>
      <c r="H160" s="92">
        <f t="shared" si="9"/>
        <v>3.7443267776096745</v>
      </c>
      <c r="I160" s="91">
        <f t="shared" si="10"/>
        <v>91.433333333333294</v>
      </c>
    </row>
    <row r="161" spans="1:9" x14ac:dyDescent="0.2">
      <c r="A161" s="108">
        <v>43921</v>
      </c>
      <c r="B161" s="88" t="e">
        <v>#N/A</v>
      </c>
      <c r="C161" s="88" t="e">
        <v>#N/A</v>
      </c>
      <c r="D161" s="114">
        <v>92.6</v>
      </c>
      <c r="E161" s="93" t="e">
        <f t="shared" si="11"/>
        <v>#N/A</v>
      </c>
      <c r="F161" s="85" t="e">
        <f t="shared" si="11"/>
        <v>#N/A</v>
      </c>
      <c r="G161" s="86">
        <f t="shared" si="11"/>
        <v>4.4753666792027413</v>
      </c>
      <c r="H161" s="92">
        <f t="shared" si="9"/>
        <v>4.4753666792027413</v>
      </c>
      <c r="I161" s="91">
        <f t="shared" si="10"/>
        <v>92.6</v>
      </c>
    </row>
    <row r="162" spans="1:9" x14ac:dyDescent="0.2">
      <c r="A162" s="108">
        <v>44012</v>
      </c>
      <c r="B162" s="88" t="e">
        <v>#N/A</v>
      </c>
      <c r="C162" s="88" t="e">
        <v>#N/A</v>
      </c>
      <c r="D162" s="114">
        <v>92.366666666666703</v>
      </c>
      <c r="E162" s="93" t="e">
        <f t="shared" si="11"/>
        <v>#N/A</v>
      </c>
      <c r="F162" s="85" t="e">
        <f t="shared" si="11"/>
        <v>#N/A</v>
      </c>
      <c r="G162" s="86">
        <f t="shared" si="11"/>
        <v>2.4020694752402427</v>
      </c>
      <c r="H162" s="92">
        <f t="shared" si="9"/>
        <v>2.4020694752402427</v>
      </c>
      <c r="I162" s="91">
        <f t="shared" si="10"/>
        <v>92.366666666666703</v>
      </c>
    </row>
    <row r="163" spans="1:9" x14ac:dyDescent="0.2">
      <c r="A163" s="108">
        <v>44104</v>
      </c>
      <c r="B163" s="88" t="e">
        <v>#N/A</v>
      </c>
      <c r="C163" s="88" t="e">
        <v>#N/A</v>
      </c>
      <c r="D163" s="114">
        <v>93.866666666666703</v>
      </c>
      <c r="E163" s="93" t="e">
        <f t="shared" si="11"/>
        <v>#N/A</v>
      </c>
      <c r="F163" s="85" t="e">
        <f t="shared" si="11"/>
        <v>#N/A</v>
      </c>
      <c r="G163" s="86">
        <f t="shared" si="11"/>
        <v>3.0746705710102518</v>
      </c>
      <c r="H163" s="92">
        <f t="shared" si="9"/>
        <v>3.0746705710102518</v>
      </c>
      <c r="I163" s="91">
        <f t="shared" si="10"/>
        <v>93.866666666666703</v>
      </c>
    </row>
    <row r="164" spans="1:9" x14ac:dyDescent="0.2">
      <c r="A164" s="108">
        <v>44196</v>
      </c>
      <c r="B164" s="88" t="e">
        <v>#N/A</v>
      </c>
      <c r="C164" s="88" t="e">
        <v>#N/A</v>
      </c>
      <c r="D164" s="114">
        <v>94.3333333333333</v>
      </c>
      <c r="E164" s="93" t="e">
        <f t="shared" si="11"/>
        <v>#N/A</v>
      </c>
      <c r="F164" s="85" t="e">
        <f t="shared" si="11"/>
        <v>#N/A</v>
      </c>
      <c r="G164" s="86">
        <f t="shared" si="11"/>
        <v>3.171709806780898</v>
      </c>
      <c r="H164" s="92">
        <f t="shared" si="9"/>
        <v>3.171709806780898</v>
      </c>
      <c r="I164" s="91">
        <f t="shared" si="10"/>
        <v>94.3333333333333</v>
      </c>
    </row>
    <row r="165" spans="1:9" x14ac:dyDescent="0.2">
      <c r="A165" s="108">
        <v>44286</v>
      </c>
      <c r="B165" s="88" t="e">
        <v>#N/A</v>
      </c>
      <c r="C165" s="88" t="e">
        <v>#N/A</v>
      </c>
      <c r="D165" s="89">
        <v>95.433333333333294</v>
      </c>
      <c r="E165" s="93" t="e">
        <f t="shared" si="11"/>
        <v>#N/A</v>
      </c>
      <c r="F165" s="85" t="e">
        <f t="shared" si="11"/>
        <v>#N/A</v>
      </c>
      <c r="G165" s="86">
        <f t="shared" si="11"/>
        <v>3.059755219582394</v>
      </c>
      <c r="H165" s="92">
        <f t="shared" si="9"/>
        <v>3.059755219582394</v>
      </c>
      <c r="I165" s="91">
        <f t="shared" si="10"/>
        <v>95.433333333333294</v>
      </c>
    </row>
    <row r="166" spans="1:9" x14ac:dyDescent="0.2">
      <c r="A166" s="108">
        <v>44377</v>
      </c>
      <c r="B166" s="88" t="e">
        <v>#N/A</v>
      </c>
      <c r="C166" s="88" t="e">
        <v>#N/A</v>
      </c>
      <c r="D166" s="89">
        <v>96.8333333333333</v>
      </c>
      <c r="E166" s="93" t="e">
        <f t="shared" si="11"/>
        <v>#N/A</v>
      </c>
      <c r="F166" s="85" t="e">
        <f t="shared" si="11"/>
        <v>#N/A</v>
      </c>
      <c r="G166" s="86">
        <f t="shared" si="11"/>
        <v>4.8357993504149377</v>
      </c>
      <c r="H166" s="92">
        <f t="shared" si="9"/>
        <v>4.8357993504149377</v>
      </c>
      <c r="I166" s="91">
        <f t="shared" si="10"/>
        <v>96.8333333333333</v>
      </c>
    </row>
    <row r="167" spans="1:9" x14ac:dyDescent="0.2">
      <c r="A167" s="108">
        <v>44469</v>
      </c>
      <c r="B167" s="76" t="e">
        <v>#N/A</v>
      </c>
      <c r="C167" s="76" t="e">
        <v>#N/A</v>
      </c>
      <c r="D167" s="89">
        <v>98.433333333333294</v>
      </c>
      <c r="E167" s="93" t="e">
        <f t="shared" si="11"/>
        <v>#N/A</v>
      </c>
      <c r="F167" s="85" t="e">
        <f t="shared" si="11"/>
        <v>#N/A</v>
      </c>
      <c r="G167" s="86">
        <f t="shared" si="11"/>
        <v>4.8650568181817455</v>
      </c>
      <c r="H167" s="92">
        <f t="shared" si="9"/>
        <v>4.8650568181817455</v>
      </c>
      <c r="I167" s="91">
        <f t="shared" si="10"/>
        <v>98.433333333333294</v>
      </c>
    </row>
    <row r="168" spans="1:9" x14ac:dyDescent="0.2">
      <c r="A168" s="108">
        <v>44561</v>
      </c>
      <c r="B168" s="76" t="e">
        <v>#N/A</v>
      </c>
      <c r="C168" s="76" t="e">
        <v>#N/A</v>
      </c>
      <c r="D168" s="89">
        <v>99.466666666666697</v>
      </c>
      <c r="E168" s="93" t="e">
        <f t="shared" si="11"/>
        <v>#N/A</v>
      </c>
      <c r="F168" s="85" t="e">
        <f t="shared" si="11"/>
        <v>#N/A</v>
      </c>
      <c r="G168" s="86">
        <f t="shared" si="11"/>
        <v>5.4416961130742791</v>
      </c>
      <c r="H168" s="92">
        <f t="shared" si="9"/>
        <v>5.4416961130742791</v>
      </c>
      <c r="I168" s="91">
        <f t="shared" si="10"/>
        <v>99.466666666666697</v>
      </c>
    </row>
    <row r="169" spans="1:9" x14ac:dyDescent="0.2">
      <c r="A169" s="108">
        <v>44651</v>
      </c>
      <c r="B169" s="76" t="e">
        <v>#N/A</v>
      </c>
      <c r="C169" s="76" t="e">
        <v>#N/A</v>
      </c>
      <c r="D169" s="89">
        <v>100.933333333333</v>
      </c>
      <c r="E169" s="93" t="e">
        <f t="shared" si="11"/>
        <v>#N/A</v>
      </c>
      <c r="F169" s="85" t="e">
        <f t="shared" si="11"/>
        <v>#N/A</v>
      </c>
      <c r="G169" s="86">
        <f t="shared" si="11"/>
        <v>5.7631854697866247</v>
      </c>
      <c r="H169" s="92">
        <f t="shared" si="9"/>
        <v>5.7631854697866247</v>
      </c>
      <c r="I169" s="91">
        <f t="shared" si="10"/>
        <v>100.933333333333</v>
      </c>
    </row>
    <row r="170" spans="1:9" x14ac:dyDescent="0.2">
      <c r="A170" s="108">
        <v>44742</v>
      </c>
      <c r="B170" s="76" t="e">
        <v>#N/A</v>
      </c>
      <c r="C170" s="76" t="e">
        <v>#N/A</v>
      </c>
      <c r="D170" s="89">
        <v>103.23333333333299</v>
      </c>
      <c r="E170" s="93" t="e">
        <f t="shared" si="11"/>
        <v>#N/A</v>
      </c>
      <c r="F170" s="85" t="e">
        <f t="shared" si="11"/>
        <v>#N/A</v>
      </c>
      <c r="G170" s="86">
        <f t="shared" si="11"/>
        <v>6.6092943201373711</v>
      </c>
      <c r="H170" s="92">
        <f t="shared" si="9"/>
        <v>6.6092943201373711</v>
      </c>
      <c r="I170" s="91">
        <f t="shared" si="10"/>
        <v>103.23333333333299</v>
      </c>
    </row>
    <row r="171" spans="1:9" x14ac:dyDescent="0.2">
      <c r="A171" s="108">
        <v>44834</v>
      </c>
      <c r="B171" s="76" t="e">
        <v>#N/A</v>
      </c>
      <c r="C171" s="76" t="e">
        <v>#N/A</v>
      </c>
      <c r="D171" s="102">
        <v>105.966666666667</v>
      </c>
      <c r="E171" s="93" t="e">
        <f t="shared" ref="E171:G174" si="12">(B171/B167-1)*100</f>
        <v>#N/A</v>
      </c>
      <c r="F171" s="85" t="e">
        <f t="shared" si="12"/>
        <v>#N/A</v>
      </c>
      <c r="G171" s="86">
        <f t="shared" si="12"/>
        <v>7.6532339993230947</v>
      </c>
      <c r="H171" s="92">
        <f t="shared" si="9"/>
        <v>7.6532339993230947</v>
      </c>
      <c r="I171" s="91">
        <f t="shared" si="10"/>
        <v>105.966666666667</v>
      </c>
    </row>
    <row r="172" spans="1:9" x14ac:dyDescent="0.2">
      <c r="A172" s="108">
        <v>44926</v>
      </c>
      <c r="B172" s="76" t="e">
        <v>#N/A</v>
      </c>
      <c r="C172" s="76" t="e">
        <v>#N/A</v>
      </c>
      <c r="D172" s="89">
        <v>106.833333333333</v>
      </c>
      <c r="E172" s="93" t="e">
        <f t="shared" si="12"/>
        <v>#N/A</v>
      </c>
      <c r="F172" s="85" t="e">
        <f t="shared" si="12"/>
        <v>#N/A</v>
      </c>
      <c r="G172" s="86">
        <f t="shared" si="12"/>
        <v>7.4061662198387834</v>
      </c>
      <c r="H172" s="92">
        <f t="shared" si="9"/>
        <v>7.4061662198387834</v>
      </c>
      <c r="I172" s="91">
        <f t="shared" si="10"/>
        <v>106.833333333333</v>
      </c>
    </row>
    <row r="173" spans="1:9" x14ac:dyDescent="0.2">
      <c r="A173" s="108">
        <v>45016</v>
      </c>
      <c r="B173" s="76" t="e">
        <v>#N/A</v>
      </c>
      <c r="C173" s="76" t="e">
        <v>#N/A</v>
      </c>
      <c r="D173" s="103">
        <v>108</v>
      </c>
      <c r="E173" s="93" t="e">
        <f t="shared" si="12"/>
        <v>#N/A</v>
      </c>
      <c r="F173" s="85" t="e">
        <f t="shared" si="12"/>
        <v>#N/A</v>
      </c>
      <c r="G173" s="86">
        <f t="shared" si="12"/>
        <v>7.0013210039633789</v>
      </c>
      <c r="H173" s="92">
        <f t="shared" si="9"/>
        <v>7.0013210039633789</v>
      </c>
      <c r="I173" s="91">
        <f t="shared" si="10"/>
        <v>108</v>
      </c>
    </row>
    <row r="174" spans="1:9" ht="12.75" x14ac:dyDescent="0.2">
      <c r="A174" s="109">
        <v>45107</v>
      </c>
      <c r="B174" s="111" t="e">
        <v>#N/A</v>
      </c>
      <c r="C174" s="111" t="e">
        <v>#N/A</v>
      </c>
      <c r="D174" s="115">
        <v>109.6</v>
      </c>
      <c r="E174" s="93" t="e">
        <f t="shared" si="12"/>
        <v>#N/A</v>
      </c>
      <c r="F174" s="85" t="e">
        <f t="shared" si="12"/>
        <v>#N/A</v>
      </c>
      <c r="G174" s="86">
        <f t="shared" si="12"/>
        <v>6.1672586373913596</v>
      </c>
      <c r="H174" s="92">
        <f t="shared" si="9"/>
        <v>6.1672586373913596</v>
      </c>
      <c r="I174" s="91">
        <f t="shared" si="10"/>
        <v>109.6</v>
      </c>
    </row>
    <row r="175" spans="1:9" ht="12.75" x14ac:dyDescent="0.2">
      <c r="A175" s="104"/>
      <c r="B175" s="76"/>
      <c r="C175" s="76"/>
      <c r="D175" s="102"/>
      <c r="E175" s="105"/>
      <c r="F175" s="76"/>
      <c r="G175" s="102"/>
    </row>
    <row r="176" spans="1:9" ht="12.75" x14ac:dyDescent="0.2">
      <c r="A176" s="104"/>
      <c r="B176" s="76"/>
      <c r="C176" s="76"/>
      <c r="D176" s="102"/>
      <c r="E176" s="105"/>
      <c r="F176" s="76"/>
      <c r="G176" s="102"/>
    </row>
    <row r="177" spans="1:7" ht="12.75" x14ac:dyDescent="0.2">
      <c r="A177" s="104"/>
      <c r="B177" s="76"/>
      <c r="C177" s="76"/>
      <c r="D177" s="102"/>
      <c r="E177" s="105"/>
      <c r="F177" s="76"/>
      <c r="G177" s="102"/>
    </row>
    <row r="178" spans="1:7" ht="12.75" x14ac:dyDescent="0.2">
      <c r="A178" s="104"/>
      <c r="B178" s="76"/>
      <c r="C178" s="76"/>
      <c r="D178" s="102"/>
      <c r="E178" s="105"/>
      <c r="F178" s="76"/>
      <c r="G178" s="102"/>
    </row>
    <row r="179" spans="1:7" ht="12.75" x14ac:dyDescent="0.2">
      <c r="A179" s="104"/>
      <c r="B179" s="76"/>
      <c r="C179" s="76"/>
      <c r="D179" s="102"/>
      <c r="E179" s="105"/>
      <c r="F179" s="76"/>
      <c r="G179" s="102"/>
    </row>
    <row r="180" spans="1:7" ht="12.75" x14ac:dyDescent="0.2">
      <c r="A180" s="104"/>
      <c r="B180" s="76"/>
      <c r="C180" s="76"/>
      <c r="D180" s="102"/>
      <c r="E180" s="105"/>
      <c r="F180" s="76"/>
      <c r="G180" s="102"/>
    </row>
    <row r="181" spans="1:7" ht="12.75" x14ac:dyDescent="0.2">
      <c r="A181" s="104"/>
      <c r="B181" s="76"/>
      <c r="C181" s="76"/>
      <c r="D181" s="102"/>
      <c r="E181" s="105"/>
      <c r="F181" s="76"/>
      <c r="G181" s="102"/>
    </row>
    <row r="182" spans="1:7" ht="12.75" x14ac:dyDescent="0.2">
      <c r="A182" s="104"/>
      <c r="B182" s="76"/>
      <c r="C182" s="76"/>
      <c r="D182" s="102"/>
      <c r="E182" s="105"/>
      <c r="F182" s="76"/>
      <c r="G182" s="102"/>
    </row>
    <row r="183" spans="1:7" ht="12.75" x14ac:dyDescent="0.2">
      <c r="A183" s="104"/>
      <c r="B183" s="76"/>
      <c r="C183" s="76"/>
      <c r="D183" s="102"/>
      <c r="E183" s="105"/>
      <c r="F183" s="76"/>
      <c r="G183" s="102"/>
    </row>
    <row r="184" spans="1:7" ht="12.75" x14ac:dyDescent="0.2">
      <c r="A184" s="104"/>
      <c r="B184" s="76"/>
      <c r="C184" s="76"/>
      <c r="D184" s="102"/>
      <c r="E184" s="105"/>
      <c r="F184" s="76"/>
      <c r="G184" s="102"/>
    </row>
    <row r="185" spans="1:7" ht="12.75" x14ac:dyDescent="0.2">
      <c r="A185" s="104"/>
      <c r="B185" s="76"/>
      <c r="C185" s="76"/>
      <c r="D185" s="102"/>
      <c r="E185" s="105"/>
      <c r="F185" s="76"/>
      <c r="G185" s="102"/>
    </row>
    <row r="186" spans="1:7" ht="12.75" x14ac:dyDescent="0.2">
      <c r="A186" s="104"/>
      <c r="B186" s="76"/>
      <c r="C186" s="76"/>
      <c r="D186" s="102"/>
      <c r="E186" s="105"/>
      <c r="F186" s="76"/>
      <c r="G186" s="102"/>
    </row>
    <row r="187" spans="1:7" ht="12.75" x14ac:dyDescent="0.2">
      <c r="A187" s="104"/>
      <c r="B187" s="76"/>
      <c r="C187" s="76"/>
      <c r="D187" s="102"/>
      <c r="E187" s="105"/>
      <c r="F187" s="76"/>
      <c r="G187" s="102"/>
    </row>
    <row r="188" spans="1:7" ht="12.75" x14ac:dyDescent="0.2">
      <c r="A188" s="104"/>
      <c r="B188" s="76"/>
      <c r="C188" s="76"/>
      <c r="D188" s="102"/>
      <c r="E188" s="105"/>
      <c r="F188" s="76"/>
      <c r="G188" s="102"/>
    </row>
    <row r="189" spans="1:7" ht="12.75" x14ac:dyDescent="0.2">
      <c r="A189" s="104"/>
      <c r="B189" s="76"/>
      <c r="C189" s="76"/>
      <c r="D189" s="102"/>
      <c r="E189" s="105"/>
      <c r="F189" s="76"/>
      <c r="G189" s="102"/>
    </row>
    <row r="190" spans="1:7" ht="12.75" x14ac:dyDescent="0.2">
      <c r="A190" s="104"/>
      <c r="B190" s="76"/>
      <c r="C190" s="76"/>
      <c r="D190" s="102"/>
      <c r="E190" s="105"/>
      <c r="F190" s="76"/>
      <c r="G190" s="102"/>
    </row>
    <row r="191" spans="1:7" ht="12.75" x14ac:dyDescent="0.2">
      <c r="A191" s="104"/>
      <c r="B191" s="76"/>
      <c r="C191" s="76"/>
      <c r="D191" s="102"/>
      <c r="E191" s="105"/>
      <c r="F191" s="76"/>
      <c r="G191" s="102"/>
    </row>
    <row r="192" spans="1:7" ht="12.75" x14ac:dyDescent="0.2">
      <c r="A192" s="104"/>
      <c r="B192" s="76"/>
      <c r="C192" s="76"/>
      <c r="D192" s="102"/>
      <c r="E192" s="105"/>
      <c r="F192" s="76"/>
      <c r="G192" s="102"/>
    </row>
    <row r="193" spans="1:7" ht="12.75" x14ac:dyDescent="0.2">
      <c r="A193" s="104"/>
      <c r="B193" s="76"/>
      <c r="C193" s="76"/>
      <c r="D193" s="102"/>
      <c r="E193" s="105"/>
      <c r="F193" s="76"/>
      <c r="G193" s="102"/>
    </row>
    <row r="194" spans="1:7" ht="12.75" x14ac:dyDescent="0.2">
      <c r="A194" s="104"/>
      <c r="B194" s="76"/>
      <c r="C194" s="76"/>
      <c r="D194" s="102"/>
      <c r="E194" s="105"/>
      <c r="F194" s="76"/>
      <c r="G194" s="102"/>
    </row>
    <row r="195" spans="1:7" ht="12.75" x14ac:dyDescent="0.2">
      <c r="A195" s="104"/>
      <c r="B195" s="76"/>
      <c r="C195" s="76"/>
      <c r="D195" s="102"/>
      <c r="E195" s="105"/>
      <c r="F195" s="76"/>
      <c r="G195" s="102"/>
    </row>
    <row r="196" spans="1:7" ht="12.75" x14ac:dyDescent="0.2">
      <c r="A196" s="104"/>
      <c r="B196" s="76"/>
      <c r="C196" s="76"/>
      <c r="D196" s="102"/>
      <c r="E196" s="105"/>
      <c r="F196" s="76"/>
      <c r="G196" s="102"/>
    </row>
    <row r="197" spans="1:7" ht="12.75" x14ac:dyDescent="0.2">
      <c r="A197" s="104"/>
      <c r="B197" s="76"/>
      <c r="C197" s="76"/>
      <c r="D197" s="102"/>
      <c r="E197" s="105"/>
      <c r="F197" s="76"/>
      <c r="G197" s="102"/>
    </row>
    <row r="198" spans="1:7" ht="12.75" x14ac:dyDescent="0.2">
      <c r="A198" s="104"/>
      <c r="B198" s="76"/>
      <c r="C198" s="76"/>
      <c r="D198" s="102"/>
      <c r="E198" s="105"/>
      <c r="F198" s="76"/>
      <c r="G198" s="102"/>
    </row>
    <row r="199" spans="1:7" ht="12.75" x14ac:dyDescent="0.2">
      <c r="A199" s="104"/>
      <c r="B199" s="76"/>
      <c r="C199" s="76"/>
      <c r="D199" s="102"/>
      <c r="E199" s="105"/>
      <c r="F199" s="76"/>
      <c r="G199" s="102"/>
    </row>
    <row r="200" spans="1:7" ht="12.75" x14ac:dyDescent="0.2">
      <c r="A200" s="104"/>
      <c r="B200" s="76"/>
      <c r="C200" s="76"/>
      <c r="D200" s="102"/>
      <c r="E200" s="105"/>
      <c r="F200" s="76"/>
      <c r="G200" s="102"/>
    </row>
    <row r="201" spans="1:7" ht="12.75" x14ac:dyDescent="0.2">
      <c r="A201" s="104"/>
      <c r="B201" s="76"/>
      <c r="C201" s="76"/>
      <c r="D201" s="102"/>
      <c r="E201" s="105"/>
      <c r="F201" s="76"/>
      <c r="G201" s="102"/>
    </row>
    <row r="202" spans="1:7" ht="12.75" x14ac:dyDescent="0.2">
      <c r="A202" s="104"/>
      <c r="B202" s="76"/>
      <c r="C202" s="76"/>
      <c r="D202" s="102"/>
      <c r="E202" s="105"/>
      <c r="F202" s="76"/>
      <c r="G202" s="102"/>
    </row>
    <row r="203" spans="1:7" ht="12.75" x14ac:dyDescent="0.2">
      <c r="A203" s="104"/>
      <c r="B203" s="76"/>
      <c r="C203" s="76"/>
      <c r="D203" s="102"/>
      <c r="E203" s="105"/>
      <c r="F203" s="76"/>
      <c r="G203" s="102"/>
    </row>
    <row r="204" spans="1:7" ht="12.75" x14ac:dyDescent="0.2">
      <c r="A204" s="104"/>
      <c r="B204" s="76"/>
      <c r="C204" s="76"/>
      <c r="D204" s="102"/>
      <c r="E204" s="105"/>
      <c r="F204" s="76"/>
      <c r="G204" s="102"/>
    </row>
    <row r="205" spans="1:7" ht="12.75" x14ac:dyDescent="0.2">
      <c r="A205" s="104"/>
      <c r="B205" s="76"/>
      <c r="C205" s="76"/>
      <c r="D205" s="102"/>
      <c r="E205" s="105"/>
      <c r="F205" s="76"/>
      <c r="G205" s="102"/>
    </row>
    <row r="206" spans="1:7" ht="12.75" x14ac:dyDescent="0.2">
      <c r="A206" s="104"/>
      <c r="B206" s="76"/>
      <c r="C206" s="76"/>
      <c r="D206" s="102"/>
      <c r="E206" s="105"/>
      <c r="F206" s="76"/>
      <c r="G206" s="102"/>
    </row>
    <row r="207" spans="1:7" ht="12.75" x14ac:dyDescent="0.2">
      <c r="A207" s="104"/>
      <c r="B207" s="76"/>
      <c r="C207" s="76"/>
      <c r="D207" s="102"/>
      <c r="E207" s="105"/>
      <c r="F207" s="76"/>
      <c r="G207" s="102"/>
    </row>
    <row r="208" spans="1:7" ht="12.75" x14ac:dyDescent="0.2">
      <c r="A208" s="104"/>
      <c r="B208" s="76"/>
      <c r="C208" s="76"/>
      <c r="D208" s="102"/>
      <c r="E208" s="105"/>
      <c r="F208" s="76"/>
      <c r="G208" s="102"/>
    </row>
    <row r="209" spans="1:7" ht="12.75" x14ac:dyDescent="0.2">
      <c r="A209" s="104"/>
      <c r="B209" s="76"/>
      <c r="C209" s="76"/>
      <c r="D209" s="102"/>
      <c r="E209" s="105"/>
      <c r="F209" s="76"/>
      <c r="G209" s="102"/>
    </row>
    <row r="210" spans="1:7" ht="12.75" x14ac:dyDescent="0.2">
      <c r="A210" s="104"/>
      <c r="B210" s="76"/>
      <c r="C210" s="76"/>
      <c r="D210" s="102"/>
      <c r="E210" s="105"/>
      <c r="F210" s="76"/>
      <c r="G210" s="102"/>
    </row>
    <row r="211" spans="1:7" ht="12.75" x14ac:dyDescent="0.2">
      <c r="A211" s="104"/>
      <c r="B211" s="76"/>
      <c r="C211" s="76"/>
      <c r="D211" s="102"/>
      <c r="E211" s="105"/>
      <c r="F211" s="76"/>
      <c r="G211" s="102"/>
    </row>
    <row r="212" spans="1:7" ht="12.75" x14ac:dyDescent="0.2">
      <c r="A212" s="104"/>
      <c r="B212" s="76"/>
      <c r="C212" s="76"/>
      <c r="D212" s="102"/>
      <c r="E212" s="105"/>
      <c r="F212" s="76"/>
      <c r="G212" s="102"/>
    </row>
    <row r="213" spans="1:7" ht="12.75" x14ac:dyDescent="0.2">
      <c r="A213" s="104"/>
      <c r="B213" s="76"/>
      <c r="C213" s="76"/>
      <c r="D213" s="102"/>
      <c r="E213" s="105"/>
      <c r="F213" s="76"/>
      <c r="G213" s="102"/>
    </row>
    <row r="214" spans="1:7" ht="12.75" x14ac:dyDescent="0.2">
      <c r="A214" s="104"/>
      <c r="B214" s="76"/>
      <c r="C214" s="76"/>
      <c r="D214" s="102"/>
      <c r="E214" s="105"/>
      <c r="F214" s="76"/>
      <c r="G214" s="102"/>
    </row>
    <row r="215" spans="1:7" ht="12.75" x14ac:dyDescent="0.2">
      <c r="A215" s="104"/>
    </row>
    <row r="216" spans="1:7" ht="12.75" x14ac:dyDescent="0.2">
      <c r="A216" s="104"/>
    </row>
    <row r="217" spans="1:7" ht="12.75" x14ac:dyDescent="0.2">
      <c r="A217" s="104"/>
    </row>
    <row r="218" spans="1:7" ht="12.75" x14ac:dyDescent="0.2">
      <c r="A218" s="104"/>
    </row>
    <row r="219" spans="1:7" ht="12.75" x14ac:dyDescent="0.2">
      <c r="A219" s="104"/>
    </row>
    <row r="220" spans="1:7" ht="12.75" x14ac:dyDescent="0.2">
      <c r="A220" s="104"/>
    </row>
    <row r="221" spans="1:7" ht="12.75" x14ac:dyDescent="0.2">
      <c r="A221" s="104"/>
    </row>
    <row r="222" spans="1:7" ht="12.75" x14ac:dyDescent="0.2">
      <c r="A222" s="104"/>
    </row>
    <row r="223" spans="1:7" ht="12.75" x14ac:dyDescent="0.2">
      <c r="A223" s="104"/>
    </row>
    <row r="224" spans="1:7" ht="12.75" x14ac:dyDescent="0.2">
      <c r="A224" s="104"/>
    </row>
    <row r="225" spans="1:1" ht="12.75" x14ac:dyDescent="0.2">
      <c r="A225" s="104"/>
    </row>
    <row r="226" spans="1:1" ht="12.75" x14ac:dyDescent="0.2">
      <c r="A226" s="104"/>
    </row>
    <row r="227" spans="1:1" ht="12.75" x14ac:dyDescent="0.2">
      <c r="A227" s="104"/>
    </row>
    <row r="228" spans="1:1" ht="12.75" x14ac:dyDescent="0.2">
      <c r="A228" s="104"/>
    </row>
    <row r="229" spans="1:1" ht="12.75" x14ac:dyDescent="0.2">
      <c r="A229" s="104"/>
    </row>
    <row r="230" spans="1:1" ht="12.75" x14ac:dyDescent="0.2">
      <c r="A230" s="104"/>
    </row>
    <row r="231" spans="1:1" ht="12.75" x14ac:dyDescent="0.2">
      <c r="A231" s="104"/>
    </row>
    <row r="232" spans="1:1" ht="12.75" x14ac:dyDescent="0.2">
      <c r="A232" s="104"/>
    </row>
    <row r="233" spans="1:1" ht="12.75" x14ac:dyDescent="0.2">
      <c r="A233" s="104"/>
    </row>
    <row r="234" spans="1:1" ht="12.75" x14ac:dyDescent="0.2">
      <c r="A234" s="104"/>
    </row>
    <row r="235" spans="1:1" ht="12.75" x14ac:dyDescent="0.2">
      <c r="A235" s="104"/>
    </row>
    <row r="236" spans="1:1" ht="12.75" x14ac:dyDescent="0.2">
      <c r="A236" s="104"/>
    </row>
    <row r="237" spans="1:1" ht="12.75" x14ac:dyDescent="0.2">
      <c r="A237" s="104"/>
    </row>
    <row r="238" spans="1:1" ht="12.75" x14ac:dyDescent="0.2">
      <c r="A238" s="104"/>
    </row>
    <row r="239" spans="1:1" ht="12.75" x14ac:dyDescent="0.2">
      <c r="A239" s="104"/>
    </row>
    <row r="240" spans="1:1" ht="12.75" x14ac:dyDescent="0.2">
      <c r="A240" s="104"/>
    </row>
    <row r="241" spans="1:1" ht="12.75" x14ac:dyDescent="0.2">
      <c r="A241" s="104"/>
    </row>
    <row r="242" spans="1:1" ht="12.75" x14ac:dyDescent="0.2">
      <c r="A242" s="104"/>
    </row>
    <row r="243" spans="1:1" ht="12.75" x14ac:dyDescent="0.2">
      <c r="A243" s="104"/>
    </row>
    <row r="244" spans="1:1" ht="12.75" x14ac:dyDescent="0.2">
      <c r="A244" s="104"/>
    </row>
    <row r="245" spans="1:1" ht="12.75" x14ac:dyDescent="0.2">
      <c r="A245" s="104"/>
    </row>
    <row r="246" spans="1:1" ht="12.75" x14ac:dyDescent="0.2">
      <c r="A246" s="104"/>
    </row>
    <row r="247" spans="1:1" ht="12.75" x14ac:dyDescent="0.2">
      <c r="A247" s="104"/>
    </row>
    <row r="248" spans="1:1" ht="12.75" x14ac:dyDescent="0.2">
      <c r="A248" s="104"/>
    </row>
    <row r="249" spans="1:1" ht="12.75" x14ac:dyDescent="0.2">
      <c r="A249" s="104"/>
    </row>
    <row r="250" spans="1:1" ht="12.75" x14ac:dyDescent="0.2">
      <c r="A250" s="104"/>
    </row>
    <row r="251" spans="1:1" ht="12.75" x14ac:dyDescent="0.2">
      <c r="A251" s="104"/>
    </row>
    <row r="252" spans="1:1" ht="12.75" x14ac:dyDescent="0.2">
      <c r="A252" s="104"/>
    </row>
    <row r="253" spans="1:1" ht="12.75" x14ac:dyDescent="0.2">
      <c r="A253" s="104"/>
    </row>
    <row r="254" spans="1:1" ht="12.75" x14ac:dyDescent="0.2">
      <c r="A254" s="104"/>
    </row>
    <row r="255" spans="1:1" ht="12.75" x14ac:dyDescent="0.2">
      <c r="A255" s="104"/>
    </row>
    <row r="256" spans="1:1" ht="12.75" x14ac:dyDescent="0.2">
      <c r="A256" s="104"/>
    </row>
    <row r="257" spans="1:1" ht="12.75" x14ac:dyDescent="0.2">
      <c r="A257" s="104"/>
    </row>
    <row r="258" spans="1:1" ht="12.75" x14ac:dyDescent="0.2">
      <c r="A258" s="104"/>
    </row>
    <row r="259" spans="1:1" ht="12.75" x14ac:dyDescent="0.2">
      <c r="A259" s="104"/>
    </row>
    <row r="260" spans="1:1" ht="12.75" x14ac:dyDescent="0.2">
      <c r="A260" s="104"/>
    </row>
    <row r="261" spans="1:1" ht="12.75" x14ac:dyDescent="0.2">
      <c r="A261" s="104"/>
    </row>
    <row r="262" spans="1:1" ht="12.75" x14ac:dyDescent="0.2">
      <c r="A262" s="104"/>
    </row>
    <row r="263" spans="1:1" ht="12.75" x14ac:dyDescent="0.2">
      <c r="A263" s="104"/>
    </row>
    <row r="264" spans="1:1" ht="12.75" x14ac:dyDescent="0.2">
      <c r="A264" s="104"/>
    </row>
    <row r="265" spans="1:1" ht="12.75" x14ac:dyDescent="0.2">
      <c r="A265" s="104"/>
    </row>
    <row r="266" spans="1:1" ht="12.75" x14ac:dyDescent="0.2">
      <c r="A266" s="104"/>
    </row>
    <row r="267" spans="1:1" ht="12.75" x14ac:dyDescent="0.2">
      <c r="A267" s="104"/>
    </row>
    <row r="268" spans="1:1" ht="12.75" x14ac:dyDescent="0.2">
      <c r="A268" s="104"/>
    </row>
    <row r="269" spans="1:1" ht="12.75" x14ac:dyDescent="0.2">
      <c r="A269" s="104"/>
    </row>
    <row r="270" spans="1:1" ht="12.75" x14ac:dyDescent="0.2">
      <c r="A270" s="104"/>
    </row>
    <row r="271" spans="1:1" ht="12.75" x14ac:dyDescent="0.2">
      <c r="A271" s="104"/>
    </row>
    <row r="272" spans="1:1" ht="12.75" x14ac:dyDescent="0.2">
      <c r="A272" s="104"/>
    </row>
    <row r="273" spans="1:1" ht="12.75" x14ac:dyDescent="0.2">
      <c r="A273" s="104"/>
    </row>
    <row r="274" spans="1:1" ht="12.75" x14ac:dyDescent="0.2">
      <c r="A274" s="104"/>
    </row>
    <row r="275" spans="1:1" ht="12.75" x14ac:dyDescent="0.2">
      <c r="A275" s="104"/>
    </row>
    <row r="276" spans="1:1" ht="12.75" x14ac:dyDescent="0.2">
      <c r="A276" s="104"/>
    </row>
    <row r="277" spans="1:1" ht="12.75" x14ac:dyDescent="0.2">
      <c r="A277" s="104"/>
    </row>
    <row r="278" spans="1:1" ht="12.75" x14ac:dyDescent="0.2">
      <c r="A278" s="104"/>
    </row>
    <row r="279" spans="1:1" ht="12.75" x14ac:dyDescent="0.2">
      <c r="A279" s="104"/>
    </row>
    <row r="280" spans="1:1" ht="12.75" x14ac:dyDescent="0.2">
      <c r="A280" s="104"/>
    </row>
    <row r="281" spans="1:1" ht="12.75" x14ac:dyDescent="0.2">
      <c r="A281" s="104"/>
    </row>
    <row r="282" spans="1:1" ht="12.75" x14ac:dyDescent="0.2">
      <c r="A282" s="104"/>
    </row>
    <row r="283" spans="1:1" ht="12.75" x14ac:dyDescent="0.2">
      <c r="A283" s="104"/>
    </row>
    <row r="284" spans="1:1" ht="12.75" x14ac:dyDescent="0.2">
      <c r="A284" s="104"/>
    </row>
    <row r="285" spans="1:1" ht="12.75" x14ac:dyDescent="0.2">
      <c r="A285" s="104"/>
    </row>
    <row r="286" spans="1:1" ht="12.75" x14ac:dyDescent="0.2">
      <c r="A286" s="104"/>
    </row>
    <row r="287" spans="1:1" ht="12.75" x14ac:dyDescent="0.2">
      <c r="A287" s="104"/>
    </row>
    <row r="288" spans="1:1" ht="12.75" x14ac:dyDescent="0.2">
      <c r="A288" s="104"/>
    </row>
    <row r="289" spans="1:1" ht="12.75" x14ac:dyDescent="0.2">
      <c r="A289" s="104"/>
    </row>
    <row r="290" spans="1:1" ht="12.75" x14ac:dyDescent="0.2">
      <c r="A290" s="104"/>
    </row>
    <row r="291" spans="1:1" ht="12.75" x14ac:dyDescent="0.2">
      <c r="A291" s="104"/>
    </row>
    <row r="292" spans="1:1" ht="12.75" x14ac:dyDescent="0.2">
      <c r="A292" s="104"/>
    </row>
    <row r="293" spans="1:1" ht="12.75" x14ac:dyDescent="0.2">
      <c r="A293" s="104"/>
    </row>
    <row r="294" spans="1:1" ht="12.75" x14ac:dyDescent="0.2">
      <c r="A294" s="104"/>
    </row>
    <row r="295" spans="1:1" ht="12.75" x14ac:dyDescent="0.2">
      <c r="A295" s="104"/>
    </row>
    <row r="296" spans="1:1" ht="12.75" x14ac:dyDescent="0.2">
      <c r="A296" s="104"/>
    </row>
    <row r="297" spans="1:1" ht="12.75" x14ac:dyDescent="0.2">
      <c r="A297" s="104"/>
    </row>
    <row r="298" spans="1:1" ht="12.75" x14ac:dyDescent="0.2">
      <c r="A298" s="104"/>
    </row>
    <row r="299" spans="1:1" ht="12.75" x14ac:dyDescent="0.2">
      <c r="A299" s="104"/>
    </row>
    <row r="300" spans="1:1" ht="12.75" x14ac:dyDescent="0.2">
      <c r="A300" s="104"/>
    </row>
    <row r="301" spans="1:1" ht="12.75" x14ac:dyDescent="0.2">
      <c r="A301" s="104"/>
    </row>
    <row r="302" spans="1:1" ht="12.75" x14ac:dyDescent="0.2">
      <c r="A302" s="104"/>
    </row>
    <row r="303" spans="1:1" ht="12.75" x14ac:dyDescent="0.2">
      <c r="A303" s="104"/>
    </row>
    <row r="304" spans="1:1" ht="12.75" x14ac:dyDescent="0.2">
      <c r="A304" s="104"/>
    </row>
    <row r="305" spans="1:1" ht="12.75" x14ac:dyDescent="0.2">
      <c r="A305" s="104"/>
    </row>
    <row r="306" spans="1:1" ht="12.75" x14ac:dyDescent="0.2">
      <c r="A306" s="104"/>
    </row>
    <row r="307" spans="1:1" ht="12.75" x14ac:dyDescent="0.2">
      <c r="A307" s="104"/>
    </row>
    <row r="308" spans="1:1" ht="12.75" x14ac:dyDescent="0.2">
      <c r="A308" s="104"/>
    </row>
    <row r="309" spans="1:1" ht="12.75" x14ac:dyDescent="0.2">
      <c r="A309" s="104"/>
    </row>
    <row r="310" spans="1:1" ht="12.75" x14ac:dyDescent="0.2">
      <c r="A310" s="104"/>
    </row>
    <row r="311" spans="1:1" ht="12.75" x14ac:dyDescent="0.2">
      <c r="A311" s="104"/>
    </row>
    <row r="312" spans="1:1" ht="12.75" x14ac:dyDescent="0.2">
      <c r="A312" s="104"/>
    </row>
    <row r="313" spans="1:1" ht="12.75" x14ac:dyDescent="0.2">
      <c r="A313" s="104"/>
    </row>
    <row r="314" spans="1:1" ht="12.75" x14ac:dyDescent="0.2">
      <c r="A314" s="104"/>
    </row>
    <row r="315" spans="1:1" ht="12.75" x14ac:dyDescent="0.2">
      <c r="A315" s="104"/>
    </row>
    <row r="316" spans="1:1" ht="12.75" x14ac:dyDescent="0.2">
      <c r="A316" s="104"/>
    </row>
    <row r="317" spans="1:1" ht="12.75" x14ac:dyDescent="0.2">
      <c r="A317" s="104"/>
    </row>
    <row r="318" spans="1:1" ht="12.75" x14ac:dyDescent="0.2">
      <c r="A318" s="104"/>
    </row>
    <row r="319" spans="1:1" ht="12.75" x14ac:dyDescent="0.2">
      <c r="A319" s="104"/>
    </row>
    <row r="320" spans="1:1" ht="12.75" x14ac:dyDescent="0.2">
      <c r="A320" s="104"/>
    </row>
    <row r="321" spans="1:1" ht="12.75" x14ac:dyDescent="0.2">
      <c r="A321" s="104"/>
    </row>
    <row r="322" spans="1:1" ht="12.75" x14ac:dyDescent="0.2">
      <c r="A322" s="104"/>
    </row>
    <row r="323" spans="1:1" ht="12.75" x14ac:dyDescent="0.2">
      <c r="A323" s="104"/>
    </row>
    <row r="324" spans="1:1" ht="12.75" x14ac:dyDescent="0.2">
      <c r="A324" s="104"/>
    </row>
    <row r="325" spans="1:1" ht="12.75" x14ac:dyDescent="0.2">
      <c r="A325" s="104"/>
    </row>
    <row r="326" spans="1:1" ht="12.75" x14ac:dyDescent="0.2">
      <c r="A326" s="104"/>
    </row>
    <row r="327" spans="1:1" ht="12.75" x14ac:dyDescent="0.2">
      <c r="A327" s="104"/>
    </row>
    <row r="328" spans="1:1" ht="12.75" x14ac:dyDescent="0.2">
      <c r="A328" s="104"/>
    </row>
    <row r="329" spans="1:1" ht="12.75" x14ac:dyDescent="0.2">
      <c r="A329" s="104"/>
    </row>
    <row r="330" spans="1:1" ht="12.75" x14ac:dyDescent="0.2">
      <c r="A330" s="104"/>
    </row>
    <row r="331" spans="1:1" ht="12.75" x14ac:dyDescent="0.2">
      <c r="A331" s="104"/>
    </row>
    <row r="332" spans="1:1" ht="12.75" x14ac:dyDescent="0.2">
      <c r="A332" s="104"/>
    </row>
    <row r="333" spans="1:1" ht="12.75" x14ac:dyDescent="0.2">
      <c r="A333" s="104"/>
    </row>
    <row r="334" spans="1:1" ht="12.75" x14ac:dyDescent="0.2">
      <c r="A334" s="104"/>
    </row>
    <row r="335" spans="1:1" ht="12.75" x14ac:dyDescent="0.2">
      <c r="A335" s="104"/>
    </row>
    <row r="336" spans="1:1" ht="12.75" x14ac:dyDescent="0.2">
      <c r="A336" s="104"/>
    </row>
    <row r="337" spans="1:1" ht="12.75" x14ac:dyDescent="0.2">
      <c r="A337" s="104"/>
    </row>
    <row r="338" spans="1:1" ht="12.75" x14ac:dyDescent="0.2">
      <c r="A338" s="104"/>
    </row>
    <row r="339" spans="1:1" ht="12.75" x14ac:dyDescent="0.2">
      <c r="A339" s="104"/>
    </row>
    <row r="340" spans="1:1" ht="12.75" x14ac:dyDescent="0.2">
      <c r="A340" s="104"/>
    </row>
    <row r="341" spans="1:1" ht="12.75" x14ac:dyDescent="0.2">
      <c r="A341" s="104"/>
    </row>
    <row r="342" spans="1:1" ht="12.75" x14ac:dyDescent="0.2">
      <c r="A342" s="104"/>
    </row>
    <row r="343" spans="1:1" ht="12.75" x14ac:dyDescent="0.2">
      <c r="A343" s="104"/>
    </row>
    <row r="344" spans="1:1" ht="12.75" x14ac:dyDescent="0.2">
      <c r="A344" s="104"/>
    </row>
    <row r="345" spans="1:1" ht="12.75" x14ac:dyDescent="0.2">
      <c r="A345" s="104"/>
    </row>
    <row r="346" spans="1:1" ht="12.75" x14ac:dyDescent="0.2">
      <c r="A346" s="104"/>
    </row>
    <row r="347" spans="1:1" ht="12.75" x14ac:dyDescent="0.2">
      <c r="A347" s="104"/>
    </row>
    <row r="348" spans="1:1" ht="12.75" x14ac:dyDescent="0.2">
      <c r="A348" s="104"/>
    </row>
    <row r="349" spans="1:1" ht="12.75" x14ac:dyDescent="0.2">
      <c r="A349" s="104"/>
    </row>
    <row r="350" spans="1:1" ht="12.75" x14ac:dyDescent="0.2">
      <c r="A350" s="104"/>
    </row>
    <row r="351" spans="1:1" ht="12.75" x14ac:dyDescent="0.2">
      <c r="A351" s="104"/>
    </row>
    <row r="352" spans="1:1" ht="12.75" x14ac:dyDescent="0.2">
      <c r="A352" s="104"/>
    </row>
    <row r="353" spans="1:1" ht="12.75" x14ac:dyDescent="0.2">
      <c r="A353" s="104"/>
    </row>
    <row r="354" spans="1:1" ht="12.75" x14ac:dyDescent="0.2">
      <c r="A354" s="104"/>
    </row>
    <row r="355" spans="1:1" ht="12.75" x14ac:dyDescent="0.2">
      <c r="A355" s="104"/>
    </row>
    <row r="356" spans="1:1" ht="12.75" x14ac:dyDescent="0.2">
      <c r="A356" s="104"/>
    </row>
    <row r="357" spans="1:1" ht="12.75" x14ac:dyDescent="0.2">
      <c r="A357" s="104"/>
    </row>
    <row r="358" spans="1:1" ht="12.75" x14ac:dyDescent="0.2">
      <c r="A358" s="104"/>
    </row>
    <row r="359" spans="1:1" ht="12.75" x14ac:dyDescent="0.2">
      <c r="A359" s="104"/>
    </row>
    <row r="360" spans="1:1" ht="12.75" x14ac:dyDescent="0.2">
      <c r="A360" s="104"/>
    </row>
    <row r="361" spans="1:1" ht="12.75" x14ac:dyDescent="0.2">
      <c r="A361" s="104"/>
    </row>
    <row r="362" spans="1:1" ht="12.75" x14ac:dyDescent="0.2">
      <c r="A362" s="104"/>
    </row>
    <row r="363" spans="1:1" ht="12.75" x14ac:dyDescent="0.2">
      <c r="A363" s="104"/>
    </row>
    <row r="364" spans="1:1" ht="12.75" x14ac:dyDescent="0.2">
      <c r="A364" s="104"/>
    </row>
    <row r="365" spans="1:1" ht="12.75" x14ac:dyDescent="0.2">
      <c r="A365" s="104"/>
    </row>
    <row r="366" spans="1:1" ht="12.75" x14ac:dyDescent="0.2">
      <c r="A366" s="104"/>
    </row>
    <row r="367" spans="1:1" ht="12.75" x14ac:dyDescent="0.2">
      <c r="A367" s="104"/>
    </row>
    <row r="368" spans="1:1" ht="12.75" x14ac:dyDescent="0.2">
      <c r="A368" s="104"/>
    </row>
    <row r="369" spans="1:1" ht="12.75" x14ac:dyDescent="0.2">
      <c r="A369" s="104"/>
    </row>
    <row r="370" spans="1:1" ht="12.75" x14ac:dyDescent="0.2">
      <c r="A370" s="104"/>
    </row>
    <row r="371" spans="1:1" ht="12.75" x14ac:dyDescent="0.2">
      <c r="A371" s="104"/>
    </row>
    <row r="372" spans="1:1" ht="12.75" x14ac:dyDescent="0.2">
      <c r="A372" s="104"/>
    </row>
    <row r="373" spans="1:1" ht="12.75" x14ac:dyDescent="0.2">
      <c r="A373" s="104"/>
    </row>
    <row r="374" spans="1:1" ht="12.75" x14ac:dyDescent="0.2">
      <c r="A374" s="104"/>
    </row>
    <row r="375" spans="1:1" ht="12.75" x14ac:dyDescent="0.2">
      <c r="A375" s="104"/>
    </row>
    <row r="376" spans="1:1" ht="12.75" x14ac:dyDescent="0.2">
      <c r="A376" s="104"/>
    </row>
    <row r="377" spans="1:1" ht="12.75" x14ac:dyDescent="0.2">
      <c r="A377" s="104"/>
    </row>
    <row r="378" spans="1:1" ht="12.75" x14ac:dyDescent="0.2">
      <c r="A378" s="104"/>
    </row>
    <row r="379" spans="1:1" ht="12.75" x14ac:dyDescent="0.2">
      <c r="A379" s="104"/>
    </row>
    <row r="380" spans="1:1" ht="12.75" x14ac:dyDescent="0.2">
      <c r="A380" s="104"/>
    </row>
    <row r="381" spans="1:1" ht="12.75" x14ac:dyDescent="0.2">
      <c r="A381" s="104"/>
    </row>
    <row r="382" spans="1:1" ht="12.75" x14ac:dyDescent="0.2">
      <c r="A382" s="104"/>
    </row>
    <row r="383" spans="1:1" ht="12.75" x14ac:dyDescent="0.2">
      <c r="A383" s="104"/>
    </row>
    <row r="384" spans="1:1" ht="12.75" x14ac:dyDescent="0.2">
      <c r="A384" s="104"/>
    </row>
    <row r="385" spans="1:1" ht="12.75" x14ac:dyDescent="0.2">
      <c r="A385" s="104"/>
    </row>
    <row r="386" spans="1:1" ht="12.75" x14ac:dyDescent="0.2">
      <c r="A386" s="104"/>
    </row>
    <row r="387" spans="1:1" ht="12.75" x14ac:dyDescent="0.2">
      <c r="A387" s="104"/>
    </row>
    <row r="388" spans="1:1" ht="12.75" x14ac:dyDescent="0.2">
      <c r="A388" s="104"/>
    </row>
    <row r="389" spans="1:1" ht="12.75" x14ac:dyDescent="0.2">
      <c r="A389" s="104"/>
    </row>
    <row r="390" spans="1:1" ht="12.75" x14ac:dyDescent="0.2">
      <c r="A390" s="104"/>
    </row>
    <row r="391" spans="1:1" ht="12.75" x14ac:dyDescent="0.2">
      <c r="A391" s="104"/>
    </row>
    <row r="392" spans="1:1" ht="12.75" x14ac:dyDescent="0.2">
      <c r="A392" s="104"/>
    </row>
    <row r="393" spans="1:1" ht="12.75" x14ac:dyDescent="0.2">
      <c r="A393" s="104"/>
    </row>
    <row r="394" spans="1:1" ht="12.75" x14ac:dyDescent="0.2">
      <c r="A394" s="104"/>
    </row>
    <row r="395" spans="1:1" ht="12.75" x14ac:dyDescent="0.2">
      <c r="A395" s="104"/>
    </row>
    <row r="396" spans="1:1" ht="12.75" x14ac:dyDescent="0.2">
      <c r="A396" s="104"/>
    </row>
    <row r="397" spans="1:1" ht="12.75" x14ac:dyDescent="0.2">
      <c r="A397" s="104"/>
    </row>
    <row r="398" spans="1:1" ht="12.75" x14ac:dyDescent="0.2">
      <c r="A398" s="104"/>
    </row>
    <row r="399" spans="1:1" ht="12.75" x14ac:dyDescent="0.2">
      <c r="A399" s="104"/>
    </row>
    <row r="400" spans="1:1" ht="12.75" x14ac:dyDescent="0.2">
      <c r="A400" s="104"/>
    </row>
    <row r="401" spans="1:1" ht="12.75" x14ac:dyDescent="0.2">
      <c r="A401" s="104"/>
    </row>
    <row r="402" spans="1:1" ht="12.75" x14ac:dyDescent="0.2">
      <c r="A402" s="104"/>
    </row>
    <row r="403" spans="1:1" ht="12.75" x14ac:dyDescent="0.2">
      <c r="A403" s="104"/>
    </row>
    <row r="404" spans="1:1" ht="12.75" x14ac:dyDescent="0.2">
      <c r="A404" s="104"/>
    </row>
    <row r="405" spans="1:1" ht="12.75" x14ac:dyDescent="0.2">
      <c r="A405" s="104"/>
    </row>
    <row r="406" spans="1:1" ht="12.75" x14ac:dyDescent="0.2">
      <c r="A406" s="104"/>
    </row>
    <row r="407" spans="1:1" ht="12.75" x14ac:dyDescent="0.2">
      <c r="A407" s="104"/>
    </row>
    <row r="408" spans="1:1" ht="12.75" x14ac:dyDescent="0.2">
      <c r="A408" s="104"/>
    </row>
    <row r="409" spans="1:1" ht="12.75" x14ac:dyDescent="0.2">
      <c r="A409" s="104"/>
    </row>
    <row r="410" spans="1:1" ht="12.75" x14ac:dyDescent="0.2">
      <c r="A410" s="104"/>
    </row>
    <row r="411" spans="1:1" ht="12.75" x14ac:dyDescent="0.2">
      <c r="A411" s="104"/>
    </row>
    <row r="412" spans="1:1" ht="12.75" x14ac:dyDescent="0.2">
      <c r="A412" s="104"/>
    </row>
    <row r="413" spans="1:1" ht="12.75" x14ac:dyDescent="0.2">
      <c r="A413" s="104"/>
    </row>
    <row r="414" spans="1:1" ht="12.75" x14ac:dyDescent="0.2">
      <c r="A414" s="104"/>
    </row>
    <row r="415" spans="1:1" ht="12.75" x14ac:dyDescent="0.2">
      <c r="A415" s="104"/>
    </row>
    <row r="416" spans="1:1" ht="12.75" x14ac:dyDescent="0.2">
      <c r="A416" s="104"/>
    </row>
    <row r="417" spans="1:1" ht="12.75" x14ac:dyDescent="0.2">
      <c r="A417" s="104"/>
    </row>
    <row r="418" spans="1:1" ht="12.75" x14ac:dyDescent="0.2">
      <c r="A418" s="104"/>
    </row>
    <row r="419" spans="1:1" ht="12.75" x14ac:dyDescent="0.2">
      <c r="A419" s="104"/>
    </row>
    <row r="420" spans="1:1" ht="12.75" x14ac:dyDescent="0.2">
      <c r="A420" s="104"/>
    </row>
    <row r="421" spans="1:1" ht="12.75" x14ac:dyDescent="0.2">
      <c r="A421" s="104"/>
    </row>
    <row r="422" spans="1:1" ht="12.75" x14ac:dyDescent="0.2">
      <c r="A422" s="104"/>
    </row>
    <row r="423" spans="1:1" ht="12.75" x14ac:dyDescent="0.2">
      <c r="A423" s="104"/>
    </row>
    <row r="424" spans="1:1" ht="12.75" x14ac:dyDescent="0.2">
      <c r="A424" s="104"/>
    </row>
    <row r="425" spans="1:1" ht="12.75" x14ac:dyDescent="0.2">
      <c r="A425" s="104"/>
    </row>
    <row r="426" spans="1:1" ht="12.75" x14ac:dyDescent="0.2">
      <c r="A426" s="104"/>
    </row>
    <row r="427" spans="1:1" ht="12.75" x14ac:dyDescent="0.2">
      <c r="A427" s="104"/>
    </row>
    <row r="428" spans="1:1" ht="12.75" x14ac:dyDescent="0.2">
      <c r="A428" s="104"/>
    </row>
    <row r="429" spans="1:1" ht="12.75" x14ac:dyDescent="0.2">
      <c r="A429" s="104"/>
    </row>
    <row r="430" spans="1:1" ht="12.75" x14ac:dyDescent="0.2">
      <c r="A430" s="104"/>
    </row>
    <row r="431" spans="1:1" ht="12.75" x14ac:dyDescent="0.2">
      <c r="A431" s="104"/>
    </row>
    <row r="432" spans="1:1" ht="12.75" x14ac:dyDescent="0.2">
      <c r="A432" s="104"/>
    </row>
    <row r="433" spans="1:1" ht="12.75" x14ac:dyDescent="0.2">
      <c r="A433" s="104"/>
    </row>
    <row r="434" spans="1:1" ht="12.75" x14ac:dyDescent="0.2">
      <c r="A434" s="104"/>
    </row>
    <row r="435" spans="1:1" ht="12.75" x14ac:dyDescent="0.2">
      <c r="A435" s="104"/>
    </row>
    <row r="436" spans="1:1" ht="12.75" x14ac:dyDescent="0.2">
      <c r="A436" s="104"/>
    </row>
    <row r="437" spans="1:1" ht="12.75" x14ac:dyDescent="0.2">
      <c r="A437" s="104"/>
    </row>
    <row r="438" spans="1:1" ht="12.75" x14ac:dyDescent="0.2">
      <c r="A438" s="104"/>
    </row>
    <row r="439" spans="1:1" ht="12.75" x14ac:dyDescent="0.2">
      <c r="A439" s="104"/>
    </row>
    <row r="440" spans="1:1" ht="12.75" x14ac:dyDescent="0.2">
      <c r="A440" s="104"/>
    </row>
    <row r="441" spans="1:1" ht="12.75" x14ac:dyDescent="0.2">
      <c r="A441" s="104"/>
    </row>
    <row r="442" spans="1:1" ht="12.75" x14ac:dyDescent="0.2">
      <c r="A442" s="104"/>
    </row>
  </sheetData>
  <mergeCells count="2">
    <mergeCell ref="B1:D1"/>
    <mergeCell ref="E1:G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DSGE_data</vt:lpstr>
      <vt:lpstr>STATSSA</vt:lpstr>
      <vt:lpstr>SARB</vt:lpstr>
      <vt:lpstr>Historical PPI</vt:lpstr>
      <vt:lpstr>3.IMFq</vt:lpstr>
      <vt:lpstr>Tax_data</vt:lpstr>
      <vt:lpstr>Data</vt:lpstr>
      <vt:lpstr>Historical CPI</vt:lpstr>
      <vt:lpstr>ESDataSet__18</vt:lpstr>
      <vt:lpstr>ESDataSet__19</vt:lpstr>
      <vt:lpstr>'Historical CPI'!ESDataSet__2</vt:lpstr>
      <vt:lpstr>Tax_data!ESDataSet__20</vt:lpstr>
      <vt:lpstr>ESDataSet__20</vt:lpstr>
      <vt:lpstr>ESDataSet__21</vt:lpstr>
      <vt:lpstr>'Historical PPI'!ESDataSet__5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Joel</dc:creator>
  <cp:lastModifiedBy>Hollander, H, Dr [hylton@sun.ac.za]</cp:lastModifiedBy>
  <dcterms:created xsi:type="dcterms:W3CDTF">2023-07-27T08:08:52Z</dcterms:created>
  <dcterms:modified xsi:type="dcterms:W3CDTF">2023-08-07T17:05:23Z</dcterms:modified>
</cp:coreProperties>
</file>