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hinten/Desktop/untitled folder/space_econometrics/financial_data/"/>
    </mc:Choice>
  </mc:AlternateContent>
  <xr:revisionPtr revIDLastSave="0" documentId="13_ncr:1_{E28E2C35-5D4E-3A4F-BE6D-BE97702C8F72}" xr6:coauthVersionLast="47" xr6:coauthVersionMax="47" xr10:uidLastSave="{00000000-0000-0000-0000-000000000000}"/>
  <bookViews>
    <workbookView xWindow="6180" yWindow="500" windowWidth="28800" windowHeight="15720" xr2:uid="{84ACD714-4695-47C3-B1A3-494310BA187C}"/>
  </bookViews>
  <sheets>
    <sheet name="consolidate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7" i="3" l="1"/>
  <c r="AE17" i="3"/>
  <c r="X17" i="3"/>
  <c r="W17" i="3"/>
  <c r="P17" i="3"/>
  <c r="O17" i="3"/>
  <c r="G17" i="3"/>
  <c r="AT16" i="3"/>
  <c r="AT17" i="3" s="1"/>
  <c r="AS16" i="3"/>
  <c r="AS17" i="3" s="1"/>
  <c r="AR16" i="3"/>
  <c r="AR17" i="3" s="1"/>
  <c r="AQ16" i="3"/>
  <c r="AQ17" i="3" s="1"/>
  <c r="AP16" i="3"/>
  <c r="AP17" i="3" s="1"/>
  <c r="AO16" i="3"/>
  <c r="AO17" i="3" s="1"/>
  <c r="AN16" i="3"/>
  <c r="AN17" i="3" s="1"/>
  <c r="AL16" i="3"/>
  <c r="AL17" i="3" s="1"/>
  <c r="AK16" i="3"/>
  <c r="AK17" i="3" s="1"/>
  <c r="AJ16" i="3"/>
  <c r="AJ17" i="3" s="1"/>
  <c r="AI16" i="3"/>
  <c r="AI17" i="3" s="1"/>
  <c r="AH16" i="3"/>
  <c r="AH17" i="3" s="1"/>
  <c r="AG16" i="3"/>
  <c r="AG17" i="3" s="1"/>
  <c r="AF16" i="3"/>
  <c r="AE16" i="3"/>
  <c r="AD16" i="3"/>
  <c r="AD17" i="3" s="1"/>
  <c r="AC16" i="3"/>
  <c r="AC17" i="3" s="1"/>
  <c r="AB16" i="3"/>
  <c r="AB17" i="3" s="1"/>
  <c r="AA16" i="3"/>
  <c r="AA17" i="3" s="1"/>
  <c r="Z16" i="3"/>
  <c r="Z17" i="3" s="1"/>
  <c r="Y16" i="3"/>
  <c r="Y17" i="3" s="1"/>
  <c r="X16" i="3"/>
  <c r="W16" i="3"/>
  <c r="V16" i="3"/>
  <c r="V17" i="3" s="1"/>
  <c r="U16" i="3"/>
  <c r="U17" i="3" s="1"/>
  <c r="T16" i="3"/>
  <c r="T17" i="3" s="1"/>
  <c r="S16" i="3"/>
  <c r="S17" i="3" s="1"/>
  <c r="R16" i="3"/>
  <c r="R17" i="3" s="1"/>
  <c r="Q16" i="3"/>
  <c r="Q17" i="3" s="1"/>
  <c r="P16" i="3"/>
  <c r="O16" i="3"/>
  <c r="N16" i="3"/>
  <c r="N17" i="3" s="1"/>
  <c r="M16" i="3"/>
  <c r="M17" i="3" s="1"/>
  <c r="K16" i="3"/>
  <c r="K17" i="3" s="1"/>
  <c r="J16" i="3"/>
  <c r="J17" i="3" s="1"/>
  <c r="I16" i="3"/>
  <c r="I17" i="3" s="1"/>
  <c r="H16" i="3"/>
  <c r="H17" i="3" s="1"/>
  <c r="G16" i="3"/>
  <c r="F16" i="3"/>
  <c r="F17" i="3" s="1"/>
  <c r="E16" i="3"/>
  <c r="E17" i="3" s="1"/>
  <c r="D16" i="3"/>
  <c r="D17" i="3" s="1"/>
  <c r="B16" i="3"/>
  <c r="B17" i="3" s="1"/>
  <c r="AT15" i="3"/>
  <c r="AS15" i="3"/>
  <c r="AP15" i="3"/>
  <c r="AO15" i="3"/>
  <c r="AN15" i="3"/>
  <c r="AL15" i="3"/>
  <c r="AK15" i="3"/>
  <c r="AJ15" i="3"/>
  <c r="AG15" i="3"/>
  <c r="AF15" i="3"/>
  <c r="AE15" i="3"/>
  <c r="AD15" i="3"/>
  <c r="AC15" i="3"/>
  <c r="AB15" i="3"/>
  <c r="Y15" i="3"/>
  <c r="X15" i="3"/>
  <c r="W15" i="3"/>
  <c r="V15" i="3"/>
  <c r="U15" i="3"/>
  <c r="T15" i="3"/>
  <c r="Q15" i="3"/>
  <c r="P15" i="3"/>
  <c r="O15" i="3"/>
  <c r="N15" i="3"/>
  <c r="M15" i="3"/>
  <c r="K15" i="3"/>
  <c r="H15" i="3"/>
  <c r="G15" i="3"/>
  <c r="F15" i="3"/>
  <c r="E15" i="3"/>
  <c r="D15" i="3"/>
  <c r="B15" i="3"/>
  <c r="AN13" i="3"/>
  <c r="AL13" i="3"/>
  <c r="AE13" i="3"/>
  <c r="AD13" i="3"/>
  <c r="W13" i="3"/>
  <c r="V13" i="3"/>
  <c r="O13" i="3"/>
  <c r="M13" i="3"/>
  <c r="E13" i="3"/>
  <c r="D13" i="3"/>
  <c r="AT12" i="3"/>
  <c r="AT13" i="3" s="1"/>
  <c r="AS12" i="3"/>
  <c r="AS13" i="3" s="1"/>
  <c r="AR12" i="3"/>
  <c r="AR13" i="3" s="1"/>
  <c r="AQ12" i="3"/>
  <c r="AQ13" i="3" s="1"/>
  <c r="AP12" i="3"/>
  <c r="AP13" i="3" s="1"/>
  <c r="AO12" i="3"/>
  <c r="AO13" i="3" s="1"/>
  <c r="AN12" i="3"/>
  <c r="AN11" i="3" s="1"/>
  <c r="AL12" i="3"/>
  <c r="AK12" i="3"/>
  <c r="AK13" i="3" s="1"/>
  <c r="AJ12" i="3"/>
  <c r="AJ13" i="3" s="1"/>
  <c r="AI12" i="3"/>
  <c r="AI13" i="3" s="1"/>
  <c r="AH12" i="3"/>
  <c r="AH13" i="3" s="1"/>
  <c r="AG12" i="3"/>
  <c r="AG13" i="3" s="1"/>
  <c r="AF12" i="3"/>
  <c r="AF13" i="3" s="1"/>
  <c r="AE12" i="3"/>
  <c r="AE11" i="3" s="1"/>
  <c r="AD12" i="3"/>
  <c r="AC12" i="3"/>
  <c r="AC13" i="3" s="1"/>
  <c r="AB12" i="3"/>
  <c r="AB13" i="3" s="1"/>
  <c r="AA12" i="3"/>
  <c r="AA13" i="3" s="1"/>
  <c r="Z12" i="3"/>
  <c r="Z13" i="3" s="1"/>
  <c r="Y12" i="3"/>
  <c r="Y13" i="3" s="1"/>
  <c r="X12" i="3"/>
  <c r="X13" i="3" s="1"/>
  <c r="W12" i="3"/>
  <c r="W11" i="3" s="1"/>
  <c r="V12" i="3"/>
  <c r="U12" i="3"/>
  <c r="U13" i="3" s="1"/>
  <c r="T12" i="3"/>
  <c r="T13" i="3" s="1"/>
  <c r="S12" i="3"/>
  <c r="S13" i="3" s="1"/>
  <c r="R12" i="3"/>
  <c r="R13" i="3" s="1"/>
  <c r="Q12" i="3"/>
  <c r="Q13" i="3" s="1"/>
  <c r="P12" i="3"/>
  <c r="P13" i="3" s="1"/>
  <c r="O12" i="3"/>
  <c r="O11" i="3" s="1"/>
  <c r="M12" i="3"/>
  <c r="K12" i="3"/>
  <c r="K13" i="3" s="1"/>
  <c r="J12" i="3"/>
  <c r="J13" i="3" s="1"/>
  <c r="I12" i="3"/>
  <c r="I13" i="3" s="1"/>
  <c r="H12" i="3"/>
  <c r="H13" i="3" s="1"/>
  <c r="G12" i="3"/>
  <c r="G13" i="3" s="1"/>
  <c r="F12" i="3"/>
  <c r="F13" i="3" s="1"/>
  <c r="E12" i="3"/>
  <c r="E11" i="3" s="1"/>
  <c r="D12" i="3"/>
  <c r="B12" i="3"/>
  <c r="B13" i="3" s="1"/>
  <c r="AT11" i="3"/>
  <c r="AS11" i="3"/>
  <c r="AR11" i="3"/>
  <c r="AQ11" i="3"/>
  <c r="AP11" i="3"/>
  <c r="AL11" i="3"/>
  <c r="AK11" i="3"/>
  <c r="AJ11" i="3"/>
  <c r="AI11" i="3"/>
  <c r="AH11" i="3"/>
  <c r="AG11" i="3"/>
  <c r="AD11" i="3"/>
  <c r="AC11" i="3"/>
  <c r="AB11" i="3"/>
  <c r="AA11" i="3"/>
  <c r="Z11" i="3"/>
  <c r="Y11" i="3"/>
  <c r="V11" i="3"/>
  <c r="U11" i="3"/>
  <c r="T11" i="3"/>
  <c r="S11" i="3"/>
  <c r="R11" i="3"/>
  <c r="Q11" i="3"/>
  <c r="M11" i="3"/>
  <c r="K11" i="3"/>
  <c r="J11" i="3"/>
  <c r="I11" i="3"/>
  <c r="H11" i="3"/>
  <c r="G11" i="3"/>
  <c r="D11" i="3"/>
  <c r="B11" i="3"/>
  <c r="AT8" i="3"/>
  <c r="AT7" i="3" s="1"/>
  <c r="AR8" i="3"/>
  <c r="AR9" i="3" s="1"/>
  <c r="AQ8" i="3"/>
  <c r="AQ9" i="3" s="1"/>
  <c r="AP8" i="3"/>
  <c r="AP9" i="3" s="1"/>
  <c r="AN8" i="3"/>
  <c r="AN9" i="3" s="1"/>
  <c r="AK8" i="3"/>
  <c r="AK9" i="3" s="1"/>
  <c r="AJ8" i="3"/>
  <c r="AJ9" i="3" s="1"/>
  <c r="AH8" i="3"/>
  <c r="AH9" i="3" s="1"/>
  <c r="AG8" i="3"/>
  <c r="AG9" i="3" s="1"/>
  <c r="AF8" i="3"/>
  <c r="AF9" i="3" s="1"/>
  <c r="AE8" i="3"/>
  <c r="AE9" i="3" s="1"/>
  <c r="AB8" i="3"/>
  <c r="AB9" i="3" s="1"/>
  <c r="AA8" i="3"/>
  <c r="AA9" i="3" s="1"/>
  <c r="X8" i="3"/>
  <c r="X9" i="3" s="1"/>
  <c r="V8" i="3"/>
  <c r="V9" i="3" s="1"/>
  <c r="U8" i="3"/>
  <c r="U9" i="3" s="1"/>
  <c r="T8" i="3"/>
  <c r="T9" i="3" s="1"/>
  <c r="S8" i="3"/>
  <c r="S9" i="3" s="1"/>
  <c r="R8" i="3"/>
  <c r="R9" i="3" s="1"/>
  <c r="Q8" i="3"/>
  <c r="Q9" i="3" s="1"/>
  <c r="P8" i="3"/>
  <c r="P9" i="3" s="1"/>
  <c r="O8" i="3"/>
  <c r="O9" i="3" s="1"/>
  <c r="L8" i="3"/>
  <c r="L9" i="3" s="1"/>
  <c r="K8" i="3"/>
  <c r="K9" i="3" s="1"/>
  <c r="J8" i="3"/>
  <c r="J9" i="3" s="1"/>
  <c r="I8" i="3"/>
  <c r="I9" i="3" s="1"/>
  <c r="H8" i="3"/>
  <c r="H9" i="3" s="1"/>
  <c r="G8" i="3"/>
  <c r="G9" i="3" s="1"/>
  <c r="F8" i="3"/>
  <c r="F9" i="3" s="1"/>
  <c r="E8" i="3"/>
  <c r="E9" i="3" s="1"/>
  <c r="D8" i="3"/>
  <c r="D9" i="3" s="1"/>
  <c r="B8" i="3"/>
  <c r="B9" i="3" s="1"/>
  <c r="AR7" i="3"/>
  <c r="AQ7" i="3"/>
  <c r="AP7" i="3"/>
  <c r="AN7" i="3"/>
  <c r="AK7" i="3"/>
  <c r="AJ7" i="3"/>
  <c r="AH7" i="3"/>
  <c r="AG7" i="3"/>
  <c r="AF7" i="3"/>
  <c r="AE7" i="3"/>
  <c r="AB7" i="3"/>
  <c r="AA7" i="3"/>
  <c r="X7" i="3"/>
  <c r="V7" i="3"/>
  <c r="U7" i="3"/>
  <c r="T7" i="3"/>
  <c r="S7" i="3"/>
  <c r="R7" i="3"/>
  <c r="Q7" i="3"/>
  <c r="P7" i="3"/>
  <c r="O7" i="3"/>
  <c r="L7" i="3"/>
  <c r="K7" i="3"/>
  <c r="J7" i="3"/>
  <c r="I7" i="3"/>
  <c r="H7" i="3"/>
  <c r="F7" i="3"/>
  <c r="E7" i="3"/>
  <c r="D7" i="3"/>
  <c r="B7" i="3"/>
  <c r="AQ5" i="3"/>
  <c r="AP5" i="3"/>
  <c r="AN5" i="3"/>
  <c r="AE5" i="3"/>
  <c r="AT4" i="3"/>
  <c r="AT5" i="3" s="1"/>
  <c r="AR4" i="3"/>
  <c r="AR3" i="3" s="1"/>
  <c r="AQ4" i="3"/>
  <c r="AP4" i="3"/>
  <c r="AN4" i="3"/>
  <c r="AK4" i="3"/>
  <c r="AK5" i="3" s="1"/>
  <c r="AJ4" i="3"/>
  <c r="AJ5" i="3" s="1"/>
  <c r="AH4" i="3"/>
  <c r="AH5" i="3" s="1"/>
  <c r="AG4" i="3"/>
  <c r="AG5" i="3" s="1"/>
  <c r="AF4" i="3"/>
  <c r="AF5" i="3" s="1"/>
  <c r="AE4" i="3"/>
  <c r="AQ3" i="3"/>
  <c r="AP3" i="3"/>
  <c r="AN3" i="3"/>
  <c r="AK3" i="3"/>
  <c r="AJ3" i="3"/>
  <c r="AE3" i="3"/>
  <c r="AF3" i="3" l="1"/>
  <c r="AG3" i="3"/>
  <c r="AT3" i="3"/>
  <c r="I15" i="3"/>
  <c r="R15" i="3"/>
  <c r="Z15" i="3"/>
  <c r="AH15" i="3"/>
  <c r="AQ15" i="3"/>
  <c r="G7" i="3"/>
  <c r="AT9" i="3"/>
  <c r="AH3" i="3"/>
  <c r="J15" i="3"/>
  <c r="S15" i="3"/>
  <c r="AA15" i="3"/>
  <c r="AI15" i="3"/>
  <c r="AR15" i="3"/>
  <c r="F11" i="3"/>
  <c r="P11" i="3"/>
  <c r="X11" i="3"/>
  <c r="AF11" i="3"/>
  <c r="AO11" i="3"/>
  <c r="AR5" i="3"/>
</calcChain>
</file>

<file path=xl/sharedStrings.xml><?xml version="1.0" encoding="utf-8"?>
<sst xmlns="http://schemas.openxmlformats.org/spreadsheetml/2006/main" count="261" uniqueCount="45">
  <si>
    <t>Revenue</t>
  </si>
  <si>
    <t>Other income, net</t>
  </si>
  <si>
    <t>Cash and cash equivalents</t>
  </si>
  <si>
    <t>Operating lease right-of-use assets</t>
  </si>
  <si>
    <t>Additional paid-in capital</t>
  </si>
  <si>
    <t>Accumulated deficit</t>
  </si>
  <si>
    <t>Accrued expenses and other liabilities</t>
  </si>
  <si>
    <t>Debt</t>
  </si>
  <si>
    <t>ResfI·icted cash</t>
    <phoneticPr fontId="1"/>
  </si>
  <si>
    <t>Accounts receivable</t>
    <phoneticPr fontId="1"/>
  </si>
  <si>
    <t>Prepaid expenses and other currentassets</t>
  </si>
  <si>
    <t>Total current assets</t>
    <phoneticPr fontId="1"/>
  </si>
  <si>
    <t>Propertyand equipment,net</t>
  </si>
  <si>
    <t>Other non-currentassets</t>
  </si>
  <si>
    <t>Total assets</t>
  </si>
  <si>
    <t>Accounts payable</t>
    <phoneticPr fontId="1"/>
  </si>
  <si>
    <t>Warrant liabilities</t>
    <phoneticPr fontId="1"/>
  </si>
  <si>
    <t>Earnout liabilities</t>
    <phoneticPr fontId="1"/>
  </si>
  <si>
    <t>Operating lease liabilities</t>
  </si>
  <si>
    <t>Contractliabilities</t>
    <phoneticPr fontId="1"/>
  </si>
  <si>
    <t>Total current liabilities</t>
    <phoneticPr fontId="1"/>
  </si>
  <si>
    <t>Conu·actliabilities</t>
    <phoneticPr fontId="1"/>
  </si>
  <si>
    <t>Other non-current liabilities</t>
    <phoneticPr fontId="1"/>
  </si>
  <si>
    <t>Total liabilities</t>
  </si>
  <si>
    <t>Treasury stock, at cost</t>
    <phoneticPr fontId="1"/>
  </si>
  <si>
    <t>Accumulated other comprehensive loss</t>
  </si>
  <si>
    <t>Total stockholders' equity</t>
    <phoneticPr fontId="1"/>
  </si>
  <si>
    <t>Total liabilities and stockholders'equity</t>
    <phoneticPr fontId="1"/>
  </si>
  <si>
    <r>
      <t>Cost</t>
    </r>
    <r>
      <rPr>
        <sz val="12"/>
        <color rgb="FF000000"/>
        <rFont val="Arial"/>
        <family val="2"/>
      </rPr>
      <t xml:space="preserve"> </t>
    </r>
    <r>
      <rPr>
        <sz val="12"/>
        <color indexed="8"/>
        <rFont val="Arial"/>
        <family val="2"/>
      </rPr>
      <t>of</t>
    </r>
    <r>
      <rPr>
        <sz val="12"/>
        <color rgb="FF000000"/>
        <rFont val="Arial"/>
        <family val="2"/>
      </rPr>
      <t xml:space="preserve"> </t>
    </r>
    <r>
      <rPr>
        <sz val="12"/>
        <color indexed="8"/>
        <rFont val="Arial"/>
        <family val="2"/>
      </rPr>
      <t>sales</t>
    </r>
  </si>
  <si>
    <t>General and administrative expenses</t>
    <phoneticPr fontId="1"/>
  </si>
  <si>
    <t>Research and development</t>
    <phoneticPr fontId="1"/>
  </si>
  <si>
    <t>Depreciation expense</t>
    <phoneticPr fontId="1"/>
  </si>
  <si>
    <r>
      <t>Other</t>
    </r>
    <r>
      <rPr>
        <sz val="12"/>
        <color rgb="FF000000"/>
        <rFont val="Arial"/>
        <family val="2"/>
      </rPr>
      <t xml:space="preserve"> </t>
    </r>
    <r>
      <rPr>
        <sz val="12"/>
        <color indexed="8"/>
        <rFont val="Arial"/>
        <family val="2"/>
      </rPr>
      <t>operating</t>
    </r>
    <r>
      <rPr>
        <sz val="12"/>
        <color rgb="FF000000"/>
        <rFont val="Arial"/>
        <family val="2"/>
      </rPr>
      <t xml:space="preserve"> </t>
    </r>
    <r>
      <rPr>
        <sz val="12"/>
        <color indexed="8"/>
        <rFont val="Arial"/>
        <family val="2"/>
      </rPr>
      <t>expenses</t>
    </r>
  </si>
  <si>
    <t xml:space="preserve">Total costs and expenses </t>
  </si>
  <si>
    <t>Operating loss</t>
    <phoneticPr fontId="1"/>
  </si>
  <si>
    <t>Finance income (expense), net</t>
  </si>
  <si>
    <t>Change in fair value offinancial instrnments</t>
    <phoneticPr fontId="1"/>
  </si>
  <si>
    <r>
      <t xml:space="preserve"> Loss on extinguishment</t>
    </r>
    <r>
      <rPr>
        <sz val="12"/>
        <color rgb="FF000000"/>
        <rFont val="Arial"/>
        <family val="2"/>
      </rPr>
      <t xml:space="preserve"> </t>
    </r>
    <r>
      <rPr>
        <sz val="12"/>
        <color indexed="8"/>
        <rFont val="Arial"/>
        <family val="2"/>
      </rPr>
      <t>of</t>
    </r>
    <r>
      <rPr>
        <sz val="12"/>
        <color rgb="FF000000"/>
        <rFont val="Arial"/>
        <family val="2"/>
      </rPr>
      <t xml:space="preserve"> </t>
    </r>
    <r>
      <rPr>
        <sz val="12"/>
        <color indexed="8"/>
        <rFont val="Arial"/>
        <family val="2"/>
      </rPr>
      <t>debt</t>
    </r>
  </si>
  <si>
    <t>Total other income (expense), net</t>
  </si>
  <si>
    <t>Loss before income tax</t>
    <phoneticPr fontId="1"/>
  </si>
  <si>
    <r>
      <t>Income tax (expense)</t>
    </r>
    <r>
      <rPr>
        <sz val="12"/>
        <color rgb="FF000000"/>
        <rFont val="Arial"/>
        <family val="2"/>
      </rPr>
      <t xml:space="preserve">  benefit </t>
    </r>
  </si>
  <si>
    <t>Net loss available to stockholders Other comprehensive loss</t>
    <phoneticPr fontId="1"/>
  </si>
  <si>
    <t>Foreign currency translation gain (loss), netoftax</t>
  </si>
  <si>
    <t>Comprehensive loss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</si>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</sst>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7" formatCode="\$#,##0.00_);[Red]\(\$#,##0.00\)"/>
  </numFmts>
  <fonts count="6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3" fillId="0" borderId="0" xfId="0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167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1E86-815C-4D28-B61B-DA9A063C903A}">
  <dimension ref="A1:AT18"/>
  <sheetViews>
    <sheetView tabSelected="1" zoomScale="119" workbookViewId="0">
      <selection activeCell="C8" sqref="C8"/>
    </sheetView>
  </sheetViews>
  <sheetFormatPr baseColWidth="10" defaultColWidth="9" defaultRowHeight="16" x14ac:dyDescent="0.2"/>
  <cols>
    <col min="1" max="1" width="10" style="6" bestFit="1" customWidth="1"/>
    <col min="2" max="2" width="17" style="6" bestFit="1" customWidth="1"/>
    <col min="3" max="3" width="13.83203125" style="6" bestFit="1" customWidth="1"/>
    <col min="4" max="5" width="15.6640625" style="6" bestFit="1" customWidth="1"/>
    <col min="6" max="6" width="17" style="6" bestFit="1" customWidth="1"/>
    <col min="7" max="7" width="16.83203125" style="6" bestFit="1" customWidth="1"/>
    <col min="8" max="8" width="15.6640625" style="6" bestFit="1" customWidth="1"/>
    <col min="9" max="9" width="17" style="6" bestFit="1" customWidth="1"/>
    <col min="10" max="10" width="18.1640625" style="6" bestFit="1" customWidth="1"/>
    <col min="11" max="11" width="15.6640625" style="6" bestFit="1" customWidth="1"/>
    <col min="12" max="12" width="18.1640625" style="6" bestFit="1" customWidth="1"/>
    <col min="13" max="13" width="18.33203125" style="6" bestFit="1" customWidth="1"/>
    <col min="14" max="16" width="15.6640625" style="6" bestFit="1" customWidth="1"/>
    <col min="17" max="17" width="16.83203125" style="6" bestFit="1" customWidth="1"/>
    <col min="18" max="18" width="18.33203125" style="6" bestFit="1" customWidth="1"/>
    <col min="19" max="21" width="15.6640625" style="6" bestFit="1" customWidth="1"/>
    <col min="22" max="22" width="18.1640625" style="6" bestFit="1" customWidth="1"/>
    <col min="23" max="23" width="19.1640625" style="6" bestFit="1" customWidth="1"/>
    <col min="24" max="24" width="18.1640625" style="6" bestFit="1" customWidth="1"/>
    <col min="25" max="25" width="14.5" style="6" bestFit="1" customWidth="1"/>
    <col min="26" max="27" width="19.1640625" style="6" bestFit="1" customWidth="1"/>
    <col min="28" max="28" width="18.1640625" style="6" bestFit="1" customWidth="1"/>
    <col min="29" max="29" width="16.83203125" style="6" bestFit="1" customWidth="1"/>
    <col min="30" max="30" width="16.33203125" style="6" bestFit="1" customWidth="1"/>
    <col min="31" max="35" width="17.6640625" style="6" bestFit="1" customWidth="1"/>
    <col min="36" max="36" width="17.83203125" style="6" bestFit="1" customWidth="1"/>
    <col min="37" max="37" width="16.33203125" style="6" bestFit="1" customWidth="1"/>
    <col min="38" max="38" width="16.83203125" style="6" bestFit="1" customWidth="1"/>
    <col min="39" max="39" width="17.6640625" style="6" bestFit="1" customWidth="1"/>
    <col min="40" max="40" width="15.6640625" style="6" bestFit="1" customWidth="1"/>
    <col min="41" max="41" width="17.6640625" style="6" bestFit="1" customWidth="1"/>
    <col min="42" max="42" width="17.83203125" style="6" bestFit="1" customWidth="1"/>
    <col min="43" max="43" width="16.6640625" style="6" bestFit="1" customWidth="1"/>
    <col min="44" max="44" width="17.83203125" style="6" bestFit="1" customWidth="1"/>
    <col min="45" max="45" width="14.5" style="6" bestFit="1" customWidth="1"/>
    <col min="46" max="46" width="17.83203125" style="6" bestFit="1" customWidth="1"/>
    <col min="47" max="16384" width="9" style="6"/>
  </cols>
  <sheetData>
    <row r="1" spans="1:46" ht="34" x14ac:dyDescent="0.2">
      <c r="A1" s="2"/>
      <c r="B1" s="3" t="s">
        <v>2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3</v>
      </c>
      <c r="I1" s="3" t="s">
        <v>13</v>
      </c>
      <c r="J1" s="3" t="s">
        <v>14</v>
      </c>
      <c r="K1" s="3" t="s">
        <v>15</v>
      </c>
      <c r="L1" s="2" t="s">
        <v>7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6</v>
      </c>
      <c r="R1" s="3" t="s">
        <v>20</v>
      </c>
      <c r="S1" s="3" t="s">
        <v>18</v>
      </c>
      <c r="T1" s="3" t="s">
        <v>21</v>
      </c>
      <c r="U1" s="3" t="s">
        <v>22</v>
      </c>
      <c r="V1" s="3" t="s">
        <v>23</v>
      </c>
      <c r="W1" s="2" t="s">
        <v>24</v>
      </c>
      <c r="X1" s="3" t="s">
        <v>4</v>
      </c>
      <c r="Y1" s="3" t="s">
        <v>25</v>
      </c>
      <c r="Z1" s="3" t="s">
        <v>5</v>
      </c>
      <c r="AA1" s="3" t="s">
        <v>26</v>
      </c>
      <c r="AB1" s="3" t="s">
        <v>27</v>
      </c>
      <c r="AC1" s="4" t="s">
        <v>0</v>
      </c>
      <c r="AD1" s="5" t="s">
        <v>28</v>
      </c>
      <c r="AE1" s="4" t="s">
        <v>29</v>
      </c>
      <c r="AF1" s="4" t="s">
        <v>30</v>
      </c>
      <c r="AG1" s="5" t="s">
        <v>31</v>
      </c>
      <c r="AH1" s="5" t="s">
        <v>32</v>
      </c>
      <c r="AI1" s="5" t="s">
        <v>33</v>
      </c>
      <c r="AJ1" s="4" t="s">
        <v>34</v>
      </c>
      <c r="AK1" s="5" t="s">
        <v>35</v>
      </c>
      <c r="AL1" s="5" t="s">
        <v>36</v>
      </c>
      <c r="AM1" s="5" t="s">
        <v>37</v>
      </c>
      <c r="AN1" s="4" t="s">
        <v>1</v>
      </c>
      <c r="AO1" s="5" t="s">
        <v>38</v>
      </c>
      <c r="AP1" s="4" t="s">
        <v>39</v>
      </c>
      <c r="AQ1" s="5" t="s">
        <v>40</v>
      </c>
      <c r="AR1" s="4" t="s">
        <v>41</v>
      </c>
      <c r="AS1" s="4" t="s">
        <v>42</v>
      </c>
      <c r="AT1" s="4" t="s">
        <v>43</v>
      </c>
    </row>
    <row r="2" spans="1:46" x14ac:dyDescent="0.2">
      <c r="A2" s="1">
        <v>43830</v>
      </c>
      <c r="B2" s="7" t="s">
        <v>44</v>
      </c>
      <c r="C2" s="7" t="s">
        <v>44</v>
      </c>
      <c r="D2" s="7" t="s">
        <v>44</v>
      </c>
      <c r="E2" s="7" t="s">
        <v>44</v>
      </c>
      <c r="F2" s="7" t="s">
        <v>44</v>
      </c>
      <c r="G2" s="7" t="s">
        <v>44</v>
      </c>
      <c r="H2" s="7" t="s">
        <v>44</v>
      </c>
      <c r="I2" s="7" t="s">
        <v>44</v>
      </c>
      <c r="J2" s="7" t="s">
        <v>44</v>
      </c>
      <c r="K2" s="7" t="s">
        <v>44</v>
      </c>
      <c r="L2" s="7" t="s">
        <v>44</v>
      </c>
      <c r="M2" s="7" t="s">
        <v>44</v>
      </c>
      <c r="N2" s="7" t="s">
        <v>44</v>
      </c>
      <c r="O2" s="7" t="s">
        <v>44</v>
      </c>
      <c r="P2" s="7" t="s">
        <v>44</v>
      </c>
      <c r="Q2" s="7" t="s">
        <v>44</v>
      </c>
      <c r="R2" s="7" t="s">
        <v>44</v>
      </c>
      <c r="S2" s="7" t="s">
        <v>44</v>
      </c>
      <c r="T2" s="7" t="s">
        <v>44</v>
      </c>
      <c r="U2" s="7" t="s">
        <v>44</v>
      </c>
      <c r="V2" s="7" t="s">
        <v>44</v>
      </c>
      <c r="W2" s="7" t="s">
        <v>44</v>
      </c>
      <c r="X2" s="7" t="s">
        <v>44</v>
      </c>
      <c r="Y2" s="7" t="s">
        <v>44</v>
      </c>
      <c r="Z2" s="7" t="s">
        <v>44</v>
      </c>
      <c r="AA2" s="7" t="s">
        <v>44</v>
      </c>
      <c r="AB2" s="7" t="s">
        <v>44</v>
      </c>
      <c r="AC2" s="7" t="s">
        <v>44</v>
      </c>
      <c r="AD2" s="7" t="s">
        <v>44</v>
      </c>
      <c r="AE2" s="7">
        <v>-4324000</v>
      </c>
      <c r="AF2" s="7">
        <v>-6372000</v>
      </c>
      <c r="AG2" s="7">
        <v>-4238000</v>
      </c>
      <c r="AH2" s="7">
        <v>-5763000</v>
      </c>
      <c r="AI2" s="7" t="s">
        <v>44</v>
      </c>
      <c r="AJ2" s="7">
        <v>-20697000</v>
      </c>
      <c r="AK2" s="7">
        <v>-4103000</v>
      </c>
      <c r="AL2" s="7" t="s">
        <v>44</v>
      </c>
      <c r="AM2" s="7" t="s">
        <v>44</v>
      </c>
      <c r="AN2" s="7">
        <v>-112000</v>
      </c>
      <c r="AO2" s="7" t="s">
        <v>44</v>
      </c>
      <c r="AP2" s="7">
        <v>-20682000</v>
      </c>
      <c r="AQ2" s="7">
        <v>-83000</v>
      </c>
      <c r="AR2" s="7">
        <v>-20765000</v>
      </c>
      <c r="AS2" s="7" t="s">
        <v>44</v>
      </c>
      <c r="AT2" s="7">
        <v>-20765000</v>
      </c>
    </row>
    <row r="3" spans="1:46" x14ac:dyDescent="0.2">
      <c r="A3" s="1">
        <v>43920</v>
      </c>
      <c r="B3" s="7" t="s">
        <v>44</v>
      </c>
      <c r="C3" s="7" t="s">
        <v>44</v>
      </c>
      <c r="D3" s="7" t="s">
        <v>44</v>
      </c>
      <c r="E3" s="7" t="s">
        <v>44</v>
      </c>
      <c r="F3" s="7" t="s">
        <v>44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44</v>
      </c>
      <c r="L3" s="7" t="s">
        <v>44</v>
      </c>
      <c r="M3" s="7" t="s">
        <v>44</v>
      </c>
      <c r="N3" s="7" t="s">
        <v>44</v>
      </c>
      <c r="O3" s="7" t="s">
        <v>44</v>
      </c>
      <c r="P3" s="7" t="s">
        <v>44</v>
      </c>
      <c r="Q3" s="7" t="s">
        <v>44</v>
      </c>
      <c r="R3" s="7" t="s">
        <v>44</v>
      </c>
      <c r="S3" s="7" t="s">
        <v>44</v>
      </c>
      <c r="T3" s="7" t="s">
        <v>44</v>
      </c>
      <c r="U3" s="7" t="s">
        <v>44</v>
      </c>
      <c r="V3" s="7" t="s">
        <v>44</v>
      </c>
      <c r="W3" s="7" t="s">
        <v>44</v>
      </c>
      <c r="X3" s="7" t="s">
        <v>44</v>
      </c>
      <c r="Y3" s="7" t="s">
        <v>44</v>
      </c>
      <c r="Z3" s="7" t="s">
        <v>44</v>
      </c>
      <c r="AA3" s="7" t="s">
        <v>44</v>
      </c>
      <c r="AB3" s="7" t="s">
        <v>44</v>
      </c>
      <c r="AC3" s="7" t="s">
        <v>44</v>
      </c>
      <c r="AD3" s="7" t="s">
        <v>44</v>
      </c>
      <c r="AE3" s="8">
        <f t="shared" ref="AE3:AH3" si="0">(AE2-AE4)/($A4-$A2)*($A4-$A3)+AE4</f>
        <v>-5228672.1311475411</v>
      </c>
      <c r="AF3" s="8">
        <f t="shared" si="0"/>
        <v>-6106918.0327868853</v>
      </c>
      <c r="AG3" s="8">
        <f t="shared" si="0"/>
        <v>-3941196.7213114752</v>
      </c>
      <c r="AH3" s="8">
        <f t="shared" si="0"/>
        <v>-5685786.8852459015</v>
      </c>
      <c r="AI3" s="7" t="s">
        <v>44</v>
      </c>
      <c r="AJ3" s="8">
        <f t="shared" ref="AJ3:AK3" si="1">(AJ2-AJ4)/($A4-$A2)*($A4-$A3)+AJ4</f>
        <v>-21117491.803278688</v>
      </c>
      <c r="AK3" s="8">
        <f t="shared" si="1"/>
        <v>-3085459.0163934426</v>
      </c>
      <c r="AL3" s="7" t="s">
        <v>44</v>
      </c>
      <c r="AM3" s="7" t="s">
        <v>44</v>
      </c>
      <c r="AN3" s="8">
        <f t="shared" ref="AN3" si="2">(AN2-AN4)/($A4-$A2)*($A4-$A3)+AN4</f>
        <v>61606.557377049176</v>
      </c>
      <c r="AO3" s="7" t="s">
        <v>44</v>
      </c>
      <c r="AP3" s="8">
        <f t="shared" ref="AP3:AR3" si="3">(AP2-AP4)/($A4-$A2)*($A4-$A3)+AP4</f>
        <v>-20853885.245901637</v>
      </c>
      <c r="AQ3" s="8">
        <f t="shared" si="3"/>
        <v>-98983.606557377061</v>
      </c>
      <c r="AR3" s="8">
        <f t="shared" si="3"/>
        <v>-20952868.852459017</v>
      </c>
      <c r="AS3" s="7" t="s">
        <v>44</v>
      </c>
      <c r="AT3" s="8">
        <f t="shared" ref="AT3" si="4">(AT2-AT4)/($A4-$A2)*($A4-$A3)+AT4</f>
        <v>-20952868.852459017</v>
      </c>
    </row>
    <row r="4" spans="1:46" x14ac:dyDescent="0.2">
      <c r="A4" s="1">
        <v>44012</v>
      </c>
      <c r="B4" s="7" t="s">
        <v>44</v>
      </c>
      <c r="C4" s="7" t="s">
        <v>44</v>
      </c>
      <c r="D4" s="7" t="s">
        <v>44</v>
      </c>
      <c r="E4" s="7" t="s">
        <v>44</v>
      </c>
      <c r="F4" s="7" t="s">
        <v>44</v>
      </c>
      <c r="G4" s="7" t="s">
        <v>44</v>
      </c>
      <c r="H4" s="7" t="s">
        <v>44</v>
      </c>
      <c r="I4" s="7" t="s">
        <v>44</v>
      </c>
      <c r="J4" s="7" t="s">
        <v>44</v>
      </c>
      <c r="K4" s="7" t="s">
        <v>44</v>
      </c>
      <c r="L4" s="7" t="s">
        <v>44</v>
      </c>
      <c r="M4" s="7" t="s">
        <v>44</v>
      </c>
      <c r="N4" s="7" t="s">
        <v>44</v>
      </c>
      <c r="O4" s="7" t="s">
        <v>44</v>
      </c>
      <c r="P4" s="7" t="s">
        <v>44</v>
      </c>
      <c r="Q4" s="7" t="s">
        <v>44</v>
      </c>
      <c r="R4" s="7" t="s">
        <v>44</v>
      </c>
      <c r="S4" s="7" t="s">
        <v>44</v>
      </c>
      <c r="T4" s="7" t="s">
        <v>44</v>
      </c>
      <c r="U4" s="7" t="s">
        <v>44</v>
      </c>
      <c r="V4" s="7" t="s">
        <v>44</v>
      </c>
      <c r="W4" s="7" t="s">
        <v>44</v>
      </c>
      <c r="X4" s="7" t="s">
        <v>44</v>
      </c>
      <c r="Y4" s="7" t="s">
        <v>44</v>
      </c>
      <c r="Z4" s="7" t="s">
        <v>44</v>
      </c>
      <c r="AA4" s="7" t="s">
        <v>44</v>
      </c>
      <c r="AB4" s="7" t="s">
        <v>44</v>
      </c>
      <c r="AC4" s="7" t="s">
        <v>44</v>
      </c>
      <c r="AD4" s="7" t="s">
        <v>44</v>
      </c>
      <c r="AE4" s="8">
        <f t="shared" ref="AE4:AH4" si="5">(AE2-AE6)/($A6-$A2)*($A6-$A4)+AE6</f>
        <v>-6153448.0874316944</v>
      </c>
      <c r="AF4" s="8">
        <f t="shared" si="5"/>
        <v>-5835945.3551912569</v>
      </c>
      <c r="AG4" s="8">
        <f t="shared" si="5"/>
        <v>-3637797.8142076503</v>
      </c>
      <c r="AH4" s="8">
        <f t="shared" si="5"/>
        <v>-5606857.923497268</v>
      </c>
      <c r="AI4" s="7" t="s">
        <v>44</v>
      </c>
      <c r="AJ4" s="8">
        <f t="shared" ref="AJ4:AK4" si="6">(AJ2-AJ6)/($A6-$A2)*($A6-$A4)+AJ6</f>
        <v>-21547327.868852459</v>
      </c>
      <c r="AK4" s="8">
        <f t="shared" si="6"/>
        <v>-2045306.0109289617</v>
      </c>
      <c r="AL4" s="7" t="s">
        <v>44</v>
      </c>
      <c r="AM4" s="7" t="s">
        <v>44</v>
      </c>
      <c r="AN4" s="8">
        <f t="shared" ref="AN4" si="7">(AN2-AN6)/($A6-$A2)*($A6-$A4)+AN6</f>
        <v>239071.03825136612</v>
      </c>
      <c r="AO4" s="7" t="s">
        <v>44</v>
      </c>
      <c r="AP4" s="8">
        <f t="shared" ref="AP4:AR4" si="8">(AP2-AP6)/($A6-$A2)*($A6-$A4)+AP6</f>
        <v>-21029590.163934425</v>
      </c>
      <c r="AQ4" s="8">
        <f t="shared" si="8"/>
        <v>-115322.40437158471</v>
      </c>
      <c r="AR4" s="8">
        <f t="shared" si="8"/>
        <v>-21144912.56830601</v>
      </c>
      <c r="AS4" s="7" t="s">
        <v>44</v>
      </c>
      <c r="AT4" s="8">
        <f t="shared" ref="AT4" si="9">(AT2-AT6)/($A6-$A2)*($A6-$A4)+AT6</f>
        <v>-21144912.56830601</v>
      </c>
    </row>
    <row r="5" spans="1:46" x14ac:dyDescent="0.2">
      <c r="A5" s="1">
        <v>44104</v>
      </c>
      <c r="B5" s="7" t="s">
        <v>44</v>
      </c>
      <c r="C5" s="7" t="s">
        <v>44</v>
      </c>
      <c r="D5" s="7" t="s">
        <v>44</v>
      </c>
      <c r="E5" s="7" t="s">
        <v>44</v>
      </c>
      <c r="F5" s="7" t="s">
        <v>44</v>
      </c>
      <c r="G5" s="7" t="s">
        <v>44</v>
      </c>
      <c r="H5" s="7" t="s">
        <v>44</v>
      </c>
      <c r="I5" s="7" t="s">
        <v>44</v>
      </c>
      <c r="J5" s="7" t="s">
        <v>44</v>
      </c>
      <c r="K5" s="7" t="s">
        <v>44</v>
      </c>
      <c r="L5" s="7" t="s">
        <v>44</v>
      </c>
      <c r="M5" s="7" t="s">
        <v>44</v>
      </c>
      <c r="N5" s="7" t="s">
        <v>44</v>
      </c>
      <c r="O5" s="7" t="s">
        <v>44</v>
      </c>
      <c r="P5" s="7" t="s">
        <v>44</v>
      </c>
      <c r="Q5" s="7" t="s">
        <v>44</v>
      </c>
      <c r="R5" s="7" t="s">
        <v>44</v>
      </c>
      <c r="S5" s="7" t="s">
        <v>44</v>
      </c>
      <c r="T5" s="7" t="s">
        <v>44</v>
      </c>
      <c r="U5" s="7" t="s">
        <v>44</v>
      </c>
      <c r="V5" s="7" t="s">
        <v>44</v>
      </c>
      <c r="W5" s="7" t="s">
        <v>44</v>
      </c>
      <c r="X5" s="7" t="s">
        <v>44</v>
      </c>
      <c r="Y5" s="7" t="s">
        <v>44</v>
      </c>
      <c r="Z5" s="7" t="s">
        <v>44</v>
      </c>
      <c r="AA5" s="7" t="s">
        <v>44</v>
      </c>
      <c r="AB5" s="7" t="s">
        <v>44</v>
      </c>
      <c r="AC5" s="7" t="s">
        <v>44</v>
      </c>
      <c r="AD5" s="7" t="s">
        <v>44</v>
      </c>
      <c r="AE5" s="8">
        <f t="shared" ref="AE5:AH5" si="10">(AE4-AE6)/($A6-$A4)*($A6-$A5)+AE6</f>
        <v>-7078224.0437158477</v>
      </c>
      <c r="AF5" s="8">
        <f t="shared" si="10"/>
        <v>-5564972.6775956284</v>
      </c>
      <c r="AG5" s="8">
        <f t="shared" si="10"/>
        <v>-3334398.9071038254</v>
      </c>
      <c r="AH5" s="8">
        <f t="shared" si="10"/>
        <v>-5527928.9617486335</v>
      </c>
      <c r="AI5" s="7" t="s">
        <v>44</v>
      </c>
      <c r="AJ5" s="8">
        <f t="shared" ref="AJ5:AK5" si="11">(AJ4-AJ6)/($A6-$A4)*($A6-$A5)+AJ6</f>
        <v>-21977163.934426229</v>
      </c>
      <c r="AK5" s="8">
        <f t="shared" si="11"/>
        <v>-1005153.0054644808</v>
      </c>
      <c r="AL5" s="7" t="s">
        <v>44</v>
      </c>
      <c r="AM5" s="7" t="s">
        <v>44</v>
      </c>
      <c r="AN5" s="8">
        <f t="shared" ref="AN5" si="12">(AN4-AN6)/($A6-$A4)*($A6-$A5)+AN6</f>
        <v>416535.51912568306</v>
      </c>
      <c r="AO5" s="7" t="s">
        <v>44</v>
      </c>
      <c r="AP5" s="8">
        <f t="shared" ref="AP5:AR5" si="13">(AP4-AP6)/($A6-$A4)*($A6-$A5)+AP6</f>
        <v>-21205295.081967212</v>
      </c>
      <c r="AQ5" s="8">
        <f t="shared" si="13"/>
        <v>-131661.20218579235</v>
      </c>
      <c r="AR5" s="8">
        <f t="shared" si="13"/>
        <v>-21336956.284153007</v>
      </c>
      <c r="AS5" s="7" t="s">
        <v>44</v>
      </c>
      <c r="AT5" s="8">
        <f t="shared" ref="AT5" si="14">(AT4-AT6)/($A6-$A4)*($A6-$A5)+AT6</f>
        <v>-21336956.284153007</v>
      </c>
    </row>
    <row r="6" spans="1:46" x14ac:dyDescent="0.2">
      <c r="A6" s="1">
        <v>44196</v>
      </c>
      <c r="B6" s="7">
        <v>17267000</v>
      </c>
      <c r="C6" s="7" t="s">
        <v>44</v>
      </c>
      <c r="D6" s="7">
        <v>4000</v>
      </c>
      <c r="E6" s="7">
        <v>772000</v>
      </c>
      <c r="F6" s="7">
        <v>18043000</v>
      </c>
      <c r="G6" s="7">
        <v>34872000</v>
      </c>
      <c r="H6" s="7">
        <v>1341000</v>
      </c>
      <c r="I6" s="7">
        <v>36575000</v>
      </c>
      <c r="J6" s="7">
        <v>54618000</v>
      </c>
      <c r="K6" s="7">
        <v>2858000</v>
      </c>
      <c r="L6" s="7">
        <v>125085000</v>
      </c>
      <c r="M6" s="7" t="s">
        <v>44</v>
      </c>
      <c r="N6" s="7" t="s">
        <v>44</v>
      </c>
      <c r="O6" s="7">
        <v>362000</v>
      </c>
      <c r="P6" s="7">
        <v>455000</v>
      </c>
      <c r="Q6" s="7">
        <v>2582000</v>
      </c>
      <c r="R6" s="7">
        <v>131342000</v>
      </c>
      <c r="S6" s="7">
        <v>1036000</v>
      </c>
      <c r="T6" s="7">
        <v>1000000</v>
      </c>
      <c r="U6" s="7">
        <v>36000</v>
      </c>
      <c r="V6" s="7">
        <v>171906000</v>
      </c>
      <c r="W6" s="7" t="s">
        <v>44</v>
      </c>
      <c r="X6" s="7">
        <v>61253000</v>
      </c>
      <c r="Y6" s="7" t="s">
        <v>44</v>
      </c>
      <c r="Z6" s="7" t="s">
        <v>44</v>
      </c>
      <c r="AA6" s="7">
        <v>-117288000</v>
      </c>
      <c r="AB6" s="7">
        <v>54618000</v>
      </c>
      <c r="AC6" s="7" t="s">
        <v>44</v>
      </c>
      <c r="AD6" s="7" t="s">
        <v>44</v>
      </c>
      <c r="AE6" s="7">
        <v>-8003000</v>
      </c>
      <c r="AF6" s="7">
        <v>-5294000</v>
      </c>
      <c r="AG6" s="7">
        <v>-3031000</v>
      </c>
      <c r="AH6" s="7">
        <v>-5449000</v>
      </c>
      <c r="AI6" s="7" t="s">
        <v>44</v>
      </c>
      <c r="AJ6" s="7">
        <v>-22407000</v>
      </c>
      <c r="AK6" s="7">
        <v>35000</v>
      </c>
      <c r="AL6" s="7" t="s">
        <v>44</v>
      </c>
      <c r="AM6" s="7" t="s">
        <v>44</v>
      </c>
      <c r="AN6" s="7">
        <v>594000</v>
      </c>
      <c r="AO6" s="7" t="s">
        <v>44</v>
      </c>
      <c r="AP6" s="7">
        <v>-21381000</v>
      </c>
      <c r="AQ6" s="7">
        <v>-148000</v>
      </c>
      <c r="AR6" s="7">
        <v>-21529000</v>
      </c>
      <c r="AS6" s="7" t="s">
        <v>44</v>
      </c>
      <c r="AT6" s="7">
        <v>-21529000</v>
      </c>
    </row>
    <row r="7" spans="1:46" x14ac:dyDescent="0.2">
      <c r="A7" s="1">
        <v>44285</v>
      </c>
      <c r="B7" s="8">
        <f>(B6-B8)/($A8-$A6)*($A8-$A7)+B8</f>
        <v>15137339.726027397</v>
      </c>
      <c r="C7" s="7" t="s">
        <v>44</v>
      </c>
      <c r="D7" s="8">
        <f t="shared" ref="D7:AT7" si="15">(D6-D8)/($A8-$A6)*($A8-$A7)+D8</f>
        <v>294652.05479452055</v>
      </c>
      <c r="E7" s="8">
        <f t="shared" si="15"/>
        <v>1240895.8904109588</v>
      </c>
      <c r="F7" s="8">
        <f t="shared" si="15"/>
        <v>16672887.671232877</v>
      </c>
      <c r="G7" s="8">
        <f t="shared" si="15"/>
        <v>34300936.98630137</v>
      </c>
      <c r="H7" s="8">
        <f t="shared" si="15"/>
        <v>1734550.6849315069</v>
      </c>
      <c r="I7" s="8">
        <f t="shared" si="15"/>
        <v>27746687.671232879</v>
      </c>
      <c r="J7" s="8">
        <f t="shared" si="15"/>
        <v>53471972.602739729</v>
      </c>
      <c r="K7" s="8">
        <f t="shared" si="15"/>
        <v>3782624.6575342468</v>
      </c>
      <c r="L7" s="8">
        <f t="shared" si="15"/>
        <v>121034402.73972602</v>
      </c>
      <c r="M7" s="7" t="s">
        <v>44</v>
      </c>
      <c r="N7" s="7" t="s">
        <v>44</v>
      </c>
      <c r="O7" s="8">
        <f t="shared" si="15"/>
        <v>513909.58904109587</v>
      </c>
      <c r="P7" s="8">
        <f t="shared" si="15"/>
        <v>572041.09589041094</v>
      </c>
      <c r="Q7" s="8">
        <f t="shared" si="15"/>
        <v>7666704.1095890412</v>
      </c>
      <c r="R7" s="8">
        <f t="shared" si="15"/>
        <v>168495964.38356164</v>
      </c>
      <c r="S7" s="8">
        <f t="shared" si="15"/>
        <v>1291295.8904109588</v>
      </c>
      <c r="T7" s="8">
        <f t="shared" si="15"/>
        <v>1000000</v>
      </c>
      <c r="U7" s="8">
        <f t="shared" si="15"/>
        <v>649490.41095890407</v>
      </c>
      <c r="V7" s="8">
        <f t="shared" si="15"/>
        <v>200543030.13698629</v>
      </c>
      <c r="W7" s="7" t="s">
        <v>44</v>
      </c>
      <c r="X7" s="8">
        <f t="shared" si="15"/>
        <v>69840402.739726022</v>
      </c>
      <c r="Y7" s="7" t="s">
        <v>44</v>
      </c>
      <c r="Z7" s="7" t="s">
        <v>44</v>
      </c>
      <c r="AA7" s="8">
        <f t="shared" si="15"/>
        <v>-152266219.1780822</v>
      </c>
      <c r="AB7" s="8">
        <f t="shared" si="15"/>
        <v>53471972.602739729</v>
      </c>
      <c r="AC7" s="7" t="s">
        <v>44</v>
      </c>
      <c r="AD7" s="7" t="s">
        <v>44</v>
      </c>
      <c r="AE7" s="8">
        <f t="shared" si="15"/>
        <v>-14985720.547945205</v>
      </c>
      <c r="AF7" s="8">
        <f t="shared" si="15"/>
        <v>-6352734.2465753425</v>
      </c>
      <c r="AG7" s="8">
        <f t="shared" si="15"/>
        <v>-4907802.7397260275</v>
      </c>
      <c r="AH7" s="8">
        <f t="shared" si="15"/>
        <v>-7534526.0273972601</v>
      </c>
      <c r="AI7" s="7" t="s">
        <v>44</v>
      </c>
      <c r="AJ7" s="8">
        <f t="shared" si="15"/>
        <v>-33679032.87671233</v>
      </c>
      <c r="AK7" s="8">
        <f t="shared" si="15"/>
        <v>-2348005.4794520545</v>
      </c>
      <c r="AL7" s="7" t="s">
        <v>44</v>
      </c>
      <c r="AM7" s="7" t="s">
        <v>44</v>
      </c>
      <c r="AN7" s="8">
        <f t="shared" si="15"/>
        <v>709821.91780821909</v>
      </c>
      <c r="AO7" s="7" t="s">
        <v>44</v>
      </c>
      <c r="AP7" s="8">
        <f t="shared" si="15"/>
        <v>-39706709.589041099</v>
      </c>
      <c r="AQ7" s="8">
        <f t="shared" si="15"/>
        <v>-55342.465753424665</v>
      </c>
      <c r="AR7" s="8">
        <f t="shared" si="15"/>
        <v>-39762052.05479452</v>
      </c>
      <c r="AS7" s="7" t="s">
        <v>44</v>
      </c>
      <c r="AT7" s="8">
        <f t="shared" si="15"/>
        <v>-39783021.91780822</v>
      </c>
    </row>
    <row r="8" spans="1:46" x14ac:dyDescent="0.2">
      <c r="A8" s="1">
        <v>44377</v>
      </c>
      <c r="B8" s="8">
        <f>(B6-B10)/($A10-$A6)*($A10-$A8)+B10</f>
        <v>12935893.15068493</v>
      </c>
      <c r="C8" s="7" t="s">
        <v>44</v>
      </c>
      <c r="D8" s="8">
        <f t="shared" ref="D8:AT8" si="16">(D6-D10)/($A10-$A6)*($A10-$A8)+D10</f>
        <v>595101.36986301374</v>
      </c>
      <c r="E8" s="8">
        <f t="shared" si="16"/>
        <v>1725597.2602739725</v>
      </c>
      <c r="F8" s="8">
        <f t="shared" si="16"/>
        <v>15256591.780821918</v>
      </c>
      <c r="G8" s="8">
        <f t="shared" si="16"/>
        <v>33710624.657534249</v>
      </c>
      <c r="H8" s="8">
        <f t="shared" si="16"/>
        <v>2141367.1232876712</v>
      </c>
      <c r="I8" s="8">
        <f t="shared" si="16"/>
        <v>18620791.780821919</v>
      </c>
      <c r="J8" s="8">
        <f t="shared" si="16"/>
        <v>52287315.06849315</v>
      </c>
      <c r="K8" s="8">
        <f t="shared" si="16"/>
        <v>4738416.4383561648</v>
      </c>
      <c r="L8" s="8">
        <f t="shared" si="16"/>
        <v>116847268.49315068</v>
      </c>
      <c r="M8" s="7" t="s">
        <v>44</v>
      </c>
      <c r="N8" s="7" t="s">
        <v>44</v>
      </c>
      <c r="O8" s="8">
        <f t="shared" si="16"/>
        <v>670939.72602739721</v>
      </c>
      <c r="P8" s="8">
        <f t="shared" si="16"/>
        <v>693027.39726027404</v>
      </c>
      <c r="Q8" s="8">
        <f t="shared" si="16"/>
        <v>12922802.739726027</v>
      </c>
      <c r="R8" s="8">
        <f t="shared" si="16"/>
        <v>206902309.58904111</v>
      </c>
      <c r="S8" s="8">
        <f t="shared" si="16"/>
        <v>1555197.2602739725</v>
      </c>
      <c r="T8" s="8">
        <f t="shared" si="16"/>
        <v>1000000</v>
      </c>
      <c r="U8" s="8">
        <f t="shared" si="16"/>
        <v>1283660.2739726028</v>
      </c>
      <c r="V8" s="8">
        <f t="shared" si="16"/>
        <v>230145353.42465752</v>
      </c>
      <c r="W8" s="7" t="s">
        <v>44</v>
      </c>
      <c r="X8" s="8">
        <f t="shared" si="16"/>
        <v>78717268.493150681</v>
      </c>
      <c r="Y8" s="7" t="s">
        <v>44</v>
      </c>
      <c r="Z8" s="7" t="s">
        <v>44</v>
      </c>
      <c r="AA8" s="8">
        <f t="shared" si="16"/>
        <v>-188423479.4520548</v>
      </c>
      <c r="AB8" s="8">
        <f t="shared" si="16"/>
        <v>52287315.06849315</v>
      </c>
      <c r="AC8" s="7" t="s">
        <v>44</v>
      </c>
      <c r="AD8" s="7" t="s">
        <v>44</v>
      </c>
      <c r="AE8" s="8">
        <f t="shared" si="16"/>
        <v>-22203813.698630136</v>
      </c>
      <c r="AF8" s="8">
        <f t="shared" si="16"/>
        <v>-7447156.1643835623</v>
      </c>
      <c r="AG8" s="8">
        <f t="shared" si="16"/>
        <v>-6847868.493150685</v>
      </c>
      <c r="AH8" s="8">
        <f t="shared" si="16"/>
        <v>-9690350.6849315055</v>
      </c>
      <c r="AI8" s="7" t="s">
        <v>44</v>
      </c>
      <c r="AJ8" s="8">
        <f t="shared" si="16"/>
        <v>-45331021.91780822</v>
      </c>
      <c r="AK8" s="8">
        <f t="shared" si="16"/>
        <v>-4811336.98630137</v>
      </c>
      <c r="AL8" s="7" t="s">
        <v>44</v>
      </c>
      <c r="AM8" s="7" t="s">
        <v>44</v>
      </c>
      <c r="AN8" s="8">
        <f t="shared" si="16"/>
        <v>829547.94520547939</v>
      </c>
      <c r="AO8" s="7" t="s">
        <v>44</v>
      </c>
      <c r="AP8" s="8">
        <f t="shared" si="16"/>
        <v>-58650139.726027399</v>
      </c>
      <c r="AQ8" s="8">
        <f t="shared" si="16"/>
        <v>40438.356164383556</v>
      </c>
      <c r="AR8" s="8">
        <f t="shared" si="16"/>
        <v>-58609701.369863011</v>
      </c>
      <c r="AS8" s="7" t="s">
        <v>44</v>
      </c>
      <c r="AT8" s="8">
        <f t="shared" si="16"/>
        <v>-58652347.94520548</v>
      </c>
    </row>
    <row r="9" spans="1:46" x14ac:dyDescent="0.2">
      <c r="A9" s="1">
        <v>44469</v>
      </c>
      <c r="B9" s="8">
        <f>(B8-B10)/($A10-$A8)*($A10-$A9)+B10</f>
        <v>10734446.575342465</v>
      </c>
      <c r="C9" s="7" t="s">
        <v>44</v>
      </c>
      <c r="D9" s="8">
        <f t="shared" ref="D9:AT9" si="17">(D8-D10)/($A10-$A8)*($A10-$A9)+D10</f>
        <v>895550.68493150687</v>
      </c>
      <c r="E9" s="8">
        <f t="shared" si="17"/>
        <v>2210298.6301369863</v>
      </c>
      <c r="F9" s="8">
        <f t="shared" si="17"/>
        <v>13840295.89041096</v>
      </c>
      <c r="G9" s="8">
        <f t="shared" si="17"/>
        <v>33120312.328767125</v>
      </c>
      <c r="H9" s="8">
        <f t="shared" si="17"/>
        <v>2548183.5616438356</v>
      </c>
      <c r="I9" s="8">
        <f t="shared" si="17"/>
        <v>9494895.8904109597</v>
      </c>
      <c r="J9" s="8">
        <f t="shared" si="17"/>
        <v>51102657.534246579</v>
      </c>
      <c r="K9" s="8">
        <f t="shared" si="17"/>
        <v>5694208.2191780824</v>
      </c>
      <c r="L9" s="8">
        <f t="shared" si="17"/>
        <v>112660134.24657534</v>
      </c>
      <c r="M9" s="7" t="s">
        <v>44</v>
      </c>
      <c r="N9" s="7" t="s">
        <v>44</v>
      </c>
      <c r="O9" s="8">
        <f t="shared" si="17"/>
        <v>827969.8630136986</v>
      </c>
      <c r="P9" s="8">
        <f t="shared" si="17"/>
        <v>814013.69863013702</v>
      </c>
      <c r="Q9" s="8">
        <f t="shared" si="17"/>
        <v>18178901.369863015</v>
      </c>
      <c r="R9" s="8">
        <f t="shared" si="17"/>
        <v>245308654.79452056</v>
      </c>
      <c r="S9" s="8">
        <f t="shared" si="17"/>
        <v>1819098.6301369863</v>
      </c>
      <c r="T9" s="8">
        <f t="shared" si="17"/>
        <v>1000000</v>
      </c>
      <c r="U9" s="8">
        <f t="shared" si="17"/>
        <v>1917830.1369863013</v>
      </c>
      <c r="V9" s="8">
        <f t="shared" si="17"/>
        <v>259747676.71232876</v>
      </c>
      <c r="W9" s="7" t="s">
        <v>44</v>
      </c>
      <c r="X9" s="8">
        <f t="shared" si="17"/>
        <v>87594134.246575341</v>
      </c>
      <c r="Y9" s="7" t="s">
        <v>44</v>
      </c>
      <c r="Z9" s="7" t="s">
        <v>44</v>
      </c>
      <c r="AA9" s="8">
        <f t="shared" si="17"/>
        <v>-224580739.7260274</v>
      </c>
      <c r="AB9" s="8">
        <f t="shared" si="17"/>
        <v>51102657.534246579</v>
      </c>
      <c r="AC9" s="7" t="s">
        <v>44</v>
      </c>
      <c r="AD9" s="7" t="s">
        <v>44</v>
      </c>
      <c r="AE9" s="8">
        <f t="shared" si="17"/>
        <v>-29421906.84931507</v>
      </c>
      <c r="AF9" s="8">
        <f t="shared" si="17"/>
        <v>-8541578.0821917802</v>
      </c>
      <c r="AG9" s="8">
        <f t="shared" si="17"/>
        <v>-8787934.2465753425</v>
      </c>
      <c r="AH9" s="8">
        <f t="shared" si="17"/>
        <v>-11846175.342465753</v>
      </c>
      <c r="AI9" s="7" t="s">
        <v>44</v>
      </c>
      <c r="AJ9" s="8">
        <f t="shared" si="17"/>
        <v>-56983010.95890411</v>
      </c>
      <c r="AK9" s="8">
        <f t="shared" si="17"/>
        <v>-7274668.493150685</v>
      </c>
      <c r="AL9" s="7" t="s">
        <v>44</v>
      </c>
      <c r="AM9" s="7" t="s">
        <v>44</v>
      </c>
      <c r="AN9" s="8">
        <f t="shared" si="17"/>
        <v>949273.9726027397</v>
      </c>
      <c r="AO9" s="7" t="s">
        <v>44</v>
      </c>
      <c r="AP9" s="8">
        <f t="shared" si="17"/>
        <v>-77593569.8630137</v>
      </c>
      <c r="AQ9" s="8">
        <f t="shared" si="17"/>
        <v>136219.17808219179</v>
      </c>
      <c r="AR9" s="8">
        <f t="shared" si="17"/>
        <v>-77457350.684931502</v>
      </c>
      <c r="AS9" s="7" t="s">
        <v>44</v>
      </c>
      <c r="AT9" s="8">
        <f t="shared" si="17"/>
        <v>-77521673.97260274</v>
      </c>
    </row>
    <row r="10" spans="1:46" x14ac:dyDescent="0.2">
      <c r="A10" s="1">
        <v>44561</v>
      </c>
      <c r="B10" s="7">
        <v>8533000</v>
      </c>
      <c r="C10" s="7" t="s">
        <v>44</v>
      </c>
      <c r="D10" s="7">
        <v>1196000</v>
      </c>
      <c r="E10" s="7">
        <v>2695000</v>
      </c>
      <c r="F10" s="7">
        <v>12424000</v>
      </c>
      <c r="G10" s="7">
        <v>32530000</v>
      </c>
      <c r="H10" s="7">
        <v>2955000</v>
      </c>
      <c r="I10" s="7">
        <v>369000</v>
      </c>
      <c r="J10" s="7">
        <v>49918000</v>
      </c>
      <c r="K10" s="7">
        <v>6650000</v>
      </c>
      <c r="L10" s="7">
        <v>108473000</v>
      </c>
      <c r="M10" s="7">
        <v>143237000</v>
      </c>
      <c r="N10" s="7" t="s">
        <v>44</v>
      </c>
      <c r="O10" s="7">
        <v>985000</v>
      </c>
      <c r="P10" s="7">
        <v>935000</v>
      </c>
      <c r="Q10" s="7">
        <v>23435000</v>
      </c>
      <c r="R10" s="7">
        <v>283715000</v>
      </c>
      <c r="S10" s="7">
        <v>2083000</v>
      </c>
      <c r="T10" s="7">
        <v>1000000</v>
      </c>
      <c r="U10" s="7">
        <v>2552000</v>
      </c>
      <c r="V10" s="7">
        <v>289350000</v>
      </c>
      <c r="W10" s="7">
        <v>-170949000</v>
      </c>
      <c r="X10" s="7">
        <v>96471000</v>
      </c>
      <c r="Y10" s="7">
        <v>-86000</v>
      </c>
      <c r="Z10" s="7">
        <v>-186174000</v>
      </c>
      <c r="AA10" s="7">
        <v>-260738000</v>
      </c>
      <c r="AB10" s="7">
        <v>49918000</v>
      </c>
      <c r="AC10" s="7">
        <v>4247000</v>
      </c>
      <c r="AD10" s="7">
        <v>-1876000</v>
      </c>
      <c r="AE10" s="7">
        <v>-36640000</v>
      </c>
      <c r="AF10" s="7">
        <v>-9636000</v>
      </c>
      <c r="AG10" s="7">
        <v>-10728000</v>
      </c>
      <c r="AH10" s="7">
        <v>-14002000</v>
      </c>
      <c r="AI10" s="7">
        <v>-72882000</v>
      </c>
      <c r="AJ10" s="7">
        <v>-68635000</v>
      </c>
      <c r="AK10" s="7">
        <v>-9738000</v>
      </c>
      <c r="AL10" s="7">
        <v>17983000</v>
      </c>
      <c r="AM10" s="7">
        <v>-37216000</v>
      </c>
      <c r="AN10" s="7">
        <v>1069000</v>
      </c>
      <c r="AO10" s="7">
        <v>-27902000</v>
      </c>
      <c r="AP10" s="7">
        <v>-96537000</v>
      </c>
      <c r="AQ10" s="7">
        <v>232000</v>
      </c>
      <c r="AR10" s="7">
        <v>-96305000</v>
      </c>
      <c r="AS10" s="7">
        <v>-86000</v>
      </c>
      <c r="AT10" s="7">
        <v>-96391000</v>
      </c>
    </row>
    <row r="11" spans="1:46" x14ac:dyDescent="0.2">
      <c r="A11" s="1">
        <v>44650</v>
      </c>
      <c r="B11" s="8">
        <f>(B10-B12)/($A12-$A10)*($A12-$A11)+B12</f>
        <v>25112602.739726026</v>
      </c>
      <c r="C11" s="7" t="s">
        <v>44</v>
      </c>
      <c r="D11" s="8">
        <f t="shared" ref="D11:AL11" si="18">(D10-D12)/($A12-$A10)*($A12-$A11)+D12</f>
        <v>1242816.4383561644</v>
      </c>
      <c r="E11" s="8">
        <f t="shared" si="18"/>
        <v>2817649.3150684931</v>
      </c>
      <c r="F11" s="8">
        <f t="shared" si="18"/>
        <v>29203791.780821919</v>
      </c>
      <c r="G11" s="8">
        <f t="shared" si="18"/>
        <v>36297504.10958904</v>
      </c>
      <c r="H11" s="8">
        <f t="shared" si="18"/>
        <v>4226846.5753424652</v>
      </c>
      <c r="I11" s="8">
        <f t="shared" si="18"/>
        <v>1854934.2465753423</v>
      </c>
      <c r="J11" s="8">
        <f t="shared" si="18"/>
        <v>72823186.301369861</v>
      </c>
      <c r="K11" s="8">
        <f t="shared" si="18"/>
        <v>7430273.9726027399</v>
      </c>
      <c r="L11" s="7" t="s">
        <v>44</v>
      </c>
      <c r="M11" s="8">
        <f t="shared" si="18"/>
        <v>110343087.67123288</v>
      </c>
      <c r="N11" s="7" t="s">
        <v>44</v>
      </c>
      <c r="O11" s="8">
        <f t="shared" si="18"/>
        <v>1275408.2191780824</v>
      </c>
      <c r="P11" s="8">
        <f t="shared" si="18"/>
        <v>1180298.6301369863</v>
      </c>
      <c r="Q11" s="8">
        <f t="shared" si="18"/>
        <v>19285405.479452055</v>
      </c>
      <c r="R11" s="8">
        <f t="shared" si="18"/>
        <v>221867802.73972601</v>
      </c>
      <c r="S11" s="8">
        <f t="shared" si="18"/>
        <v>3053465.7534246575</v>
      </c>
      <c r="T11" s="8">
        <f t="shared" si="18"/>
        <v>1000000</v>
      </c>
      <c r="U11" s="8">
        <f t="shared" si="18"/>
        <v>2057013.6986301369</v>
      </c>
      <c r="V11" s="8">
        <f t="shared" si="18"/>
        <v>227978282.19178084</v>
      </c>
      <c r="W11" s="8">
        <f t="shared" si="18"/>
        <v>-131363263.01369864</v>
      </c>
      <c r="X11" s="8">
        <f t="shared" si="18"/>
        <v>155346816.43835616</v>
      </c>
      <c r="Y11" s="8">
        <f t="shared" si="18"/>
        <v>-141106.84931506851</v>
      </c>
      <c r="Z11" s="8">
        <f t="shared" si="18"/>
        <v>-195108380.8219178</v>
      </c>
      <c r="AA11" s="8">
        <f t="shared" si="18"/>
        <v>-171265934.24657536</v>
      </c>
      <c r="AB11" s="8">
        <f t="shared" si="18"/>
        <v>72823186.301369861</v>
      </c>
      <c r="AC11" s="8">
        <f t="shared" si="18"/>
        <v>4677369.8630136987</v>
      </c>
      <c r="AD11" s="8">
        <f t="shared" si="18"/>
        <v>-2219320.5479452056</v>
      </c>
      <c r="AE11" s="8">
        <f t="shared" si="18"/>
        <v>-36774353.424657539</v>
      </c>
      <c r="AF11" s="8">
        <f t="shared" si="18"/>
        <v>-10469673.97260274</v>
      </c>
      <c r="AG11" s="8">
        <f t="shared" si="18"/>
        <v>-11605320.547945205</v>
      </c>
      <c r="AH11" s="8">
        <f t="shared" si="18"/>
        <v>-17664654.794520549</v>
      </c>
      <c r="AI11" s="8">
        <f t="shared" si="18"/>
        <v>-78733323.287671238</v>
      </c>
      <c r="AJ11" s="8">
        <f t="shared" si="18"/>
        <v>-74055953.424657539</v>
      </c>
      <c r="AK11" s="8">
        <f t="shared" si="18"/>
        <v>-7522509.5890410952</v>
      </c>
      <c r="AL11" s="8">
        <f t="shared" si="18"/>
        <v>27816402.739726026</v>
      </c>
      <c r="AM11" s="7" t="s">
        <v>44</v>
      </c>
      <c r="AN11" s="8">
        <f t="shared" ref="AN11:AT11" si="19">(AN10-AN12)/($A12-$A10)*($A12-$A11)+AN12</f>
        <v>1086312.3287671234</v>
      </c>
      <c r="AO11" s="8">
        <f t="shared" si="19"/>
        <v>-6761208.2191780806</v>
      </c>
      <c r="AP11" s="8">
        <f t="shared" si="19"/>
        <v>-80817161.643835619</v>
      </c>
      <c r="AQ11" s="8">
        <f t="shared" si="19"/>
        <v>-939630.13698630151</v>
      </c>
      <c r="AR11" s="8">
        <f t="shared" si="19"/>
        <v>-81756791.780821919</v>
      </c>
      <c r="AS11" s="8">
        <f t="shared" si="19"/>
        <v>-120136.98630136985</v>
      </c>
      <c r="AT11" s="8">
        <f t="shared" si="19"/>
        <v>-81876928.767123297</v>
      </c>
    </row>
    <row r="12" spans="1:46" x14ac:dyDescent="0.2">
      <c r="A12" s="1">
        <v>44742</v>
      </c>
      <c r="B12" s="8">
        <f>(B10-B14)/($A14-$A10)*($A14-$A12)+B14</f>
        <v>42251068.493150681</v>
      </c>
      <c r="C12" s="7" t="s">
        <v>44</v>
      </c>
      <c r="D12" s="8">
        <f t="shared" ref="D12:K12" si="20">(D10-D14)/($A14-$A10)*($A14-$A12)+D14</f>
        <v>1291210.9589041097</v>
      </c>
      <c r="E12" s="8">
        <f t="shared" si="20"/>
        <v>2944432.8767123288</v>
      </c>
      <c r="F12" s="8">
        <f t="shared" si="20"/>
        <v>46549194.520547949</v>
      </c>
      <c r="G12" s="8">
        <f t="shared" si="20"/>
        <v>40192002.739726029</v>
      </c>
      <c r="H12" s="8">
        <f t="shared" si="20"/>
        <v>5541564.3835616438</v>
      </c>
      <c r="I12" s="8">
        <f t="shared" si="20"/>
        <v>3390956.1643835614</v>
      </c>
      <c r="J12" s="8">
        <f t="shared" si="20"/>
        <v>96500457.534246564</v>
      </c>
      <c r="K12" s="8">
        <f t="shared" si="20"/>
        <v>8236849.3150684927</v>
      </c>
      <c r="L12" s="7" t="s">
        <v>44</v>
      </c>
      <c r="M12" s="8">
        <f t="shared" ref="M12" si="21">(M10-M14)/($A14-$A10)*($A14-$A12)+M14</f>
        <v>76340391.780821919</v>
      </c>
      <c r="N12" s="7" t="s">
        <v>44</v>
      </c>
      <c r="O12" s="8">
        <f t="shared" ref="O12:AT12" si="22">(O10-O14)/($A14-$A10)*($A14-$A12)+O14</f>
        <v>1575605.4794520549</v>
      </c>
      <c r="P12" s="8">
        <f t="shared" si="22"/>
        <v>1433865.7534246575</v>
      </c>
      <c r="Q12" s="8">
        <f t="shared" si="22"/>
        <v>14995936.98630137</v>
      </c>
      <c r="R12" s="8">
        <f t="shared" si="22"/>
        <v>157935868.49315068</v>
      </c>
      <c r="S12" s="8">
        <f t="shared" si="22"/>
        <v>4056643.8356164386</v>
      </c>
      <c r="T12" s="8">
        <f t="shared" si="22"/>
        <v>1000000</v>
      </c>
      <c r="U12" s="8">
        <f t="shared" si="22"/>
        <v>1545342.4657534244</v>
      </c>
      <c r="V12" s="8">
        <f t="shared" si="22"/>
        <v>164537854.79452056</v>
      </c>
      <c r="W12" s="8">
        <f t="shared" si="22"/>
        <v>-90443175.342465758</v>
      </c>
      <c r="X12" s="8">
        <f t="shared" si="22"/>
        <v>216207210.95890409</v>
      </c>
      <c r="Y12" s="8">
        <f t="shared" si="22"/>
        <v>-198071.23287671234</v>
      </c>
      <c r="Z12" s="8">
        <f t="shared" si="22"/>
        <v>-204343920.5479452</v>
      </c>
      <c r="AA12" s="8">
        <f t="shared" si="22"/>
        <v>-78777956.16438356</v>
      </c>
      <c r="AB12" s="8">
        <f t="shared" si="22"/>
        <v>96500457.534246564</v>
      </c>
      <c r="AC12" s="8">
        <f t="shared" si="22"/>
        <v>5122246.5753424661</v>
      </c>
      <c r="AD12" s="8">
        <f t="shared" si="22"/>
        <v>-2574213.6986301369</v>
      </c>
      <c r="AE12" s="8">
        <f t="shared" si="22"/>
        <v>-36913235.616438359</v>
      </c>
      <c r="AF12" s="8">
        <f t="shared" si="22"/>
        <v>-11331449.315068493</v>
      </c>
      <c r="AG12" s="8">
        <f t="shared" si="22"/>
        <v>-12512213.698630137</v>
      </c>
      <c r="AH12" s="8">
        <f t="shared" si="22"/>
        <v>-21450769.8630137</v>
      </c>
      <c r="AI12" s="8">
        <f t="shared" si="22"/>
        <v>-84781882.19178082</v>
      </c>
      <c r="AJ12" s="8">
        <f t="shared" si="22"/>
        <v>-79659635.616438359</v>
      </c>
      <c r="AK12" s="8">
        <f t="shared" si="22"/>
        <v>-5232339.7260273974</v>
      </c>
      <c r="AL12" s="8">
        <f t="shared" si="22"/>
        <v>37981268.493150681</v>
      </c>
      <c r="AM12" s="7" t="s">
        <v>44</v>
      </c>
      <c r="AN12" s="8">
        <f t="shared" si="22"/>
        <v>1104208.2191780822</v>
      </c>
      <c r="AO12" s="8">
        <f t="shared" si="22"/>
        <v>15092194.520547949</v>
      </c>
      <c r="AP12" s="8">
        <f t="shared" si="22"/>
        <v>-64567441.095890418</v>
      </c>
      <c r="AQ12" s="8">
        <f t="shared" si="22"/>
        <v>-2150753.4246575343</v>
      </c>
      <c r="AR12" s="8">
        <f t="shared" si="22"/>
        <v>-66718194.520547949</v>
      </c>
      <c r="AS12" s="8">
        <f t="shared" si="22"/>
        <v>-155424.65753424657</v>
      </c>
      <c r="AT12" s="8">
        <f t="shared" si="22"/>
        <v>-66873619.178082198</v>
      </c>
    </row>
    <row r="13" spans="1:46" x14ac:dyDescent="0.2">
      <c r="A13" s="1">
        <v>44834</v>
      </c>
      <c r="B13" s="8">
        <f>(B12-B14)/($A14-$A12)*($A14-$A13)+B14</f>
        <v>59389534.246575341</v>
      </c>
      <c r="C13" s="7" t="s">
        <v>44</v>
      </c>
      <c r="D13" s="8">
        <f t="shared" ref="D13:AL13" si="23">(D12-D14)/($A14-$A12)*($A14-$A13)+D14</f>
        <v>1339605.4794520549</v>
      </c>
      <c r="E13" s="8">
        <f t="shared" si="23"/>
        <v>3071216.4383561644</v>
      </c>
      <c r="F13" s="8">
        <f t="shared" si="23"/>
        <v>63894597.260273978</v>
      </c>
      <c r="G13" s="8">
        <f t="shared" si="23"/>
        <v>44086501.369863011</v>
      </c>
      <c r="H13" s="8">
        <f t="shared" si="23"/>
        <v>6856282.1917808224</v>
      </c>
      <c r="I13" s="8">
        <f t="shared" si="23"/>
        <v>4926978.0821917802</v>
      </c>
      <c r="J13" s="8">
        <f t="shared" si="23"/>
        <v>120177728.76712328</v>
      </c>
      <c r="K13" s="8">
        <f t="shared" si="23"/>
        <v>9043424.6575342473</v>
      </c>
      <c r="L13" s="7" t="s">
        <v>44</v>
      </c>
      <c r="M13" s="8">
        <f t="shared" si="23"/>
        <v>42337695.89041096</v>
      </c>
      <c r="N13" s="7" t="s">
        <v>44</v>
      </c>
      <c r="O13" s="8">
        <f t="shared" si="23"/>
        <v>1875802.7397260275</v>
      </c>
      <c r="P13" s="8">
        <f t="shared" si="23"/>
        <v>1687432.8767123288</v>
      </c>
      <c r="Q13" s="8">
        <f t="shared" si="23"/>
        <v>10706468.493150685</v>
      </c>
      <c r="R13" s="8">
        <f t="shared" si="23"/>
        <v>94003934.246575341</v>
      </c>
      <c r="S13" s="8">
        <f t="shared" si="23"/>
        <v>5059821.9178082198</v>
      </c>
      <c r="T13" s="8">
        <f t="shared" si="23"/>
        <v>1000000</v>
      </c>
      <c r="U13" s="8">
        <f t="shared" si="23"/>
        <v>1033671.2328767122</v>
      </c>
      <c r="V13" s="8">
        <f t="shared" si="23"/>
        <v>101097427.39726028</v>
      </c>
      <c r="W13" s="8">
        <f t="shared" si="23"/>
        <v>-49523087.671232879</v>
      </c>
      <c r="X13" s="8">
        <f t="shared" si="23"/>
        <v>277067605.47945201</v>
      </c>
      <c r="Y13" s="8">
        <f t="shared" si="23"/>
        <v>-255035.61643835617</v>
      </c>
      <c r="Z13" s="8">
        <f t="shared" si="23"/>
        <v>-213579460.2739726</v>
      </c>
      <c r="AA13" s="8">
        <f t="shared" si="23"/>
        <v>13710021.91780822</v>
      </c>
      <c r="AB13" s="8">
        <f t="shared" si="23"/>
        <v>120177728.76712328</v>
      </c>
      <c r="AC13" s="8">
        <f t="shared" si="23"/>
        <v>5567123.2876712326</v>
      </c>
      <c r="AD13" s="8">
        <f t="shared" si="23"/>
        <v>-2929106.8493150687</v>
      </c>
      <c r="AE13" s="8">
        <f t="shared" si="23"/>
        <v>-37052117.80821918</v>
      </c>
      <c r="AF13" s="8">
        <f t="shared" si="23"/>
        <v>-12193224.657534247</v>
      </c>
      <c r="AG13" s="8">
        <f t="shared" si="23"/>
        <v>-13419106.84931507</v>
      </c>
      <c r="AH13" s="8">
        <f t="shared" si="23"/>
        <v>-25236884.93150685</v>
      </c>
      <c r="AI13" s="8">
        <f t="shared" si="23"/>
        <v>-90830441.095890403</v>
      </c>
      <c r="AJ13" s="8">
        <f t="shared" si="23"/>
        <v>-85263317.80821918</v>
      </c>
      <c r="AK13" s="8">
        <f t="shared" si="23"/>
        <v>-2942169.8630136987</v>
      </c>
      <c r="AL13" s="8">
        <f t="shared" si="23"/>
        <v>48146134.246575341</v>
      </c>
      <c r="AM13" s="7" t="s">
        <v>44</v>
      </c>
      <c r="AN13" s="8">
        <f t="shared" ref="AN13:AT13" si="24">(AN12-AN14)/($A14-$A12)*($A14-$A13)+AN14</f>
        <v>1122104.1095890412</v>
      </c>
      <c r="AO13" s="8">
        <f t="shared" si="24"/>
        <v>36945597.260273978</v>
      </c>
      <c r="AP13" s="8">
        <f t="shared" si="24"/>
        <v>-48317720.547945209</v>
      </c>
      <c r="AQ13" s="8">
        <f t="shared" si="24"/>
        <v>-3361876.7123287674</v>
      </c>
      <c r="AR13" s="8">
        <f t="shared" si="24"/>
        <v>-51679597.260273978</v>
      </c>
      <c r="AS13" s="8">
        <f t="shared" si="24"/>
        <v>-190712.32876712328</v>
      </c>
      <c r="AT13" s="8">
        <f t="shared" si="24"/>
        <v>-51870309.589041099</v>
      </c>
    </row>
    <row r="14" spans="1:46" x14ac:dyDescent="0.2">
      <c r="A14" s="1">
        <v>44926</v>
      </c>
      <c r="B14" s="7">
        <v>76528000</v>
      </c>
      <c r="C14" s="7">
        <v>126000</v>
      </c>
      <c r="D14" s="7">
        <v>1388000</v>
      </c>
      <c r="E14" s="7">
        <v>3198000</v>
      </c>
      <c r="F14" s="7">
        <v>81240000</v>
      </c>
      <c r="G14" s="7">
        <v>47981000</v>
      </c>
      <c r="H14" s="7">
        <v>8171000</v>
      </c>
      <c r="I14" s="7">
        <v>6463000</v>
      </c>
      <c r="J14" s="7">
        <v>143855000</v>
      </c>
      <c r="K14" s="7">
        <v>9850000</v>
      </c>
      <c r="L14" s="7" t="s">
        <v>44</v>
      </c>
      <c r="M14" s="7">
        <v>8335000</v>
      </c>
      <c r="N14" s="7">
        <v>1353000</v>
      </c>
      <c r="O14" s="7">
        <v>2176000</v>
      </c>
      <c r="P14" s="7">
        <v>1941000</v>
      </c>
      <c r="Q14" s="7">
        <v>6417000</v>
      </c>
      <c r="R14" s="7">
        <v>30072000</v>
      </c>
      <c r="S14" s="7">
        <v>6063000</v>
      </c>
      <c r="T14" s="7">
        <v>1000000</v>
      </c>
      <c r="U14" s="7">
        <v>522000</v>
      </c>
      <c r="V14" s="7">
        <v>37657000</v>
      </c>
      <c r="W14" s="7">
        <v>-8603000</v>
      </c>
      <c r="X14" s="7">
        <v>337928000</v>
      </c>
      <c r="Y14" s="7">
        <v>-312000</v>
      </c>
      <c r="Z14" s="7">
        <v>-222815000</v>
      </c>
      <c r="AA14" s="7">
        <v>106198000</v>
      </c>
      <c r="AB14" s="7">
        <v>143855000</v>
      </c>
      <c r="AC14" s="7">
        <v>6012000</v>
      </c>
      <c r="AD14" s="7">
        <v>-3284000</v>
      </c>
      <c r="AE14" s="7">
        <v>-37191000</v>
      </c>
      <c r="AF14" s="7">
        <v>-13055000</v>
      </c>
      <c r="AG14" s="7">
        <v>-14326000</v>
      </c>
      <c r="AH14" s="7">
        <v>-29023000</v>
      </c>
      <c r="AI14" s="7">
        <v>-96879000</v>
      </c>
      <c r="AJ14" s="7">
        <v>-90867000</v>
      </c>
      <c r="AK14" s="7">
        <v>-652000</v>
      </c>
      <c r="AL14" s="7">
        <v>58311000</v>
      </c>
      <c r="AM14" s="7" t="s">
        <v>44</v>
      </c>
      <c r="AN14" s="7">
        <v>1140000</v>
      </c>
      <c r="AO14" s="7">
        <v>58799000</v>
      </c>
      <c r="AP14" s="7">
        <v>-32068000</v>
      </c>
      <c r="AQ14" s="7">
        <v>-4573000</v>
      </c>
      <c r="AR14" s="7">
        <v>-36641000</v>
      </c>
      <c r="AS14" s="7">
        <v>-226000</v>
      </c>
      <c r="AT14" s="7">
        <v>-36867000</v>
      </c>
    </row>
    <row r="15" spans="1:46" x14ac:dyDescent="0.2">
      <c r="A15" s="1">
        <v>45015</v>
      </c>
      <c r="B15" s="8">
        <f t="shared" ref="B15" si="25">(B14-B16)/($A16-$A14)*($A16-$A15)+B16</f>
        <v>63592032.87671233</v>
      </c>
      <c r="C15" s="7" t="s">
        <v>44</v>
      </c>
      <c r="D15" s="8">
        <f t="shared" ref="D15:K15" si="26">(D14-D16)/($A16-$A14)*($A16-$A15)+D16</f>
        <v>1269252.0547945206</v>
      </c>
      <c r="E15" s="8">
        <f t="shared" si="26"/>
        <v>2948068.493150685</v>
      </c>
      <c r="F15" s="8">
        <f t="shared" si="26"/>
        <v>67904630.1369863</v>
      </c>
      <c r="G15" s="8">
        <f t="shared" si="26"/>
        <v>46310482.19178082</v>
      </c>
      <c r="H15" s="8">
        <f t="shared" si="26"/>
        <v>6957673.9726027399</v>
      </c>
      <c r="I15" s="8">
        <f t="shared" si="26"/>
        <v>6229893.1506849313</v>
      </c>
      <c r="J15" s="8">
        <f t="shared" si="26"/>
        <v>127402679.4520548</v>
      </c>
      <c r="K15" s="8">
        <f t="shared" si="26"/>
        <v>9383054.7945205476</v>
      </c>
      <c r="L15" s="7" t="s">
        <v>44</v>
      </c>
      <c r="M15" s="8">
        <f t="shared" ref="M15:AL15" si="27">(M14-M16)/($A16-$A14)*($A16-$A15)+M16</f>
        <v>6984150.6849315073</v>
      </c>
      <c r="N15" s="8">
        <f t="shared" si="27"/>
        <v>1125257.5342465753</v>
      </c>
      <c r="O15" s="8">
        <f t="shared" si="27"/>
        <v>2167953.4246575343</v>
      </c>
      <c r="P15" s="8">
        <f t="shared" si="27"/>
        <v>2376734.2465753425</v>
      </c>
      <c r="Q15" s="8">
        <f t="shared" si="27"/>
        <v>5918356.1643835614</v>
      </c>
      <c r="R15" s="8">
        <f t="shared" si="27"/>
        <v>27955506.84931507</v>
      </c>
      <c r="S15" s="8">
        <f t="shared" si="27"/>
        <v>5020846.5753424652</v>
      </c>
      <c r="T15" s="8">
        <f t="shared" si="27"/>
        <v>1000000</v>
      </c>
      <c r="U15" s="8">
        <f t="shared" si="27"/>
        <v>522975.34246575343</v>
      </c>
      <c r="V15" s="8">
        <f t="shared" si="27"/>
        <v>34499328.767123289</v>
      </c>
      <c r="W15" s="8">
        <f t="shared" si="27"/>
        <v>-8603000</v>
      </c>
      <c r="X15" s="8">
        <f t="shared" si="27"/>
        <v>339443682.19178081</v>
      </c>
      <c r="Y15" s="8">
        <f t="shared" si="27"/>
        <v>-243969.86301369863</v>
      </c>
      <c r="Z15" s="8">
        <f t="shared" si="27"/>
        <v>-237693361.6438356</v>
      </c>
      <c r="AA15" s="8">
        <f t="shared" si="27"/>
        <v>92903350.684931517</v>
      </c>
      <c r="AB15" s="8">
        <f t="shared" si="27"/>
        <v>127402679.4520548</v>
      </c>
      <c r="AC15" s="8">
        <f t="shared" si="27"/>
        <v>7002460.2739726026</v>
      </c>
      <c r="AD15" s="8">
        <f t="shared" si="27"/>
        <v>-3716076.7123287669</v>
      </c>
      <c r="AE15" s="8">
        <f t="shared" si="27"/>
        <v>-33852646.575342469</v>
      </c>
      <c r="AF15" s="8">
        <f t="shared" si="27"/>
        <v>-12470038.356164385</v>
      </c>
      <c r="AG15" s="8">
        <f t="shared" si="27"/>
        <v>-15040438.356164385</v>
      </c>
      <c r="AH15" s="8">
        <f t="shared" si="27"/>
        <v>-27556572.602739725</v>
      </c>
      <c r="AI15" s="8">
        <f t="shared" si="27"/>
        <v>-92635772.602739722</v>
      </c>
      <c r="AJ15" s="8">
        <f t="shared" si="27"/>
        <v>-85633312.328767121</v>
      </c>
      <c r="AK15" s="8">
        <f t="shared" si="27"/>
        <v>-73134.246575342375</v>
      </c>
      <c r="AL15" s="8">
        <f t="shared" si="27"/>
        <v>45671293.15068493</v>
      </c>
      <c r="AM15" s="7" t="s">
        <v>44</v>
      </c>
      <c r="AN15" s="8">
        <f t="shared" ref="AN15:AT15" si="28">(AN14-AN16)/($A16-$A14)*($A16-$A15)+AN16</f>
        <v>3122627.3972602738</v>
      </c>
      <c r="AO15" s="8">
        <f t="shared" si="28"/>
        <v>48720786.301369861</v>
      </c>
      <c r="AP15" s="8">
        <f t="shared" si="28"/>
        <v>-36912526.02739726</v>
      </c>
      <c r="AQ15" s="8">
        <f t="shared" si="28"/>
        <v>-5672454.7945205476</v>
      </c>
      <c r="AR15" s="8">
        <f t="shared" si="28"/>
        <v>-42584980.82191781</v>
      </c>
      <c r="AS15" s="8">
        <f t="shared" si="28"/>
        <v>-102863.01369863015</v>
      </c>
      <c r="AT15" s="8">
        <f t="shared" si="28"/>
        <v>-42687843.83561644</v>
      </c>
    </row>
    <row r="16" spans="1:46" x14ac:dyDescent="0.2">
      <c r="A16" s="1">
        <v>45107</v>
      </c>
      <c r="B16" s="8">
        <f t="shared" ref="B16" si="29">(B14-B18)/($A18-$A14)*($A18-$A16)+B18</f>
        <v>50220021.91780822</v>
      </c>
      <c r="C16" s="7" t="s">
        <v>44</v>
      </c>
      <c r="D16" s="8">
        <f t="shared" ref="D16:K16" si="30">(D14-D18)/($A18-$A14)*($A18-$A16)+D18</f>
        <v>1146501.3698630137</v>
      </c>
      <c r="E16" s="8">
        <f t="shared" si="30"/>
        <v>2689712.3287671232</v>
      </c>
      <c r="F16" s="8">
        <f t="shared" si="30"/>
        <v>54119753.424657539</v>
      </c>
      <c r="G16" s="8">
        <f t="shared" si="30"/>
        <v>44583654.794520549</v>
      </c>
      <c r="H16" s="8">
        <f t="shared" si="30"/>
        <v>5703449.3150684927</v>
      </c>
      <c r="I16" s="8">
        <f t="shared" si="30"/>
        <v>5988928.7671232875</v>
      </c>
      <c r="J16" s="8">
        <f t="shared" si="30"/>
        <v>110395786.30136986</v>
      </c>
      <c r="K16" s="8">
        <f t="shared" si="30"/>
        <v>8900369.8630136978</v>
      </c>
      <c r="L16" s="7" t="s">
        <v>44</v>
      </c>
      <c r="M16" s="8">
        <f t="shared" ref="M16:AL16" si="31">(M14-M18)/($A18-$A14)*($A18-$A16)+M18</f>
        <v>5587767.1232876712</v>
      </c>
      <c r="N16" s="8">
        <f t="shared" si="31"/>
        <v>889838.35616438359</v>
      </c>
      <c r="O16" s="8">
        <f t="shared" si="31"/>
        <v>2159635.6164383562</v>
      </c>
      <c r="P16" s="8">
        <f t="shared" si="31"/>
        <v>2827156.1643835618</v>
      </c>
      <c r="Q16" s="8">
        <f t="shared" si="31"/>
        <v>5402904.1095890412</v>
      </c>
      <c r="R16" s="8">
        <f t="shared" si="31"/>
        <v>25767671.232876711</v>
      </c>
      <c r="S16" s="8">
        <f t="shared" si="31"/>
        <v>3943564.3835616438</v>
      </c>
      <c r="T16" s="8">
        <f t="shared" si="31"/>
        <v>1000000</v>
      </c>
      <c r="U16" s="8">
        <f t="shared" si="31"/>
        <v>523983.56164383562</v>
      </c>
      <c r="V16" s="8">
        <f t="shared" si="31"/>
        <v>31235219.17808219</v>
      </c>
      <c r="W16" s="8">
        <f t="shared" si="31"/>
        <v>-8603000</v>
      </c>
      <c r="X16" s="8">
        <f t="shared" si="31"/>
        <v>341010454.79452056</v>
      </c>
      <c r="Y16" s="8">
        <f t="shared" si="31"/>
        <v>-173646.57534246575</v>
      </c>
      <c r="Z16" s="8">
        <f t="shared" si="31"/>
        <v>-253073241.0958904</v>
      </c>
      <c r="AA16" s="8">
        <f t="shared" si="31"/>
        <v>79160567.123287678</v>
      </c>
      <c r="AB16" s="8">
        <f t="shared" si="31"/>
        <v>110395786.30136986</v>
      </c>
      <c r="AC16" s="8">
        <f t="shared" si="31"/>
        <v>8026306.8493150687</v>
      </c>
      <c r="AD16" s="8">
        <f t="shared" si="31"/>
        <v>-4162717.8082191781</v>
      </c>
      <c r="AE16" s="8">
        <f t="shared" si="31"/>
        <v>-30401764.383561645</v>
      </c>
      <c r="AF16" s="8">
        <f t="shared" si="31"/>
        <v>-11865358.90410959</v>
      </c>
      <c r="AG16" s="8">
        <f t="shared" si="31"/>
        <v>-15778958.90410959</v>
      </c>
      <c r="AH16" s="8">
        <f t="shared" si="31"/>
        <v>-26040715.06849315</v>
      </c>
      <c r="AI16" s="8">
        <f t="shared" si="31"/>
        <v>-88249515.068493158</v>
      </c>
      <c r="AJ16" s="8">
        <f t="shared" si="31"/>
        <v>-80223208.219178081</v>
      </c>
      <c r="AK16" s="8">
        <f t="shared" si="31"/>
        <v>525243.83561643842</v>
      </c>
      <c r="AL16" s="8">
        <f t="shared" si="31"/>
        <v>32605528.767123289</v>
      </c>
      <c r="AM16" s="7" t="s">
        <v>44</v>
      </c>
      <c r="AN16" s="8">
        <f t="shared" ref="AN16:AT16" si="32">(AN14-AN18)/($A18-$A14)*($A18-$A16)+AN18</f>
        <v>5172084.9315068498</v>
      </c>
      <c r="AO16" s="8">
        <f t="shared" si="32"/>
        <v>38302857.534246579</v>
      </c>
      <c r="AP16" s="8">
        <f t="shared" si="32"/>
        <v>-41920350.684931509</v>
      </c>
      <c r="AQ16" s="8">
        <f t="shared" si="32"/>
        <v>-6808969.8630136987</v>
      </c>
      <c r="AR16" s="8">
        <f t="shared" si="32"/>
        <v>-48729320.547945209</v>
      </c>
      <c r="AS16" s="8">
        <f t="shared" si="32"/>
        <v>24424.657534246566</v>
      </c>
      <c r="AT16" s="8">
        <f t="shared" si="32"/>
        <v>-48704895.89041096</v>
      </c>
    </row>
    <row r="17" spans="1:46" x14ac:dyDescent="0.2">
      <c r="A17" s="1">
        <v>45199</v>
      </c>
      <c r="B17" s="8">
        <f t="shared" ref="B17" si="33">(B16-B18)/($A18-$A16)*($A18-$A17)+B18</f>
        <v>36848010.95890411</v>
      </c>
      <c r="C17" s="7" t="s">
        <v>44</v>
      </c>
      <c r="D17" s="8">
        <f t="shared" ref="D17:K17" si="34">(D16-D18)/($A18-$A16)*($A18-$A17)+D18</f>
        <v>1023750.6849315069</v>
      </c>
      <c r="E17" s="8">
        <f t="shared" si="34"/>
        <v>2431356.1643835618</v>
      </c>
      <c r="F17" s="8">
        <f t="shared" si="34"/>
        <v>40334876.712328769</v>
      </c>
      <c r="G17" s="8">
        <f t="shared" si="34"/>
        <v>42856827.397260278</v>
      </c>
      <c r="H17" s="8">
        <f t="shared" si="34"/>
        <v>4449224.6575342463</v>
      </c>
      <c r="I17" s="8">
        <f t="shared" si="34"/>
        <v>5747964.3835616438</v>
      </c>
      <c r="J17" s="8">
        <f t="shared" si="34"/>
        <v>93388893.150684923</v>
      </c>
      <c r="K17" s="8">
        <f t="shared" si="34"/>
        <v>8417684.9315068498</v>
      </c>
      <c r="L17" s="7" t="s">
        <v>44</v>
      </c>
      <c r="M17" s="8">
        <f t="shared" ref="M17:AL17" si="35">(M16-M18)/($A18-$A16)*($A18-$A17)+M18</f>
        <v>4191383.5616438356</v>
      </c>
      <c r="N17" s="8">
        <f t="shared" si="35"/>
        <v>654419.17808219185</v>
      </c>
      <c r="O17" s="8">
        <f t="shared" si="35"/>
        <v>2151317.8082191781</v>
      </c>
      <c r="P17" s="8">
        <f t="shared" si="35"/>
        <v>3277578.0821917811</v>
      </c>
      <c r="Q17" s="8">
        <f t="shared" si="35"/>
        <v>4887452.0547945211</v>
      </c>
      <c r="R17" s="8">
        <f t="shared" si="35"/>
        <v>23579835.616438355</v>
      </c>
      <c r="S17" s="8">
        <f t="shared" si="35"/>
        <v>2866282.1917808219</v>
      </c>
      <c r="T17" s="8">
        <f t="shared" si="35"/>
        <v>1000000</v>
      </c>
      <c r="U17" s="8">
        <f t="shared" si="35"/>
        <v>524991.78082191781</v>
      </c>
      <c r="V17" s="8">
        <f t="shared" si="35"/>
        <v>27971109.589041095</v>
      </c>
      <c r="W17" s="8">
        <f t="shared" si="35"/>
        <v>-8603000</v>
      </c>
      <c r="X17" s="8">
        <f t="shared" si="35"/>
        <v>342577227.39726031</v>
      </c>
      <c r="Y17" s="8">
        <f t="shared" si="35"/>
        <v>-103323.28767123287</v>
      </c>
      <c r="Z17" s="8">
        <f t="shared" si="35"/>
        <v>-268453120.5479452</v>
      </c>
      <c r="AA17" s="8">
        <f t="shared" si="35"/>
        <v>65417783.561643839</v>
      </c>
      <c r="AB17" s="8">
        <f t="shared" si="35"/>
        <v>93388893.150684923</v>
      </c>
      <c r="AC17" s="8">
        <f t="shared" si="35"/>
        <v>9050153.4246575348</v>
      </c>
      <c r="AD17" s="8">
        <f t="shared" si="35"/>
        <v>-4609358.9041095888</v>
      </c>
      <c r="AE17" s="8">
        <f t="shared" si="35"/>
        <v>-26950882.19178082</v>
      </c>
      <c r="AF17" s="8">
        <f t="shared" si="35"/>
        <v>-11260679.452054795</v>
      </c>
      <c r="AG17" s="8">
        <f t="shared" si="35"/>
        <v>-16517479.452054795</v>
      </c>
      <c r="AH17" s="8">
        <f t="shared" si="35"/>
        <v>-24524857.534246575</v>
      </c>
      <c r="AI17" s="8">
        <f t="shared" si="35"/>
        <v>-83863257.534246579</v>
      </c>
      <c r="AJ17" s="8">
        <f t="shared" si="35"/>
        <v>-74813104.10958904</v>
      </c>
      <c r="AK17" s="8">
        <f t="shared" si="35"/>
        <v>1123621.9178082193</v>
      </c>
      <c r="AL17" s="8">
        <f t="shared" si="35"/>
        <v>19539764.383561645</v>
      </c>
      <c r="AM17" s="7" t="s">
        <v>44</v>
      </c>
      <c r="AN17" s="8">
        <f t="shared" ref="AN17:AT17" si="36">(AN16-AN18)/($A18-$A16)*($A18-$A17)+AN18</f>
        <v>7221542.4657534249</v>
      </c>
      <c r="AO17" s="8">
        <f t="shared" si="36"/>
        <v>27884928.767123289</v>
      </c>
      <c r="AP17" s="8">
        <f t="shared" si="36"/>
        <v>-46928175.342465758</v>
      </c>
      <c r="AQ17" s="8">
        <f t="shared" si="36"/>
        <v>-7945484.9315068498</v>
      </c>
      <c r="AR17" s="8">
        <f t="shared" si="36"/>
        <v>-54873660.273972601</v>
      </c>
      <c r="AS17" s="8">
        <f t="shared" si="36"/>
        <v>151712.32876712328</v>
      </c>
      <c r="AT17" s="8">
        <f t="shared" si="36"/>
        <v>-54721947.94520548</v>
      </c>
    </row>
    <row r="18" spans="1:46" x14ac:dyDescent="0.2">
      <c r="A18" s="1">
        <v>45291</v>
      </c>
      <c r="B18" s="7">
        <v>23476000</v>
      </c>
      <c r="C18" s="7" t="s">
        <v>44</v>
      </c>
      <c r="D18" s="7">
        <v>901000</v>
      </c>
      <c r="E18" s="7">
        <v>2173000</v>
      </c>
      <c r="F18" s="7">
        <v>26550000</v>
      </c>
      <c r="G18" s="7">
        <v>41130000</v>
      </c>
      <c r="H18" s="7">
        <v>3195000</v>
      </c>
      <c r="I18" s="7">
        <v>5507000</v>
      </c>
      <c r="J18" s="7">
        <v>76382000</v>
      </c>
      <c r="K18" s="7">
        <v>7935000</v>
      </c>
      <c r="L18" s="7" t="s">
        <v>44</v>
      </c>
      <c r="M18" s="7">
        <v>2795000</v>
      </c>
      <c r="N18" s="7">
        <v>419000</v>
      </c>
      <c r="O18" s="7">
        <v>2143000</v>
      </c>
      <c r="P18" s="7">
        <v>3728000</v>
      </c>
      <c r="Q18" s="7">
        <v>4372000</v>
      </c>
      <c r="R18" s="7">
        <v>21392000</v>
      </c>
      <c r="S18" s="7">
        <v>1789000</v>
      </c>
      <c r="T18" s="7">
        <v>1000000</v>
      </c>
      <c r="U18" s="7">
        <v>526000</v>
      </c>
      <c r="V18" s="7">
        <v>24707000</v>
      </c>
      <c r="W18" s="7">
        <v>-8603000</v>
      </c>
      <c r="X18" s="7">
        <v>344144000</v>
      </c>
      <c r="Y18" s="7">
        <v>-33000</v>
      </c>
      <c r="Z18" s="7">
        <v>-283833000</v>
      </c>
      <c r="AA18" s="7">
        <v>51675000</v>
      </c>
      <c r="AB18" s="7">
        <v>76382000</v>
      </c>
      <c r="AC18" s="7">
        <v>10074000</v>
      </c>
      <c r="AD18" s="7">
        <v>-5056000</v>
      </c>
      <c r="AE18" s="7">
        <v>-23500000</v>
      </c>
      <c r="AF18" s="7">
        <v>-10656000</v>
      </c>
      <c r="AG18" s="7">
        <v>-17256000</v>
      </c>
      <c r="AH18" s="7">
        <v>-23009000</v>
      </c>
      <c r="AI18" s="7">
        <v>-79477000</v>
      </c>
      <c r="AJ18" s="7">
        <v>-69403000</v>
      </c>
      <c r="AK18" s="7">
        <v>1722000</v>
      </c>
      <c r="AL18" s="7">
        <v>6474000</v>
      </c>
      <c r="AM18" s="7" t="s">
        <v>44</v>
      </c>
      <c r="AN18" s="7">
        <v>9271000</v>
      </c>
      <c r="AO18" s="7">
        <v>17467000</v>
      </c>
      <c r="AP18" s="7">
        <v>-51936000</v>
      </c>
      <c r="AQ18" s="7">
        <v>-9082000</v>
      </c>
      <c r="AR18" s="7">
        <v>-61018000</v>
      </c>
      <c r="AS18" s="7">
        <v>279000</v>
      </c>
      <c r="AT18" s="7">
        <v>-60739000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Dinkel</dc:creator>
  <cp:lastModifiedBy>Shuy Yi Zhang</cp:lastModifiedBy>
  <dcterms:created xsi:type="dcterms:W3CDTF">2024-04-05T14:13:39Z</dcterms:created>
  <dcterms:modified xsi:type="dcterms:W3CDTF">2024-07-13T05:38:28Z</dcterms:modified>
</cp:coreProperties>
</file>