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ly\space_econometrics\financial_data\"/>
    </mc:Choice>
  </mc:AlternateContent>
  <xr:revisionPtr revIDLastSave="0" documentId="13_ncr:1_{FE3258F8-BFD7-4EAD-A4DF-B28EB46A7FDB}" xr6:coauthVersionLast="47" xr6:coauthVersionMax="47" xr10:uidLastSave="{00000000-0000-0000-0000-000000000000}"/>
  <bookViews>
    <workbookView xWindow="-120" yWindow="-120" windowWidth="29040" windowHeight="15720" xr2:uid="{84ACD714-4695-47C3-B1A3-494310BA187C}"/>
  </bookViews>
  <sheets>
    <sheet name="consolidate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" i="3" l="1"/>
  <c r="AE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B12" i="3"/>
  <c r="B11" i="3"/>
  <c r="B10" i="3"/>
  <c r="T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U10" i="3"/>
  <c r="V10" i="3"/>
  <c r="W10" i="3"/>
  <c r="X10" i="3"/>
  <c r="Y10" i="3"/>
  <c r="Z10" i="3"/>
  <c r="AA10" i="3"/>
  <c r="AB10" i="3"/>
</calcChain>
</file>

<file path=xl/sharedStrings.xml><?xml version="1.0" encoding="utf-8"?>
<sst xmlns="http://schemas.openxmlformats.org/spreadsheetml/2006/main" count="47" uniqueCount="47">
  <si>
    <t>Revenue</t>
  </si>
  <si>
    <t>Research and development</t>
  </si>
  <si>
    <t>Depreciation expense</t>
  </si>
  <si>
    <t>Other operating expenses</t>
  </si>
  <si>
    <t>Change in fair value of financial instruments</t>
  </si>
  <si>
    <t>Other income, net</t>
  </si>
  <si>
    <t>Net loss available to common stockholders</t>
  </si>
  <si>
    <t>Finance costs, net</t>
  </si>
  <si>
    <t>Foreign currency translation loss, net of tax</t>
  </si>
  <si>
    <t>Loss from operations</t>
  </si>
  <si>
    <t>Loss before provision for income taxes</t>
  </si>
  <si>
    <t>Total other income, net</t>
  </si>
  <si>
    <t>General and administrative</t>
  </si>
  <si>
    <t>Cost of revenue</t>
  </si>
  <si>
    <t>Gross Profit</t>
  </si>
  <si>
    <t>Debt extinguishment gain</t>
  </si>
  <si>
    <t>Provision for income taxes</t>
  </si>
  <si>
    <t>Net loss</t>
  </si>
  <si>
    <t>Total operating expenses</t>
  </si>
  <si>
    <t>Cash and cash equivalents</t>
  </si>
  <si>
    <t>Short-term investments</t>
  </si>
  <si>
    <t>Accounts receivable, net</t>
  </si>
  <si>
    <t>Prepaid expenses and other current assets</t>
  </si>
  <si>
    <t>Property and equipment, net</t>
  </si>
  <si>
    <t>Operating lease right-of-use assets</t>
  </si>
  <si>
    <t>Other non-current assets</t>
  </si>
  <si>
    <t>Accounts payable</t>
  </si>
  <si>
    <t>Operating lease liabilities, current</t>
  </si>
  <si>
    <t>Operating lease liabilities, non-current</t>
  </si>
  <si>
    <t>Other non-current liabilities</t>
  </si>
  <si>
    <t>Additional paid-in capital</t>
  </si>
  <si>
    <t>Accumulated other comprehensive income</t>
  </si>
  <si>
    <t>Accumulated deficit</t>
  </si>
  <si>
    <t>Liabilities and Equity</t>
  </si>
  <si>
    <t>Accrued expenses and other liabilities</t>
  </si>
  <si>
    <t>Deferred income tax assets</t>
  </si>
  <si>
    <t>Debt</t>
  </si>
  <si>
    <t>Warrant Liabilities</t>
  </si>
  <si>
    <t>Earnout Liabilities</t>
  </si>
  <si>
    <t>Contract liabilities, current</t>
  </si>
  <si>
    <t>Contract liabilities, non-current</t>
  </si>
  <si>
    <t>Quarter</t>
  </si>
  <si>
    <t>Total Current Assets</t>
  </si>
  <si>
    <t>Total Assets</t>
  </si>
  <si>
    <t>Total Current Liabilities</t>
  </si>
  <si>
    <t>Total Liabilities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</si>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</sst>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yyyy\-mm\-dd"/>
    <numFmt numFmtId="165" formatCode="_(&quot;$ &quot;#,##0_);_(&quot;$ &quot;\(#,##0\)"/>
  </numFmts>
  <fonts count="3" x14ac:knownFonts="1">
    <font>
      <sz val="11"/>
      <color theme="1"/>
      <name val="Aptos Narrow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42" fontId="0" fillId="0" borderId="0" xfId="0" applyNumberFormat="1"/>
    <xf numFmtId="165" fontId="1" fillId="0" borderId="0" xfId="0" applyNumberFormat="1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1E86-815C-4D28-B61B-DA9A063C903A}">
  <dimension ref="A1:AU16"/>
  <sheetViews>
    <sheetView tabSelected="1" workbookViewId="0">
      <selection activeCell="H7" sqref="H7"/>
    </sheetView>
  </sheetViews>
  <sheetFormatPr defaultRowHeight="15" x14ac:dyDescent="0.25"/>
  <cols>
    <col min="1" max="1" width="10.5703125" bestFit="1" customWidth="1"/>
    <col min="2" max="2" width="12.85546875" bestFit="1" customWidth="1"/>
    <col min="3" max="3" width="10.140625" bestFit="1" customWidth="1"/>
    <col min="4" max="5" width="11.7109375" bestFit="1" customWidth="1"/>
    <col min="6" max="7" width="12.85546875" bestFit="1" customWidth="1"/>
    <col min="8" max="10" width="11.7109375" bestFit="1" customWidth="1"/>
    <col min="11" max="11" width="14" bestFit="1" customWidth="1"/>
    <col min="12" max="12" width="11.7109375" bestFit="1" customWidth="1"/>
    <col min="13" max="13" width="12.85546875" bestFit="1" customWidth="1"/>
    <col min="14" max="15" width="14" bestFit="1" customWidth="1"/>
    <col min="16" max="18" width="11.7109375" bestFit="1" customWidth="1"/>
    <col min="19" max="19" width="14" bestFit="1" customWidth="1"/>
    <col min="20" max="22" width="11.7109375" bestFit="1" customWidth="1"/>
    <col min="23" max="24" width="14" bestFit="1" customWidth="1"/>
    <col min="25" max="25" width="10.85546875" bestFit="1" customWidth="1"/>
    <col min="26" max="27" width="14.5703125" bestFit="1" customWidth="1"/>
    <col min="28" max="28" width="14" bestFit="1" customWidth="1"/>
    <col min="29" max="29" width="12" bestFit="1" customWidth="1"/>
    <col min="30" max="31" width="11.5703125" bestFit="1" customWidth="1"/>
    <col min="32" max="32" width="12.7109375" customWidth="1"/>
    <col min="33" max="33" width="14.5703125" customWidth="1"/>
    <col min="34" max="34" width="13.140625" customWidth="1"/>
    <col min="35" max="35" width="13.28515625" customWidth="1"/>
    <col min="36" max="36" width="12.5703125" bestFit="1" customWidth="1"/>
    <col min="37" max="37" width="13.42578125" bestFit="1" customWidth="1"/>
    <col min="38" max="38" width="12.28515625" bestFit="1" customWidth="1"/>
    <col min="39" max="39" width="12.5703125" bestFit="1" customWidth="1"/>
    <col min="40" max="40" width="13.42578125" bestFit="1" customWidth="1"/>
    <col min="41" max="41" width="11.5703125" bestFit="1" customWidth="1"/>
    <col min="42" max="42" width="12.5703125" bestFit="1" customWidth="1"/>
    <col min="43" max="43" width="13.42578125" bestFit="1" customWidth="1"/>
    <col min="44" max="44" width="12.28515625" bestFit="1" customWidth="1"/>
    <col min="45" max="45" width="13.42578125" bestFit="1" customWidth="1"/>
    <col min="46" max="46" width="10.7109375" bestFit="1" customWidth="1"/>
    <col min="47" max="47" width="13.42578125" bestFit="1" customWidth="1"/>
  </cols>
  <sheetData>
    <row r="1" spans="1:47" s="4" customFormat="1" ht="75" x14ac:dyDescent="0.25">
      <c r="A1" s="4" t="s">
        <v>41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42</v>
      </c>
      <c r="G1" s="5" t="s">
        <v>23</v>
      </c>
      <c r="H1" s="5" t="s">
        <v>35</v>
      </c>
      <c r="I1" s="5" t="s">
        <v>24</v>
      </c>
      <c r="J1" s="5" t="s">
        <v>25</v>
      </c>
      <c r="K1" s="5" t="s">
        <v>43</v>
      </c>
      <c r="L1" s="5" t="s">
        <v>26</v>
      </c>
      <c r="M1" s="5" t="s">
        <v>34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27</v>
      </c>
      <c r="S1" s="5" t="s">
        <v>44</v>
      </c>
      <c r="T1" s="5" t="s">
        <v>40</v>
      </c>
      <c r="U1" s="5" t="s">
        <v>28</v>
      </c>
      <c r="V1" s="5" t="s">
        <v>29</v>
      </c>
      <c r="W1" s="5" t="s">
        <v>45</v>
      </c>
      <c r="X1" s="5" t="s">
        <v>30</v>
      </c>
      <c r="Y1" s="5" t="s">
        <v>31</v>
      </c>
      <c r="Z1" s="5" t="s">
        <v>32</v>
      </c>
      <c r="AA1" s="5" t="s">
        <v>46</v>
      </c>
      <c r="AB1" s="5" t="s">
        <v>33</v>
      </c>
      <c r="AC1" s="6" t="s">
        <v>0</v>
      </c>
      <c r="AD1" s="6" t="s">
        <v>13</v>
      </c>
      <c r="AE1" s="6" t="s">
        <v>14</v>
      </c>
      <c r="AF1" s="6" t="s">
        <v>1</v>
      </c>
      <c r="AG1" s="6" t="s">
        <v>12</v>
      </c>
      <c r="AH1" s="6" t="s">
        <v>2</v>
      </c>
      <c r="AI1" s="6" t="s">
        <v>3</v>
      </c>
      <c r="AJ1" s="6" t="s">
        <v>18</v>
      </c>
      <c r="AK1" s="6" t="s">
        <v>9</v>
      </c>
      <c r="AL1" s="6" t="s">
        <v>7</v>
      </c>
      <c r="AM1" s="6" t="s">
        <v>4</v>
      </c>
      <c r="AN1" s="6" t="s">
        <v>15</v>
      </c>
      <c r="AO1" s="6" t="s">
        <v>5</v>
      </c>
      <c r="AP1" s="6" t="s">
        <v>11</v>
      </c>
      <c r="AQ1" s="5" t="s">
        <v>10</v>
      </c>
      <c r="AR1" s="6" t="s">
        <v>16</v>
      </c>
      <c r="AS1" s="6" t="s">
        <v>6</v>
      </c>
      <c r="AT1" s="6" t="s">
        <v>8</v>
      </c>
      <c r="AU1" s="6" t="s">
        <v>17</v>
      </c>
    </row>
    <row r="2" spans="1:47" x14ac:dyDescent="0.25">
      <c r="A2" s="1">
        <v>43920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1481000</v>
      </c>
      <c r="AG2" s="2">
        <v>2000750</v>
      </c>
      <c r="AH2" s="2">
        <v>757750</v>
      </c>
      <c r="AI2" s="2">
        <v>1362250</v>
      </c>
      <c r="AJ2" s="2">
        <v>5601750</v>
      </c>
      <c r="AK2" s="2">
        <v>-5601750</v>
      </c>
      <c r="AL2" s="2">
        <v>8750</v>
      </c>
      <c r="AM2" s="2">
        <v>2409250</v>
      </c>
      <c r="AN2" s="2">
        <v>-2310000</v>
      </c>
      <c r="AO2" s="2">
        <v>148500</v>
      </c>
      <c r="AP2" s="2">
        <v>256500</v>
      </c>
      <c r="AQ2" s="2">
        <v>-5345250</v>
      </c>
      <c r="AR2" s="2">
        <v>-37000</v>
      </c>
      <c r="AS2" s="2">
        <v>-5382250</v>
      </c>
      <c r="AT2" s="2">
        <v>0</v>
      </c>
      <c r="AU2" s="2">
        <v>-5382250</v>
      </c>
    </row>
    <row r="3" spans="1:47" x14ac:dyDescent="0.25">
      <c r="A3" s="1">
        <v>44012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1481000</v>
      </c>
      <c r="AG3" s="2">
        <v>2000750</v>
      </c>
      <c r="AH3" s="2">
        <v>757750</v>
      </c>
      <c r="AI3" s="2">
        <v>1362250</v>
      </c>
      <c r="AJ3" s="2">
        <v>5601750</v>
      </c>
      <c r="AK3" s="2">
        <v>-5601750</v>
      </c>
      <c r="AL3" s="2">
        <v>8750</v>
      </c>
      <c r="AM3" s="2">
        <v>2409250</v>
      </c>
      <c r="AN3" s="2">
        <v>-2310000</v>
      </c>
      <c r="AO3" s="2">
        <v>148500</v>
      </c>
      <c r="AP3" s="2">
        <v>256500</v>
      </c>
      <c r="AQ3" s="2">
        <v>-5345250</v>
      </c>
      <c r="AR3" s="2">
        <v>-37000</v>
      </c>
      <c r="AS3" s="2">
        <v>-5382250</v>
      </c>
      <c r="AT3" s="2">
        <v>0</v>
      </c>
      <c r="AU3" s="2">
        <v>-5382250</v>
      </c>
    </row>
    <row r="4" spans="1:47" x14ac:dyDescent="0.25">
      <c r="A4" s="1">
        <v>44104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1481000</v>
      </c>
      <c r="AG4" s="2">
        <v>2000750</v>
      </c>
      <c r="AH4" s="2">
        <v>757750</v>
      </c>
      <c r="AI4" s="2">
        <v>1362250</v>
      </c>
      <c r="AJ4" s="2">
        <v>5601750</v>
      </c>
      <c r="AK4" s="2">
        <v>-5601750</v>
      </c>
      <c r="AL4" s="2">
        <v>8750</v>
      </c>
      <c r="AM4" s="2">
        <v>2409250</v>
      </c>
      <c r="AN4" s="2">
        <v>-2310000</v>
      </c>
      <c r="AO4" s="2">
        <v>148500</v>
      </c>
      <c r="AP4" s="2">
        <v>256500</v>
      </c>
      <c r="AQ4" s="2">
        <v>-5345250</v>
      </c>
      <c r="AR4" s="2">
        <v>-37000</v>
      </c>
      <c r="AS4" s="2">
        <v>-5382250</v>
      </c>
      <c r="AT4" s="2">
        <v>0</v>
      </c>
      <c r="AU4" s="2">
        <v>-5382250</v>
      </c>
    </row>
    <row r="5" spans="1:47" x14ac:dyDescent="0.25">
      <c r="A5" s="1">
        <v>44196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1481000</v>
      </c>
      <c r="AG5" s="2">
        <v>2000750</v>
      </c>
      <c r="AH5" s="2">
        <v>757750</v>
      </c>
      <c r="AI5" s="2">
        <v>1362250</v>
      </c>
      <c r="AJ5" s="2">
        <v>5601750</v>
      </c>
      <c r="AK5" s="2">
        <v>-5601750</v>
      </c>
      <c r="AL5" s="2">
        <v>8750</v>
      </c>
      <c r="AM5" s="2">
        <v>2409250</v>
      </c>
      <c r="AN5" s="2">
        <v>-2310000</v>
      </c>
      <c r="AO5" s="2">
        <v>148500</v>
      </c>
      <c r="AP5" s="2">
        <v>256500</v>
      </c>
      <c r="AQ5" s="2">
        <v>-5345250</v>
      </c>
      <c r="AR5" s="2">
        <v>-37000</v>
      </c>
      <c r="AS5" s="2">
        <v>-5382250</v>
      </c>
      <c r="AT5" s="2">
        <v>0</v>
      </c>
      <c r="AU5" s="2">
        <v>-5382250</v>
      </c>
    </row>
    <row r="6" spans="1:47" x14ac:dyDescent="0.25">
      <c r="A6" s="1">
        <v>44285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853000</v>
      </c>
      <c r="AD6" s="2">
        <v>625500</v>
      </c>
      <c r="AE6" s="2">
        <v>227500</v>
      </c>
      <c r="AF6" s="2">
        <v>2072000</v>
      </c>
      <c r="AG6" s="2">
        <v>4443500</v>
      </c>
      <c r="AH6" s="2">
        <v>2530000</v>
      </c>
      <c r="AI6" s="2">
        <v>2230500</v>
      </c>
      <c r="AJ6" s="2">
        <v>11901500</v>
      </c>
      <c r="AK6" s="2">
        <v>-11048500</v>
      </c>
      <c r="AL6" s="2">
        <v>-2492500</v>
      </c>
      <c r="AM6" s="2">
        <v>16382500</v>
      </c>
      <c r="AN6" s="2">
        <v>-18608000</v>
      </c>
      <c r="AO6" s="2">
        <v>137500</v>
      </c>
      <c r="AP6" s="2">
        <v>-4580500</v>
      </c>
      <c r="AQ6" s="2">
        <v>-15629000</v>
      </c>
      <c r="AR6" s="2">
        <v>-110000</v>
      </c>
      <c r="AS6" s="2">
        <v>-15739000</v>
      </c>
      <c r="AT6" s="2">
        <v>0</v>
      </c>
      <c r="AU6" s="2">
        <v>-15739000</v>
      </c>
    </row>
    <row r="7" spans="1:47" x14ac:dyDescent="0.25">
      <c r="A7" s="1">
        <v>44377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853000</v>
      </c>
      <c r="AD7" s="2">
        <v>625500</v>
      </c>
      <c r="AE7" s="2">
        <v>227500</v>
      </c>
      <c r="AF7" s="2">
        <v>2072000</v>
      </c>
      <c r="AG7" s="2">
        <v>4443500</v>
      </c>
      <c r="AH7" s="2">
        <v>2530000</v>
      </c>
      <c r="AI7" s="2">
        <v>2230500</v>
      </c>
      <c r="AJ7" s="2">
        <v>11901500</v>
      </c>
      <c r="AK7" s="2">
        <v>-11048500</v>
      </c>
      <c r="AL7" s="2">
        <v>-2492500</v>
      </c>
      <c r="AM7" s="2">
        <v>16382500</v>
      </c>
      <c r="AN7" s="2">
        <v>-18608000</v>
      </c>
      <c r="AO7" s="2">
        <v>137500</v>
      </c>
      <c r="AP7" s="2">
        <v>-4580500</v>
      </c>
      <c r="AQ7" s="2">
        <v>-15629000</v>
      </c>
      <c r="AR7" s="2">
        <v>-110000</v>
      </c>
      <c r="AS7" s="2">
        <v>-15739000</v>
      </c>
      <c r="AT7" s="2">
        <v>0</v>
      </c>
      <c r="AU7" s="2">
        <v>-15739000</v>
      </c>
    </row>
    <row r="8" spans="1:47" x14ac:dyDescent="0.25">
      <c r="A8" s="1">
        <v>44469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1270500</v>
      </c>
      <c r="AD8" s="2">
        <v>312500</v>
      </c>
      <c r="AE8" s="2">
        <v>958000</v>
      </c>
      <c r="AF8" s="2">
        <v>2746000</v>
      </c>
      <c r="AG8" s="2">
        <v>13876500</v>
      </c>
      <c r="AH8" s="2">
        <v>2834000</v>
      </c>
      <c r="AI8" s="2">
        <v>4770500</v>
      </c>
      <c r="AJ8" s="2">
        <v>24539500</v>
      </c>
      <c r="AK8" s="2">
        <v>-23269000</v>
      </c>
      <c r="AL8" s="2">
        <v>-2376500</v>
      </c>
      <c r="AM8" s="2">
        <v>-7391000</v>
      </c>
      <c r="AN8" s="2">
        <v>0</v>
      </c>
      <c r="AO8" s="2">
        <v>397000</v>
      </c>
      <c r="AP8" s="2">
        <v>-9370500</v>
      </c>
      <c r="AQ8" s="2">
        <v>-32639500</v>
      </c>
      <c r="AR8" s="2">
        <v>226000</v>
      </c>
      <c r="AS8" s="2">
        <v>-32413500</v>
      </c>
      <c r="AT8" s="2">
        <v>-43000</v>
      </c>
      <c r="AU8" s="2">
        <v>-32456500</v>
      </c>
    </row>
    <row r="9" spans="1:47" x14ac:dyDescent="0.25">
      <c r="A9" s="1">
        <v>44561</v>
      </c>
      <c r="B9" s="2">
        <v>8533000</v>
      </c>
      <c r="C9" s="2">
        <v>0</v>
      </c>
      <c r="D9" s="2">
        <v>1196000</v>
      </c>
      <c r="E9" s="2">
        <v>2695000</v>
      </c>
      <c r="F9" s="2">
        <v>12424000</v>
      </c>
      <c r="G9" s="2">
        <v>32530000</v>
      </c>
      <c r="H9" s="2">
        <v>1640000</v>
      </c>
      <c r="I9" s="2">
        <v>2955000</v>
      </c>
      <c r="J9" s="2">
        <v>369000</v>
      </c>
      <c r="K9" s="2">
        <v>49918000</v>
      </c>
      <c r="L9" s="2">
        <v>6650000</v>
      </c>
      <c r="M9" s="2">
        <v>23435000</v>
      </c>
      <c r="N9" s="2">
        <v>108473000</v>
      </c>
      <c r="O9" s="2">
        <v>143237000</v>
      </c>
      <c r="P9" s="2">
        <v>0</v>
      </c>
      <c r="Q9" s="2">
        <v>935000</v>
      </c>
      <c r="R9" s="2">
        <v>985000</v>
      </c>
      <c r="S9" s="2">
        <v>283715000</v>
      </c>
      <c r="T9" s="2">
        <v>1000000</v>
      </c>
      <c r="U9" s="2">
        <v>2083000</v>
      </c>
      <c r="V9" s="2">
        <v>2552000</v>
      </c>
      <c r="W9" s="2">
        <v>289350000</v>
      </c>
      <c r="X9" s="2">
        <v>96471000</v>
      </c>
      <c r="Y9" s="2">
        <v>-86000</v>
      </c>
      <c r="Z9" s="2">
        <v>-186174000</v>
      </c>
      <c r="AA9" s="2">
        <v>-260738000</v>
      </c>
      <c r="AB9" s="2">
        <v>49918000</v>
      </c>
      <c r="AC9" s="2">
        <v>1270500</v>
      </c>
      <c r="AD9" s="2">
        <v>312500</v>
      </c>
      <c r="AE9" s="2">
        <v>958000</v>
      </c>
      <c r="AF9" s="2">
        <v>2746000</v>
      </c>
      <c r="AG9" s="2">
        <v>13876500</v>
      </c>
      <c r="AH9" s="2">
        <v>2834000</v>
      </c>
      <c r="AI9" s="2">
        <v>4770500</v>
      </c>
      <c r="AJ9" s="2">
        <v>24539500</v>
      </c>
      <c r="AK9" s="2">
        <v>-23269000</v>
      </c>
      <c r="AL9" s="2">
        <v>-2376500</v>
      </c>
      <c r="AM9" s="2">
        <v>-7391000</v>
      </c>
      <c r="AN9" s="2">
        <v>0</v>
      </c>
      <c r="AO9" s="2">
        <v>397000</v>
      </c>
      <c r="AP9" s="2">
        <v>-9370500</v>
      </c>
      <c r="AQ9" s="2">
        <v>-32639500</v>
      </c>
      <c r="AR9" s="2">
        <v>226000</v>
      </c>
      <c r="AS9" s="2">
        <v>-32413500</v>
      </c>
      <c r="AT9" s="2">
        <v>-43000</v>
      </c>
      <c r="AU9" s="2">
        <v>-32456500</v>
      </c>
    </row>
    <row r="10" spans="1:47" x14ac:dyDescent="0.25">
      <c r="A10" s="1">
        <v>44650</v>
      </c>
      <c r="B10" s="2">
        <f>(0.25*(B$13-B$9))+B$9</f>
        <v>25531750</v>
      </c>
      <c r="C10" s="2">
        <f t="shared" ref="C10:AB10" si="0">(0.25*(C13-C9))+C9</f>
        <v>31500</v>
      </c>
      <c r="D10" s="2">
        <f t="shared" si="0"/>
        <v>1244000</v>
      </c>
      <c r="E10" s="2">
        <f t="shared" si="0"/>
        <v>2820750</v>
      </c>
      <c r="F10" s="2">
        <f t="shared" si="0"/>
        <v>29628000</v>
      </c>
      <c r="G10" s="2">
        <f t="shared" si="0"/>
        <v>36392750</v>
      </c>
      <c r="H10" s="2">
        <f t="shared" si="0"/>
        <v>1230000</v>
      </c>
      <c r="I10" s="2">
        <f t="shared" si="0"/>
        <v>4259000</v>
      </c>
      <c r="J10" s="2">
        <f t="shared" si="0"/>
        <v>1892500</v>
      </c>
      <c r="K10" s="2">
        <f t="shared" si="0"/>
        <v>73402250</v>
      </c>
      <c r="L10" s="2">
        <f t="shared" si="0"/>
        <v>7450000</v>
      </c>
      <c r="M10" s="2">
        <f t="shared" si="0"/>
        <v>19180500</v>
      </c>
      <c r="N10" s="2">
        <f t="shared" si="0"/>
        <v>81354750</v>
      </c>
      <c r="O10" s="2">
        <f t="shared" si="0"/>
        <v>109511500</v>
      </c>
      <c r="P10" s="2">
        <f t="shared" si="0"/>
        <v>338250</v>
      </c>
      <c r="Q10" s="2">
        <f t="shared" si="0"/>
        <v>1186500</v>
      </c>
      <c r="R10" s="2">
        <f t="shared" si="0"/>
        <v>1282750</v>
      </c>
      <c r="S10" s="2">
        <f t="shared" si="0"/>
        <v>220304250</v>
      </c>
      <c r="T10" s="2">
        <f>(0.25*(T13-T9))+T9</f>
        <v>1000000</v>
      </c>
      <c r="U10" s="2">
        <f t="shared" si="0"/>
        <v>3078000</v>
      </c>
      <c r="V10" s="2">
        <f t="shared" si="0"/>
        <v>2044500</v>
      </c>
      <c r="W10" s="2">
        <f t="shared" si="0"/>
        <v>226426750</v>
      </c>
      <c r="X10" s="2">
        <f t="shared" si="0"/>
        <v>156835250</v>
      </c>
      <c r="Y10" s="2">
        <f t="shared" si="0"/>
        <v>-142500</v>
      </c>
      <c r="Z10" s="2">
        <f t="shared" si="0"/>
        <v>-195334250</v>
      </c>
      <c r="AA10" s="2">
        <f t="shared" si="0"/>
        <v>-169004000</v>
      </c>
      <c r="AB10" s="2">
        <f t="shared" si="0"/>
        <v>73402250</v>
      </c>
      <c r="AC10" s="2">
        <v>1194000</v>
      </c>
      <c r="AD10" s="2">
        <v>664500</v>
      </c>
      <c r="AE10" s="2">
        <v>529500</v>
      </c>
      <c r="AF10" s="2">
        <v>2858000</v>
      </c>
      <c r="AG10" s="2">
        <v>12304500</v>
      </c>
      <c r="AH10" s="2">
        <v>3242500</v>
      </c>
      <c r="AI10" s="2">
        <v>6868000</v>
      </c>
      <c r="AJ10" s="2">
        <v>25937500</v>
      </c>
      <c r="AK10" s="2">
        <v>-24743500</v>
      </c>
      <c r="AL10" s="2">
        <v>-803000</v>
      </c>
      <c r="AM10" s="2">
        <v>22298000</v>
      </c>
      <c r="AN10" s="2">
        <v>0</v>
      </c>
      <c r="AO10" s="2">
        <v>259500</v>
      </c>
      <c r="AP10" s="2">
        <v>21754500</v>
      </c>
      <c r="AQ10" s="2">
        <v>-2989000</v>
      </c>
      <c r="AR10" s="2">
        <v>-1071500</v>
      </c>
      <c r="AS10" s="2">
        <v>-4060500</v>
      </c>
      <c r="AT10" s="2">
        <v>-161000</v>
      </c>
      <c r="AU10" s="2">
        <v>-4221500</v>
      </c>
    </row>
    <row r="11" spans="1:47" x14ac:dyDescent="0.25">
      <c r="A11" s="1">
        <v>44742</v>
      </c>
      <c r="B11" s="2">
        <f>(0.5*(B$13-B$9))+B$9</f>
        <v>42530500</v>
      </c>
      <c r="C11" s="2">
        <f t="shared" ref="C11:AB11" si="1">(0.5*(C$13-C$9))+C$9</f>
        <v>63000</v>
      </c>
      <c r="D11" s="2">
        <f t="shared" si="1"/>
        <v>1292000</v>
      </c>
      <c r="E11" s="2">
        <f t="shared" si="1"/>
        <v>2946500</v>
      </c>
      <c r="F11" s="2">
        <f t="shared" si="1"/>
        <v>46832000</v>
      </c>
      <c r="G11" s="2">
        <f t="shared" si="1"/>
        <v>40255500</v>
      </c>
      <c r="H11" s="2">
        <f t="shared" si="1"/>
        <v>820000</v>
      </c>
      <c r="I11" s="2">
        <f t="shared" si="1"/>
        <v>5563000</v>
      </c>
      <c r="J11" s="2">
        <f t="shared" si="1"/>
        <v>3416000</v>
      </c>
      <c r="K11" s="2">
        <f t="shared" si="1"/>
        <v>96886500</v>
      </c>
      <c r="L11" s="2">
        <f t="shared" si="1"/>
        <v>8250000</v>
      </c>
      <c r="M11" s="2">
        <f t="shared" si="1"/>
        <v>14926000</v>
      </c>
      <c r="N11" s="2">
        <f t="shared" si="1"/>
        <v>54236500</v>
      </c>
      <c r="O11" s="2">
        <f t="shared" si="1"/>
        <v>75786000</v>
      </c>
      <c r="P11" s="2">
        <f t="shared" si="1"/>
        <v>676500</v>
      </c>
      <c r="Q11" s="2">
        <f t="shared" si="1"/>
        <v>1438000</v>
      </c>
      <c r="R11" s="2">
        <f t="shared" si="1"/>
        <v>1580500</v>
      </c>
      <c r="S11" s="2">
        <f t="shared" si="1"/>
        <v>156893500</v>
      </c>
      <c r="T11" s="2">
        <f t="shared" si="1"/>
        <v>1000000</v>
      </c>
      <c r="U11" s="2">
        <f t="shared" si="1"/>
        <v>4073000</v>
      </c>
      <c r="V11" s="2">
        <f t="shared" si="1"/>
        <v>1537000</v>
      </c>
      <c r="W11" s="2">
        <f t="shared" si="1"/>
        <v>163503500</v>
      </c>
      <c r="X11" s="2">
        <f t="shared" si="1"/>
        <v>217199500</v>
      </c>
      <c r="Y11" s="2">
        <f t="shared" si="1"/>
        <v>-199000</v>
      </c>
      <c r="Z11" s="2">
        <f t="shared" si="1"/>
        <v>-204494500</v>
      </c>
      <c r="AA11" s="2">
        <f t="shared" si="1"/>
        <v>-77270000</v>
      </c>
      <c r="AB11" s="2">
        <f t="shared" si="1"/>
        <v>96886500</v>
      </c>
      <c r="AC11" s="2">
        <v>1194000</v>
      </c>
      <c r="AD11" s="2">
        <v>664500</v>
      </c>
      <c r="AE11" s="2">
        <v>529500</v>
      </c>
      <c r="AF11" s="2">
        <v>2858000</v>
      </c>
      <c r="AG11" s="2">
        <v>12304500</v>
      </c>
      <c r="AH11" s="2">
        <v>3242500</v>
      </c>
      <c r="AI11" s="2">
        <v>6868000</v>
      </c>
      <c r="AJ11" s="2">
        <v>25937500</v>
      </c>
      <c r="AK11" s="2">
        <v>-24743500</v>
      </c>
      <c r="AL11" s="2">
        <v>-803000</v>
      </c>
      <c r="AM11" s="2">
        <v>22298000</v>
      </c>
      <c r="AN11" s="2">
        <v>0</v>
      </c>
      <c r="AO11" s="2">
        <v>259500</v>
      </c>
      <c r="AP11" s="2">
        <v>21754500</v>
      </c>
      <c r="AQ11" s="2">
        <v>-2989000</v>
      </c>
      <c r="AR11" s="2">
        <v>-1071500</v>
      </c>
      <c r="AS11" s="2">
        <v>-4060500</v>
      </c>
      <c r="AT11" s="2">
        <v>-161000</v>
      </c>
      <c r="AU11" s="2">
        <v>-4221500</v>
      </c>
    </row>
    <row r="12" spans="1:47" x14ac:dyDescent="0.25">
      <c r="A12" s="1">
        <v>44834</v>
      </c>
      <c r="B12" s="2">
        <f>(0.75*(B$13-B$9))+B$9</f>
        <v>59529250</v>
      </c>
      <c r="C12" s="2">
        <f t="shared" ref="C12:AB12" si="2">(0.75*(C$13-C$9))+C$9</f>
        <v>94500</v>
      </c>
      <c r="D12" s="2">
        <f t="shared" si="2"/>
        <v>1340000</v>
      </c>
      <c r="E12" s="2">
        <f t="shared" si="2"/>
        <v>3072250</v>
      </c>
      <c r="F12" s="2">
        <f t="shared" si="2"/>
        <v>64036000</v>
      </c>
      <c r="G12" s="2">
        <f t="shared" si="2"/>
        <v>44118250</v>
      </c>
      <c r="H12" s="2">
        <f t="shared" si="2"/>
        <v>410000</v>
      </c>
      <c r="I12" s="2">
        <f t="shared" si="2"/>
        <v>6867000</v>
      </c>
      <c r="J12" s="2">
        <f t="shared" si="2"/>
        <v>4939500</v>
      </c>
      <c r="K12" s="2">
        <f t="shared" si="2"/>
        <v>120370750</v>
      </c>
      <c r="L12" s="2">
        <f t="shared" si="2"/>
        <v>9050000</v>
      </c>
      <c r="M12" s="2">
        <f t="shared" si="2"/>
        <v>10671500</v>
      </c>
      <c r="N12" s="2">
        <f t="shared" si="2"/>
        <v>27118250</v>
      </c>
      <c r="O12" s="2">
        <f t="shared" si="2"/>
        <v>42060500</v>
      </c>
      <c r="P12" s="2">
        <f t="shared" si="2"/>
        <v>1014750</v>
      </c>
      <c r="Q12" s="2">
        <f t="shared" si="2"/>
        <v>1689500</v>
      </c>
      <c r="R12" s="2">
        <f t="shared" si="2"/>
        <v>1878250</v>
      </c>
      <c r="S12" s="2">
        <f t="shared" si="2"/>
        <v>93482750</v>
      </c>
      <c r="T12" s="2">
        <f t="shared" si="2"/>
        <v>1000000</v>
      </c>
      <c r="U12" s="2">
        <f t="shared" si="2"/>
        <v>5068000</v>
      </c>
      <c r="V12" s="2">
        <f t="shared" si="2"/>
        <v>1029500</v>
      </c>
      <c r="W12" s="2">
        <f t="shared" si="2"/>
        <v>100580250</v>
      </c>
      <c r="X12" s="2">
        <f t="shared" si="2"/>
        <v>277563750</v>
      </c>
      <c r="Y12" s="2">
        <f t="shared" si="2"/>
        <v>-255500</v>
      </c>
      <c r="Z12" s="2">
        <f t="shared" si="2"/>
        <v>-213654750</v>
      </c>
      <c r="AA12" s="2">
        <f t="shared" si="2"/>
        <v>14464000</v>
      </c>
      <c r="AB12" s="2">
        <f t="shared" si="2"/>
        <v>120370750</v>
      </c>
      <c r="AC12" s="2">
        <v>2158000</v>
      </c>
      <c r="AD12" s="2">
        <v>969000</v>
      </c>
      <c r="AE12" s="2">
        <f>AC12-AD12</f>
        <v>1189000</v>
      </c>
      <c r="AF12" s="2">
        <v>3941000</v>
      </c>
      <c r="AG12" s="2">
        <v>6308000</v>
      </c>
      <c r="AH12" s="2">
        <v>4031000</v>
      </c>
      <c r="AI12" s="2">
        <v>6992000</v>
      </c>
      <c r="AJ12" s="2">
        <v>22241000</v>
      </c>
      <c r="AK12" s="2">
        <v>-20083000</v>
      </c>
      <c r="AL12" s="2">
        <v>381000</v>
      </c>
      <c r="AM12" s="2">
        <v>6270000</v>
      </c>
      <c r="AN12" s="2">
        <v>0</v>
      </c>
      <c r="AO12" s="2">
        <v>1592000</v>
      </c>
      <c r="AP12" s="2">
        <v>8243000</v>
      </c>
      <c r="AQ12" s="2">
        <v>-11840000</v>
      </c>
      <c r="AR12" s="2">
        <v>-2983000</v>
      </c>
      <c r="AS12" s="2">
        <v>-14823000</v>
      </c>
      <c r="AT12" s="2">
        <v>-373000</v>
      </c>
      <c r="AU12" s="2">
        <v>-15196000</v>
      </c>
    </row>
    <row r="13" spans="1:47" x14ac:dyDescent="0.25">
      <c r="A13" s="1">
        <v>44926</v>
      </c>
      <c r="B13" s="2">
        <v>76528000</v>
      </c>
      <c r="C13" s="2">
        <v>126000</v>
      </c>
      <c r="D13" s="2">
        <v>1388000</v>
      </c>
      <c r="E13" s="2">
        <v>3198000</v>
      </c>
      <c r="F13" s="2">
        <v>81240000</v>
      </c>
      <c r="G13" s="2">
        <v>47981000</v>
      </c>
      <c r="H13" s="2">
        <v>0</v>
      </c>
      <c r="I13" s="2">
        <v>8171000</v>
      </c>
      <c r="J13" s="2">
        <v>6463000</v>
      </c>
      <c r="K13" s="2">
        <v>143855000</v>
      </c>
      <c r="L13" s="2">
        <v>9850000</v>
      </c>
      <c r="M13" s="2">
        <v>6417000</v>
      </c>
      <c r="N13" s="2">
        <v>0</v>
      </c>
      <c r="O13" s="2">
        <v>8335000</v>
      </c>
      <c r="P13" s="2">
        <v>1353000</v>
      </c>
      <c r="Q13" s="2">
        <v>1941000</v>
      </c>
      <c r="R13" s="2">
        <v>2176000</v>
      </c>
      <c r="S13" s="2">
        <v>30072000</v>
      </c>
      <c r="T13" s="2">
        <v>1000000</v>
      </c>
      <c r="U13" s="2">
        <v>6063000</v>
      </c>
      <c r="V13" s="2">
        <v>522000</v>
      </c>
      <c r="W13" s="2">
        <v>37657000</v>
      </c>
      <c r="X13" s="2">
        <v>337928000</v>
      </c>
      <c r="Y13" s="2">
        <v>-312000</v>
      </c>
      <c r="Z13" s="2">
        <v>-222815000</v>
      </c>
      <c r="AA13" s="2">
        <v>106198000</v>
      </c>
      <c r="AB13" s="2">
        <v>143855000</v>
      </c>
      <c r="AC13" s="2">
        <v>1466000</v>
      </c>
      <c r="AD13" s="2">
        <v>986000</v>
      </c>
      <c r="AE13" s="2">
        <v>480000</v>
      </c>
      <c r="AF13" s="2">
        <v>3398000</v>
      </c>
      <c r="AG13" s="2">
        <v>6274000</v>
      </c>
      <c r="AH13" s="2">
        <v>3810000</v>
      </c>
      <c r="AI13" s="2">
        <v>8295000</v>
      </c>
      <c r="AJ13" s="2">
        <v>22763000</v>
      </c>
      <c r="AK13" s="2">
        <v>-21297000</v>
      </c>
      <c r="AL13" s="2">
        <v>573000</v>
      </c>
      <c r="AM13" s="2">
        <v>7445000</v>
      </c>
      <c r="AN13" s="2">
        <v>0</v>
      </c>
      <c r="AO13" s="2">
        <v>-971000</v>
      </c>
      <c r="AP13" s="2">
        <v>7047000</v>
      </c>
      <c r="AQ13" s="2">
        <v>-14250000</v>
      </c>
      <c r="AR13" s="2">
        <v>553000</v>
      </c>
      <c r="AS13" s="2">
        <v>-13697000</v>
      </c>
      <c r="AT13" s="2">
        <v>469000</v>
      </c>
      <c r="AU13" s="2">
        <v>-13228000</v>
      </c>
    </row>
    <row r="14" spans="1:47" x14ac:dyDescent="0.25">
      <c r="A14" s="1">
        <v>45015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1592000</v>
      </c>
      <c r="AD14" s="2">
        <v>1056500</v>
      </c>
      <c r="AE14" s="2">
        <v>535500</v>
      </c>
      <c r="AF14" s="2">
        <v>2913500</v>
      </c>
      <c r="AG14" s="2">
        <v>4933500</v>
      </c>
      <c r="AH14" s="2">
        <v>4305000</v>
      </c>
      <c r="AI14" s="2">
        <v>6539000</v>
      </c>
      <c r="AJ14" s="2">
        <v>19747500</v>
      </c>
      <c r="AK14" s="2">
        <v>-18155500</v>
      </c>
      <c r="AL14" s="2">
        <v>541000</v>
      </c>
      <c r="AM14" s="2">
        <v>2790000</v>
      </c>
      <c r="AN14" s="2">
        <v>0</v>
      </c>
      <c r="AO14" s="2">
        <v>961000</v>
      </c>
      <c r="AP14" s="2">
        <v>4292000</v>
      </c>
      <c r="AQ14" s="2">
        <v>-13863500</v>
      </c>
      <c r="AR14" s="2">
        <v>-1062000</v>
      </c>
      <c r="AS14" s="2">
        <v>-14925500</v>
      </c>
      <c r="AT14" s="2">
        <v>38000</v>
      </c>
      <c r="AU14" s="2">
        <v>-14887500</v>
      </c>
    </row>
    <row r="15" spans="1:47" x14ac:dyDescent="0.25">
      <c r="A15" s="1">
        <v>45107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1592000</v>
      </c>
      <c r="AD15" s="2">
        <v>1056500</v>
      </c>
      <c r="AE15" s="2">
        <v>535500</v>
      </c>
      <c r="AF15" s="2">
        <v>2913500</v>
      </c>
      <c r="AG15" s="2">
        <v>4933500</v>
      </c>
      <c r="AH15" s="2">
        <v>4305000</v>
      </c>
      <c r="AI15" s="2">
        <v>6539000</v>
      </c>
      <c r="AJ15" s="2">
        <v>19747500</v>
      </c>
      <c r="AK15" s="2">
        <v>-18155500</v>
      </c>
      <c r="AL15" s="2">
        <v>541000</v>
      </c>
      <c r="AM15" s="2">
        <v>2790000</v>
      </c>
      <c r="AN15" s="2">
        <v>0</v>
      </c>
      <c r="AO15" s="2">
        <v>961000</v>
      </c>
      <c r="AP15" s="2">
        <v>4292000</v>
      </c>
      <c r="AQ15" s="2">
        <v>-13863500</v>
      </c>
      <c r="AR15" s="2">
        <v>-1062000</v>
      </c>
      <c r="AS15" s="2">
        <v>-14925500</v>
      </c>
      <c r="AT15" s="2">
        <v>38000</v>
      </c>
      <c r="AU15" s="2">
        <v>-14887500</v>
      </c>
    </row>
    <row r="16" spans="1:47" x14ac:dyDescent="0.25">
      <c r="A16" s="1">
        <v>45199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v>1196000</v>
      </c>
      <c r="AD16" s="2">
        <v>1046000</v>
      </c>
      <c r="AE16" s="2">
        <f>AC16-AD16</f>
        <v>150000</v>
      </c>
      <c r="AF16" s="2">
        <v>2169000</v>
      </c>
      <c r="AG16" s="2">
        <v>5865000</v>
      </c>
      <c r="AH16" s="2">
        <v>5420000</v>
      </c>
      <c r="AI16" s="2">
        <v>4852000</v>
      </c>
      <c r="AJ16" s="2">
        <v>19352000</v>
      </c>
      <c r="AK16" s="2">
        <v>-18156000</v>
      </c>
      <c r="AL16" s="2">
        <v>389000</v>
      </c>
      <c r="AM16" s="2">
        <v>1940000</v>
      </c>
      <c r="AN16" s="2">
        <v>0</v>
      </c>
      <c r="AO16" s="2">
        <v>2277000</v>
      </c>
      <c r="AP16" s="2">
        <v>4606000</v>
      </c>
      <c r="AQ16" s="2">
        <v>-13550000</v>
      </c>
      <c r="AR16" s="2">
        <v>-4069000</v>
      </c>
      <c r="AS16" s="2">
        <v>-17619000</v>
      </c>
      <c r="AT16" s="2">
        <v>-294000</v>
      </c>
      <c r="AU16" s="2">
        <v>-17913000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Dinkel</dc:creator>
  <cp:lastModifiedBy>Holly Dinkel</cp:lastModifiedBy>
  <dcterms:created xsi:type="dcterms:W3CDTF">2024-04-05T14:13:39Z</dcterms:created>
  <dcterms:modified xsi:type="dcterms:W3CDTF">2024-07-07T18:10:46Z</dcterms:modified>
</cp:coreProperties>
</file>