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ten/Desktop/space_econometrics/financial_data/"/>
    </mc:Choice>
  </mc:AlternateContent>
  <xr:revisionPtr revIDLastSave="0" documentId="13_ncr:1_{04F4BF3F-183F-4E4A-AF64-B0A651EDD445}" xr6:coauthVersionLast="47" xr6:coauthVersionMax="47" xr10:uidLastSave="{00000000-0000-0000-0000-000000000000}"/>
  <bookViews>
    <workbookView xWindow="580" yWindow="500" windowWidth="23080" windowHeight="14420" xr2:uid="{00000000-000D-0000-FFFF-FFFF00000000}"/>
  </bookViews>
  <sheets>
    <sheet name="incom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K17" i="3" s="1"/>
  <c r="K12" i="3"/>
  <c r="K11" i="3" s="1"/>
  <c r="K8" i="3"/>
  <c r="K9" i="3" s="1"/>
  <c r="F2" i="3"/>
  <c r="F6" i="3"/>
  <c r="F8" i="3"/>
  <c r="F9" i="3" s="1"/>
  <c r="F12" i="3"/>
  <c r="F11" i="3" s="1"/>
  <c r="F16" i="3"/>
  <c r="F17" i="3" s="1"/>
  <c r="L10" i="3"/>
  <c r="J16" i="3"/>
  <c r="J17" i="3" s="1"/>
  <c r="J12" i="3"/>
  <c r="J13" i="3" s="1"/>
  <c r="J8" i="3"/>
  <c r="J7" i="3" s="1"/>
  <c r="J4" i="3"/>
  <c r="J3" i="3" s="1"/>
  <c r="E4" i="3"/>
  <c r="E5" i="3" s="1"/>
  <c r="E8" i="3"/>
  <c r="E7" i="3" s="1"/>
  <c r="E12" i="3"/>
  <c r="E13" i="3" s="1"/>
  <c r="E16" i="3"/>
  <c r="E15" i="3" s="1"/>
  <c r="B4" i="3"/>
  <c r="B5" i="3" s="1"/>
  <c r="L6" i="3"/>
  <c r="I16" i="3"/>
  <c r="I17" i="3" s="1"/>
  <c r="H16" i="3"/>
  <c r="H17" i="3" s="1"/>
  <c r="G16" i="3"/>
  <c r="G17" i="3" s="1"/>
  <c r="D16" i="3"/>
  <c r="D15" i="3" s="1"/>
  <c r="C16" i="3"/>
  <c r="C17" i="3" s="1"/>
  <c r="B16" i="3"/>
  <c r="B17" i="3" s="1"/>
  <c r="I12" i="3"/>
  <c r="I13" i="3" s="1"/>
  <c r="H12" i="3"/>
  <c r="H13" i="3" s="1"/>
  <c r="G12" i="3"/>
  <c r="G13" i="3" s="1"/>
  <c r="D12" i="3"/>
  <c r="D11" i="3" s="1"/>
  <c r="C12" i="3"/>
  <c r="C11" i="3" s="1"/>
  <c r="B12" i="3"/>
  <c r="B13" i="3" s="1"/>
  <c r="I8" i="3"/>
  <c r="I9" i="3" s="1"/>
  <c r="H8" i="3"/>
  <c r="H9" i="3" s="1"/>
  <c r="G8" i="3"/>
  <c r="G9" i="3" s="1"/>
  <c r="D8" i="3"/>
  <c r="D7" i="3" s="1"/>
  <c r="C8" i="3"/>
  <c r="C9" i="3" s="1"/>
  <c r="B8" i="3"/>
  <c r="B9" i="3" s="1"/>
  <c r="I4" i="3"/>
  <c r="I5" i="3" s="1"/>
  <c r="H4" i="3"/>
  <c r="H5" i="3" s="1"/>
  <c r="G4" i="3"/>
  <c r="G5" i="3" s="1"/>
  <c r="D4" i="3"/>
  <c r="D5" i="3" s="1"/>
  <c r="C4" i="3"/>
  <c r="C5" i="3" s="1"/>
  <c r="K13" i="3" l="1"/>
  <c r="K4" i="3"/>
  <c r="K5" i="3" s="1"/>
  <c r="K7" i="3"/>
  <c r="K15" i="3"/>
  <c r="F13" i="3"/>
  <c r="F7" i="3"/>
  <c r="F15" i="3"/>
  <c r="L2" i="3"/>
  <c r="F4" i="3"/>
  <c r="F5" i="3" s="1"/>
  <c r="H7" i="3"/>
  <c r="G15" i="3"/>
  <c r="J9" i="3"/>
  <c r="J15" i="3"/>
  <c r="J11" i="3"/>
  <c r="J5" i="3"/>
  <c r="E11" i="3"/>
  <c r="E17" i="3"/>
  <c r="E9" i="3"/>
  <c r="H3" i="3"/>
  <c r="G7" i="3"/>
  <c r="I15" i="3"/>
  <c r="C15" i="3"/>
  <c r="B15" i="3"/>
  <c r="C7" i="3"/>
  <c r="I11" i="3"/>
  <c r="H15" i="3"/>
  <c r="B7" i="3"/>
  <c r="B11" i="3"/>
  <c r="C13" i="3"/>
  <c r="I7" i="3"/>
  <c r="H11" i="3"/>
  <c r="I3" i="3"/>
  <c r="D17" i="3"/>
  <c r="G11" i="3"/>
  <c r="D13" i="3"/>
  <c r="D9" i="3"/>
  <c r="B3" i="3"/>
  <c r="D3" i="3"/>
  <c r="G3" i="3"/>
  <c r="C3" i="3"/>
  <c r="E3" i="3"/>
  <c r="K3" i="3" l="1"/>
  <c r="F3" i="3"/>
  <c r="L8" i="3"/>
  <c r="L9" i="3" s="1"/>
  <c r="L4" i="3"/>
  <c r="L16" i="3"/>
  <c r="L17" i="3" s="1"/>
  <c r="L12" i="3"/>
  <c r="L13" i="3" s="1"/>
  <c r="L7" i="3" l="1"/>
  <c r="L15" i="3"/>
  <c r="L5" i="3"/>
  <c r="L3" i="3"/>
  <c r="L11" i="3"/>
</calcChain>
</file>

<file path=xl/sharedStrings.xml><?xml version="1.0" encoding="utf-8"?>
<sst xmlns="http://schemas.openxmlformats.org/spreadsheetml/2006/main" count="12" uniqueCount="12">
  <si>
    <t>Total Assets</t>
  </si>
  <si>
    <t>Liabilities</t>
  </si>
  <si>
    <t>Capital Stock</t>
  </si>
  <si>
    <t>Capital Surplus</t>
  </si>
  <si>
    <t>Equity</t>
    <phoneticPr fontId="18"/>
  </si>
  <si>
    <t>Total Liabilities and Equity</t>
    <phoneticPr fontId="18"/>
  </si>
  <si>
    <t>Current Assets</t>
    <phoneticPr fontId="18"/>
  </si>
  <si>
    <t>Fixed Assets</t>
    <phoneticPr fontId="18"/>
  </si>
  <si>
    <t>Share Acquisition Right</t>
    <phoneticPr fontId="18"/>
  </si>
  <si>
    <t>Retained Earnings</t>
    <phoneticPr fontId="18"/>
  </si>
  <si>
    <t>Net Assets</t>
    <phoneticPr fontId="18"/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</si>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</sst>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6" formatCode="&quot;¥&quot;#,##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游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/>
    <xf numFmtId="14" fontId="20" fillId="33" borderId="0" xfId="0" applyNumberFormat="1" applyFont="1" applyFill="1" applyAlignment="1">
      <alignment horizontal="right"/>
    </xf>
    <xf numFmtId="14" fontId="20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right"/>
    </xf>
    <xf numFmtId="4" fontId="21" fillId="0" borderId="0" xfId="0" applyNumberFormat="1" applyFont="1"/>
    <xf numFmtId="166" fontId="19" fillId="33" borderId="0" xfId="0" applyNumberFormat="1" applyFont="1" applyFill="1"/>
    <xf numFmtId="166" fontId="20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4D6-D1ED-2D45-BDB3-F7E485213868}">
  <dimension ref="A1:P18"/>
  <sheetViews>
    <sheetView tabSelected="1" zoomScale="70" zoomScaleNormal="70" workbookViewId="0">
      <selection activeCell="M12" sqref="M12"/>
    </sheetView>
  </sheetViews>
  <sheetFormatPr baseColWidth="10" defaultColWidth="11.5" defaultRowHeight="16"/>
  <cols>
    <col min="1" max="1" width="11.5" style="1"/>
    <col min="2" max="2" width="14.1640625" style="1" bestFit="1" customWidth="1"/>
    <col min="3" max="5" width="11.5" style="1"/>
    <col min="6" max="6" width="10.83203125" style="1" customWidth="1"/>
    <col min="7" max="7" width="13.83203125" style="1" customWidth="1"/>
    <col min="8" max="8" width="14.33203125" style="1" bestFit="1" customWidth="1"/>
    <col min="9" max="9" width="17.1640625" style="1" bestFit="1" customWidth="1"/>
    <col min="10" max="10" width="17" style="1" customWidth="1"/>
    <col min="11" max="11" width="14.1640625" customWidth="1"/>
    <col min="12" max="12" width="17.33203125" style="1" customWidth="1"/>
    <col min="13" max="16384" width="11.5" style="1"/>
  </cols>
  <sheetData>
    <row r="1" spans="1:16" ht="18">
      <c r="A1" s="1" t="s">
        <v>11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4</v>
      </c>
      <c r="G1" s="1" t="s">
        <v>2</v>
      </c>
      <c r="H1" s="1" t="s">
        <v>3</v>
      </c>
      <c r="I1" s="1" t="s">
        <v>9</v>
      </c>
      <c r="J1" s="1" t="s">
        <v>8</v>
      </c>
      <c r="K1" t="s">
        <v>10</v>
      </c>
      <c r="L1" s="1" t="s">
        <v>5</v>
      </c>
      <c r="M1" s="6"/>
      <c r="N1" s="6"/>
      <c r="O1" s="6"/>
      <c r="P1" s="6"/>
    </row>
    <row r="2" spans="1:16" ht="18">
      <c r="A2" s="2">
        <v>43465</v>
      </c>
      <c r="B2" s="9">
        <v>2002976</v>
      </c>
      <c r="C2" s="9">
        <v>8955</v>
      </c>
      <c r="D2" s="9">
        <v>2011932</v>
      </c>
      <c r="E2" s="9">
        <v>54122</v>
      </c>
      <c r="F2" s="9">
        <f>SUM(G2:I2)</f>
        <v>1957810</v>
      </c>
      <c r="G2" s="9">
        <v>100000</v>
      </c>
      <c r="H2" s="9">
        <v>2146200</v>
      </c>
      <c r="I2" s="9">
        <v>-288390</v>
      </c>
      <c r="J2" s="9">
        <v>0</v>
      </c>
      <c r="K2" s="9">
        <v>1957810</v>
      </c>
      <c r="L2" s="9">
        <f>E2+F2+J2</f>
        <v>2011932</v>
      </c>
      <c r="M2" s="6"/>
      <c r="N2" s="6"/>
      <c r="O2" s="6"/>
    </row>
    <row r="3" spans="1:16" ht="18">
      <c r="A3" s="3">
        <v>43555</v>
      </c>
      <c r="B3" s="10">
        <f>(B2-B4)/($A4-$A2)*($A4-$A3)+B4</f>
        <v>3769019.1232876712</v>
      </c>
      <c r="C3" s="10">
        <f>(C2-C4)/($A4-$A2)*($A4-$A3)+C4</f>
        <v>51645.821917808214</v>
      </c>
      <c r="D3" s="10">
        <f t="shared" ref="D3:O15" si="0">(D2-D4)/($A4-$A2)*($A4-$A3)+D4</f>
        <v>3820665.6986301374</v>
      </c>
      <c r="E3" s="10">
        <f t="shared" si="0"/>
        <v>59330.657534246573</v>
      </c>
      <c r="F3" s="10">
        <f t="shared" si="0"/>
        <v>3761335.0410958901</v>
      </c>
      <c r="G3" s="10">
        <f t="shared" si="0"/>
        <v>100000</v>
      </c>
      <c r="H3" s="10">
        <f t="shared" si="0"/>
        <v>4284040.5205479451</v>
      </c>
      <c r="I3" s="10">
        <f t="shared" si="0"/>
        <v>-622705.47945205483</v>
      </c>
      <c r="J3" s="10">
        <f t="shared" si="0"/>
        <v>0</v>
      </c>
      <c r="K3" s="10">
        <f t="shared" ref="K3" si="1">(K2-K4)/($A4-$A2)*($A4-$A3)+K4</f>
        <v>3761335.0410958901</v>
      </c>
      <c r="L3" s="10">
        <f t="shared" si="0"/>
        <v>3820665.6986301374</v>
      </c>
      <c r="M3" s="7"/>
      <c r="N3" s="6"/>
      <c r="O3" s="6"/>
      <c r="P3" s="4"/>
    </row>
    <row r="4" spans="1:16" ht="18">
      <c r="A4" s="5">
        <v>43646</v>
      </c>
      <c r="B4" s="10">
        <f>(B2-B6)/($A6-$A2)*($A6-$A4)+B6</f>
        <v>5554684.9479452055</v>
      </c>
      <c r="C4" s="10">
        <f>(C2-C6)/($A6-$A2)*($A6-$A4)+C6</f>
        <v>94810.986301369863</v>
      </c>
      <c r="D4" s="10">
        <f t="shared" ref="D4:I4" si="2">(D2-D6)/($A6-$A2)*($A6-$A4)+D6</f>
        <v>5649496.4383561648</v>
      </c>
      <c r="E4" s="10">
        <f t="shared" si="2"/>
        <v>64597.189041095888</v>
      </c>
      <c r="F4" s="10">
        <f t="shared" ref="F4" si="3">(F2-F6)/($A6-$A2)*($A6-$A4)+F6</f>
        <v>5584899.2493150681</v>
      </c>
      <c r="G4" s="10">
        <f t="shared" si="2"/>
        <v>100000</v>
      </c>
      <c r="H4" s="10">
        <f t="shared" si="2"/>
        <v>6445634.8246575342</v>
      </c>
      <c r="I4" s="10">
        <f t="shared" si="2"/>
        <v>-960735.57534246577</v>
      </c>
      <c r="J4" s="10">
        <f t="shared" ref="J4:K4" si="4">(J2-J6)/($A6-$A2)*($A6-$A4)+J6</f>
        <v>0</v>
      </c>
      <c r="K4" s="10">
        <f t="shared" si="4"/>
        <v>5584899.2493150681</v>
      </c>
      <c r="L4" s="10">
        <f t="shared" ref="L4" si="5">(L2-L6)/($A6-$A2)*($A6-$A4)+L6</f>
        <v>5649496.4383561648</v>
      </c>
      <c r="M4" s="7"/>
      <c r="N4" s="6"/>
      <c r="O4" s="6"/>
      <c r="P4" s="4"/>
    </row>
    <row r="5" spans="1:16" ht="18">
      <c r="A5" s="3">
        <v>43738</v>
      </c>
      <c r="B5" s="10">
        <f>(B4-B6)/($A6-$A4)*($A6-$A5)+B6</f>
        <v>7359973.4739726027</v>
      </c>
      <c r="C5" s="10">
        <f>(C4-C6)/($A6-$A4)*($A6-$A5)+C6</f>
        <v>138450.49315068492</v>
      </c>
      <c r="D5" s="10">
        <f t="shared" ref="D5:L5" si="6">(D4-D6)/($A6-$A4)*($A6-$A5)+D6</f>
        <v>7498424.2191780824</v>
      </c>
      <c r="E5" s="10">
        <f t="shared" si="6"/>
        <v>69921.594520547951</v>
      </c>
      <c r="F5" s="10">
        <f t="shared" si="6"/>
        <v>7428502.6246575341</v>
      </c>
      <c r="G5" s="10">
        <f t="shared" si="6"/>
        <v>100000</v>
      </c>
      <c r="H5" s="10">
        <f t="shared" si="6"/>
        <v>8630982.9123287667</v>
      </c>
      <c r="I5" s="10">
        <f t="shared" si="6"/>
        <v>-1302480.2876712328</v>
      </c>
      <c r="J5" s="10">
        <f t="shared" si="6"/>
        <v>0</v>
      </c>
      <c r="K5" s="10">
        <f t="shared" ref="K5" si="7">(K4-K6)/($A6-$A4)*($A6-$A5)+K6</f>
        <v>7428502.6246575341</v>
      </c>
      <c r="L5" s="10">
        <f t="shared" si="6"/>
        <v>7498424.2191780824</v>
      </c>
      <c r="M5" s="7"/>
      <c r="N5" s="6"/>
      <c r="O5" s="6"/>
      <c r="P5" s="4"/>
    </row>
    <row r="6" spans="1:16" ht="18">
      <c r="A6" s="2">
        <v>43830</v>
      </c>
      <c r="B6" s="9">
        <v>9165262</v>
      </c>
      <c r="C6" s="9">
        <v>182090</v>
      </c>
      <c r="D6" s="9">
        <v>9347352</v>
      </c>
      <c r="E6" s="9">
        <v>75246</v>
      </c>
      <c r="F6" s="9">
        <f>SUM(G6:I6)</f>
        <v>9272106</v>
      </c>
      <c r="G6" s="9">
        <v>100000</v>
      </c>
      <c r="H6" s="9">
        <v>10816331</v>
      </c>
      <c r="I6" s="9">
        <v>-1644225</v>
      </c>
      <c r="J6" s="9">
        <v>0</v>
      </c>
      <c r="K6" s="9">
        <v>9272106</v>
      </c>
      <c r="L6" s="9">
        <f>E6+F6+J6</f>
        <v>9347352</v>
      </c>
      <c r="M6" s="8"/>
      <c r="N6" s="8"/>
      <c r="O6" s="8"/>
      <c r="P6" s="8"/>
    </row>
    <row r="7" spans="1:16" ht="18">
      <c r="A7" s="3">
        <v>43921</v>
      </c>
      <c r="B7" s="10">
        <f>(B6-B8)/($A8-$A6)*($A8-$A7)+B8</f>
        <v>8509201.9754098356</v>
      </c>
      <c r="C7" s="10">
        <f>(C6-C8)/($A8-$A6)*($A8-$A7)+C8</f>
        <v>187245.17486338798</v>
      </c>
      <c r="D7" s="10">
        <f t="shared" ref="D7" si="8">(D6-D8)/($A8-$A6)*($A8-$A7)+D8</f>
        <v>8696447.3989071026</v>
      </c>
      <c r="E7" s="10">
        <f t="shared" ref="E7:F7" si="9">(E6-E8)/($A8-$A6)*($A8-$A7)+E8</f>
        <v>95018.112021857931</v>
      </c>
      <c r="F7" s="10">
        <f t="shared" si="9"/>
        <v>8601149.5737704914</v>
      </c>
      <c r="G7" s="10">
        <f t="shared" ref="G7" si="10">(G6-G8)/($A8-$A6)*($A8-$A7)+G8</f>
        <v>100000</v>
      </c>
      <c r="H7" s="10">
        <f t="shared" ref="H7" si="11">(H6-H8)/($A8-$A6)*($A8-$A7)+H8</f>
        <v>10816331.24863388</v>
      </c>
      <c r="I7" s="10">
        <f t="shared" ref="I7" si="12">(I6-I8)/($A8-$A6)*($A8-$A7)+I8</f>
        <v>-2315181.4262295081</v>
      </c>
      <c r="J7" s="10">
        <f t="shared" si="0"/>
        <v>279.71311475409834</v>
      </c>
      <c r="K7" s="10">
        <f t="shared" si="0"/>
        <v>8601149.5737704914</v>
      </c>
      <c r="L7" s="10">
        <f t="shared" si="0"/>
        <v>8696447.3989071026</v>
      </c>
      <c r="M7" s="7"/>
      <c r="N7" s="7"/>
      <c r="O7" s="7"/>
      <c r="P7" s="7"/>
    </row>
    <row r="8" spans="1:16" ht="18">
      <c r="A8" s="5">
        <v>44012</v>
      </c>
      <c r="B8" s="10">
        <f>(B6-B10)/($A10-$A6)*($A10-$A8)+B10</f>
        <v>7853141.9508196721</v>
      </c>
      <c r="C8" s="10">
        <f>(C6-C10)/($A10-$A6)*($A10-$A8)+C10</f>
        <v>192400.34972677595</v>
      </c>
      <c r="D8" s="10">
        <f t="shared" ref="D8:P8" si="13">(D6-D10)/($A10-$A6)*($A10-$A8)+D10</f>
        <v>8045542.7978142072</v>
      </c>
      <c r="E8" s="10">
        <f t="shared" si="13"/>
        <v>114790.22404371585</v>
      </c>
      <c r="F8" s="10">
        <f t="shared" si="13"/>
        <v>7930193.1475409837</v>
      </c>
      <c r="G8" s="10">
        <f t="shared" si="13"/>
        <v>100000</v>
      </c>
      <c r="H8" s="10">
        <f t="shared" si="13"/>
        <v>10816331.49726776</v>
      </c>
      <c r="I8" s="10">
        <f t="shared" si="13"/>
        <v>-2986137.8524590163</v>
      </c>
      <c r="J8" s="10">
        <f t="shared" si="13"/>
        <v>559.42622950819668</v>
      </c>
      <c r="K8" s="10">
        <f t="shared" ref="K8" si="14">(K6-K10)/($A10-$A6)*($A10-$A8)+K10</f>
        <v>7930193.1475409837</v>
      </c>
      <c r="L8" s="10">
        <f t="shared" si="13"/>
        <v>8045542.7978142072</v>
      </c>
      <c r="M8" s="7"/>
      <c r="N8" s="7"/>
      <c r="O8" s="7"/>
      <c r="P8" s="7"/>
    </row>
    <row r="9" spans="1:16" ht="18">
      <c r="A9" s="3">
        <v>44104</v>
      </c>
      <c r="B9" s="10">
        <f>(B8-B10)/($A10-$A8)*($A10-$A9)+B10</f>
        <v>7189872.4754098356</v>
      </c>
      <c r="C9" s="10">
        <f>(C8-C10)/($A10-$A8)*($A10-$A9)+C10</f>
        <v>197612.17486338798</v>
      </c>
      <c r="D9" s="10">
        <f t="shared" ref="D9" si="15">(D8-D10)/($A10-$A8)*($A10-$A9)+D10</f>
        <v>7387485.3989071036</v>
      </c>
      <c r="E9" s="10">
        <f t="shared" ref="E9:F9" si="16">(E8-E10)/($A10-$A8)*($A10-$A9)+E10</f>
        <v>134779.61202185793</v>
      </c>
      <c r="F9" s="10">
        <f t="shared" si="16"/>
        <v>7251863.5737704914</v>
      </c>
      <c r="G9" s="10">
        <f t="shared" ref="G9" si="17">(G8-G10)/($A10-$A8)*($A10-$A9)+G10</f>
        <v>100000</v>
      </c>
      <c r="H9" s="10">
        <f t="shared" ref="H9" si="18">(H8-H10)/($A10-$A8)*($A10-$A9)+H10</f>
        <v>10816331.74863388</v>
      </c>
      <c r="I9" s="10">
        <f t="shared" ref="I9:P9" si="19">(I8-I10)/($A10-$A8)*($A10-$A9)+I10</f>
        <v>-3664467.4262295081</v>
      </c>
      <c r="J9" s="10">
        <f t="shared" si="19"/>
        <v>842.21311475409834</v>
      </c>
      <c r="K9" s="10">
        <f t="shared" si="19"/>
        <v>7251863.5737704914</v>
      </c>
      <c r="L9" s="10">
        <f t="shared" si="19"/>
        <v>7387485.3989071036</v>
      </c>
      <c r="M9" s="7"/>
      <c r="N9" s="7"/>
      <c r="O9" s="7"/>
      <c r="P9" s="7"/>
    </row>
    <row r="10" spans="1:16" ht="18">
      <c r="A10" s="2">
        <v>44196</v>
      </c>
      <c r="B10" s="9">
        <v>6526603</v>
      </c>
      <c r="C10" s="9">
        <v>202824</v>
      </c>
      <c r="D10" s="9">
        <v>6729428</v>
      </c>
      <c r="E10" s="9">
        <v>154769</v>
      </c>
      <c r="F10" s="9">
        <v>6573534</v>
      </c>
      <c r="G10" s="9">
        <v>100000</v>
      </c>
      <c r="H10" s="9">
        <v>10816332</v>
      </c>
      <c r="I10" s="9">
        <v>-4342797</v>
      </c>
      <c r="J10" s="9">
        <v>1125</v>
      </c>
      <c r="K10" s="9">
        <v>6573534</v>
      </c>
      <c r="L10" s="9">
        <f>E10+F10+J10</f>
        <v>6729428</v>
      </c>
      <c r="M10" s="8"/>
      <c r="N10" s="8"/>
      <c r="O10" s="8"/>
      <c r="P10" s="8"/>
    </row>
    <row r="11" spans="1:16" ht="18">
      <c r="A11" s="3">
        <v>44286</v>
      </c>
      <c r="B11" s="10">
        <f>(B10-B12)/($A12-$A10)*($A12-$A11)+B12</f>
        <v>7054816.2054794524</v>
      </c>
      <c r="C11" s="10">
        <f>(C10-C12)/($A12-$A10)*($A12-$A11)+C12</f>
        <v>268071.53424657538</v>
      </c>
      <c r="D11" s="10">
        <f t="shared" ref="D11" si="20">(D10-D12)/($A12-$A10)*($A12-$A11)+D12</f>
        <v>7322888.493150685</v>
      </c>
      <c r="E11" s="10">
        <f t="shared" ref="E11:F11" si="21">(E10-E12)/($A12-$A10)*($A12-$A11)+E12</f>
        <v>165132.56164383562</v>
      </c>
      <c r="F11" s="10">
        <f t="shared" si="21"/>
        <v>7156630.6849315064</v>
      </c>
      <c r="G11" s="10">
        <f t="shared" ref="G11" si="22">(G10-G12)/($A12-$A10)*($A12-$A11)+G12</f>
        <v>100000</v>
      </c>
      <c r="H11" s="10">
        <f t="shared" ref="H11" si="23">(H10-H12)/($A12-$A10)*($A12-$A11)+H12</f>
        <v>12007327.890410958</v>
      </c>
      <c r="I11" s="10">
        <f t="shared" ref="I11" si="24">(I10-I12)/($A12-$A10)*($A12-$A11)+I12</f>
        <v>-4950696.2054794524</v>
      </c>
      <c r="J11" s="10">
        <f t="shared" si="0"/>
        <v>1125</v>
      </c>
      <c r="K11" s="10">
        <f t="shared" si="0"/>
        <v>7156630.6849315064</v>
      </c>
      <c r="L11" s="10">
        <f t="shared" si="0"/>
        <v>7322888.493150685</v>
      </c>
      <c r="M11" s="7"/>
      <c r="N11" s="7"/>
      <c r="O11" s="7"/>
      <c r="P11" s="7"/>
    </row>
    <row r="12" spans="1:16" ht="18">
      <c r="A12" s="5">
        <v>44377</v>
      </c>
      <c r="B12" s="10">
        <f>(B10-B14)/($A14-$A10)*($A14-$A12)+B14</f>
        <v>7588898.4465753427</v>
      </c>
      <c r="C12" s="10">
        <f>(C10-C14)/($A14-$A10)*($A14-$A12)+C14</f>
        <v>334044.04109589045</v>
      </c>
      <c r="D12" s="10">
        <f t="shared" ref="D12:P12" si="25">(D10-D14)/($A14-$A10)*($A14-$A12)+D14</f>
        <v>7922942.9917808222</v>
      </c>
      <c r="E12" s="10">
        <f t="shared" si="25"/>
        <v>175611.27397260274</v>
      </c>
      <c r="F12" s="10">
        <f t="shared" si="25"/>
        <v>7746206.2219178081</v>
      </c>
      <c r="G12" s="10">
        <f t="shared" si="25"/>
        <v>100000</v>
      </c>
      <c r="H12" s="10">
        <f t="shared" si="25"/>
        <v>13211557.06849315</v>
      </c>
      <c r="I12" s="10">
        <f t="shared" si="25"/>
        <v>-5565349.8465753421</v>
      </c>
      <c r="J12" s="10">
        <f t="shared" si="25"/>
        <v>1125</v>
      </c>
      <c r="K12" s="10">
        <f t="shared" ref="K12" si="26">(K10-K14)/($A14-$A10)*($A14-$A12)+K14</f>
        <v>7746206.2219178081</v>
      </c>
      <c r="L12" s="10">
        <f t="shared" si="25"/>
        <v>7922942.9917808222</v>
      </c>
      <c r="M12" s="7"/>
      <c r="N12" s="7"/>
      <c r="O12" s="7"/>
      <c r="P12" s="7"/>
    </row>
    <row r="13" spans="1:16" ht="18">
      <c r="A13" s="3">
        <v>44469</v>
      </c>
      <c r="B13" s="10">
        <f>(B12-B14)/($A14-$A12)*($A14-$A13)+B14</f>
        <v>8128849.7232876718</v>
      </c>
      <c r="C13" s="10">
        <f>(C12-C14)/($A14-$A12)*($A14-$A13)+C14</f>
        <v>400741.52054794523</v>
      </c>
      <c r="D13" s="10">
        <f t="shared" ref="D13" si="27">(D12-D14)/($A14-$A12)*($A14-$A13)+D14</f>
        <v>8529591.4958904106</v>
      </c>
      <c r="E13" s="10">
        <f t="shared" ref="E13:F13" si="28">(E12-E14)/($A14-$A12)*($A14-$A13)+E14</f>
        <v>186205.13698630137</v>
      </c>
      <c r="F13" s="10">
        <f t="shared" si="28"/>
        <v>8342260.610958904</v>
      </c>
      <c r="G13" s="10">
        <f t="shared" ref="G13" si="29">(G12-G14)/($A14-$A12)*($A14-$A13)+G14</f>
        <v>100000</v>
      </c>
      <c r="H13" s="10">
        <f t="shared" ref="H13" si="30">(H12-H14)/($A14-$A12)*($A14-$A13)+H14</f>
        <v>14429019.534246575</v>
      </c>
      <c r="I13" s="10">
        <f t="shared" ref="I13:P13" si="31">(I12-I14)/($A14-$A12)*($A14-$A13)+I14</f>
        <v>-6186757.9232876711</v>
      </c>
      <c r="J13" s="10">
        <f t="shared" si="31"/>
        <v>1125</v>
      </c>
      <c r="K13" s="10">
        <f t="shared" si="31"/>
        <v>8342260.610958904</v>
      </c>
      <c r="L13" s="10">
        <f t="shared" si="31"/>
        <v>8529591.4958904106</v>
      </c>
      <c r="M13" s="7"/>
      <c r="N13" s="7"/>
      <c r="O13" s="7"/>
      <c r="P13" s="7"/>
    </row>
    <row r="14" spans="1:16" ht="18">
      <c r="A14" s="2">
        <v>44561</v>
      </c>
      <c r="B14" s="9">
        <v>8668801</v>
      </c>
      <c r="C14" s="9">
        <v>467439</v>
      </c>
      <c r="D14" s="9">
        <v>9136240</v>
      </c>
      <c r="E14" s="9">
        <v>196799</v>
      </c>
      <c r="F14" s="9">
        <v>8938315</v>
      </c>
      <c r="G14" s="9">
        <v>100000</v>
      </c>
      <c r="H14" s="9">
        <v>15646482</v>
      </c>
      <c r="I14" s="9">
        <v>-6808166</v>
      </c>
      <c r="J14" s="9">
        <v>1125</v>
      </c>
      <c r="K14" s="9">
        <v>8938315</v>
      </c>
      <c r="L14" s="9">
        <v>9136240</v>
      </c>
      <c r="M14" s="8"/>
      <c r="N14" s="8"/>
      <c r="O14" s="8"/>
      <c r="P14" s="8"/>
    </row>
    <row r="15" spans="1:16" ht="18">
      <c r="A15" s="3">
        <v>44651</v>
      </c>
      <c r="B15" s="10">
        <f>(B14-B16)/($A16-$A14)*($A16-$A15)+B16</f>
        <v>8360675.2739726026</v>
      </c>
      <c r="C15" s="10">
        <f>(C14-C16)/($A16-$A14)*($A16-$A15)+C16</f>
        <v>973527.49315068498</v>
      </c>
      <c r="D15" s="10">
        <f t="shared" ref="D15" si="32">(D14-D16)/($A16-$A14)*($A16-$A15)+D16</f>
        <v>9334203.01369863</v>
      </c>
      <c r="E15" s="10">
        <f t="shared" ref="E15:F15" si="33">(E14-E16)/($A16-$A14)*($A16-$A15)+E16</f>
        <v>595718.94520547951</v>
      </c>
      <c r="F15" s="10">
        <f t="shared" si="33"/>
        <v>8737286.8082191776</v>
      </c>
      <c r="G15" s="10">
        <f t="shared" ref="G15" si="34">(G14-G16)/($A16-$A14)*($A16-$A15)+G16</f>
        <v>100000</v>
      </c>
      <c r="H15" s="10">
        <f t="shared" ref="H15" si="35">(H14-H16)/($A16-$A14)*($A16-$A15)+H16</f>
        <v>15311537.753424658</v>
      </c>
      <c r="I15" s="10">
        <f t="shared" ref="I15" si="36">(I14-I16)/($A16-$A14)*($A16-$A15)+I16</f>
        <v>-6674249.9452054799</v>
      </c>
      <c r="J15" s="10">
        <f t="shared" si="0"/>
        <v>1196.013698630137</v>
      </c>
      <c r="K15" s="10">
        <f t="shared" si="0"/>
        <v>8737286.8082191776</v>
      </c>
      <c r="L15" s="10">
        <f t="shared" si="0"/>
        <v>9334203.01369863</v>
      </c>
      <c r="M15" s="7"/>
      <c r="N15" s="7"/>
      <c r="O15" s="7"/>
      <c r="P15" s="7"/>
    </row>
    <row r="16" spans="1:16" ht="18">
      <c r="A16" s="5">
        <v>44742</v>
      </c>
      <c r="B16" s="10">
        <f>(B14-B18)/($A18-$A14)*($A18-$A16)+B18</f>
        <v>8049125.9287671233</v>
      </c>
      <c r="C16" s="10">
        <f>(C14-C18)/($A18-$A14)*($A18-$A16)+C18</f>
        <v>1485239.1917808219</v>
      </c>
      <c r="D16" s="10">
        <f t="shared" ref="D16:O16" si="37">(D14-D18)/($A18-$A14)*($A18-$A16)+D18</f>
        <v>9534365.6164383553</v>
      </c>
      <c r="E16" s="10">
        <f t="shared" si="37"/>
        <v>999071.33424657537</v>
      </c>
      <c r="F16" s="10">
        <f t="shared" si="37"/>
        <v>8534024.9698630143</v>
      </c>
      <c r="G16" s="10">
        <f t="shared" si="37"/>
        <v>100000</v>
      </c>
      <c r="H16" s="10">
        <f t="shared" si="37"/>
        <v>14972871.90410959</v>
      </c>
      <c r="I16" s="10">
        <f t="shared" si="37"/>
        <v>-6538845.9342465755</v>
      </c>
      <c r="J16" s="10">
        <f t="shared" si="37"/>
        <v>1267.8164383561643</v>
      </c>
      <c r="K16" s="10">
        <f t="shared" ref="K16" si="38">(K14-K18)/($A18-$A14)*($A18-$A16)+K18</f>
        <v>8534024.9698630143</v>
      </c>
      <c r="L16" s="10">
        <f t="shared" si="37"/>
        <v>9534365.6164383553</v>
      </c>
      <c r="M16" s="7"/>
      <c r="N16" s="7"/>
      <c r="O16" s="7"/>
      <c r="P16" s="7"/>
    </row>
    <row r="17" spans="1:16" ht="18">
      <c r="A17" s="3">
        <v>44834</v>
      </c>
      <c r="B17" s="10">
        <f>(B16-B18)/($A18-$A16)*($A18-$A17)+B18</f>
        <v>7734152.9643835612</v>
      </c>
      <c r="C17" s="10">
        <f>(C16-C18)/($A18-$A16)*($A18-$A17)+C18</f>
        <v>2002574.0958904109</v>
      </c>
      <c r="D17" s="10">
        <f t="shared" ref="D17" si="39">(D16-D18)/($A18-$A16)*($A18-$A17)+D18</f>
        <v>9736727.8082191776</v>
      </c>
      <c r="E17" s="10">
        <f t="shared" ref="E17:F17" si="40">(E16-E18)/($A18-$A16)*($A18-$A17)+E18</f>
        <v>1406856.1671232877</v>
      </c>
      <c r="F17" s="10">
        <f t="shared" si="40"/>
        <v>8328529.4849315071</v>
      </c>
      <c r="G17" s="10">
        <f t="shared" ref="G17" si="41">(G16-G18)/($A18-$A16)*($A18-$A17)+G18</f>
        <v>100000</v>
      </c>
      <c r="H17" s="10">
        <f t="shared" ref="H17" si="42">(H16-H18)/($A18-$A16)*($A18-$A17)+H18</f>
        <v>14630484.452054795</v>
      </c>
      <c r="I17" s="10">
        <f t="shared" ref="I17:O17" si="43">(I16-I18)/($A18-$A16)*($A18-$A17)+I18</f>
        <v>-6401953.9671232877</v>
      </c>
      <c r="J17" s="10">
        <f t="shared" si="43"/>
        <v>1340.4082191780822</v>
      </c>
      <c r="K17" s="10">
        <f t="shared" si="43"/>
        <v>8328529.4849315071</v>
      </c>
      <c r="L17" s="10">
        <f t="shared" si="43"/>
        <v>9736727.8082191776</v>
      </c>
      <c r="M17" s="7"/>
      <c r="N17" s="7"/>
      <c r="O17" s="7"/>
      <c r="P17" s="7"/>
    </row>
    <row r="18" spans="1:16" ht="18">
      <c r="A18" s="2">
        <v>44926</v>
      </c>
      <c r="B18" s="9">
        <v>7419180</v>
      </c>
      <c r="C18" s="9">
        <v>2519909</v>
      </c>
      <c r="D18" s="9">
        <v>9939090</v>
      </c>
      <c r="E18" s="9">
        <v>1814641</v>
      </c>
      <c r="F18" s="9">
        <v>8123034</v>
      </c>
      <c r="G18" s="9">
        <v>100000</v>
      </c>
      <c r="H18" s="9">
        <v>14288097</v>
      </c>
      <c r="I18" s="9">
        <v>-6265062</v>
      </c>
      <c r="J18" s="9">
        <v>1413</v>
      </c>
      <c r="K18" s="9">
        <v>8123034</v>
      </c>
      <c r="L18" s="9">
        <v>9939090</v>
      </c>
      <c r="M18" s="8"/>
      <c r="N18" s="8"/>
      <c r="O18" s="8"/>
      <c r="P18" s="8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 Yi Zhang</dc:creator>
  <cp:lastModifiedBy>Shuy Yi Zhang</cp:lastModifiedBy>
  <dcterms:created xsi:type="dcterms:W3CDTF">2024-03-08T16:35:47Z</dcterms:created>
  <dcterms:modified xsi:type="dcterms:W3CDTF">2024-03-16T15:47:31Z</dcterms:modified>
</cp:coreProperties>
</file>