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olly\space_econometrics\financial_data\"/>
    </mc:Choice>
  </mc:AlternateContent>
  <xr:revisionPtr revIDLastSave="0" documentId="13_ncr:1_{FB1AE371-BC52-4934-B6F9-7E3714EBFB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ted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4" i="11" l="1"/>
  <c r="AX5" i="11" s="1"/>
  <c r="AW4" i="11"/>
  <c r="AW5" i="11" s="1"/>
  <c r="AV4" i="11"/>
  <c r="AV5" i="11" s="1"/>
  <c r="AU4" i="11"/>
  <c r="AU5" i="11" s="1"/>
  <c r="AS4" i="11"/>
  <c r="AS5" i="11" s="1"/>
  <c r="AR4" i="11"/>
  <c r="AR5" i="11" s="1"/>
  <c r="AQ4" i="11"/>
  <c r="AQ5" i="11" s="1"/>
  <c r="AO4" i="11"/>
  <c r="AO5" i="11" s="1"/>
  <c r="AM4" i="11"/>
  <c r="AM5" i="11" s="1"/>
  <c r="AK4" i="11"/>
  <c r="AK5" i="11" s="1"/>
  <c r="AI4" i="11"/>
  <c r="AI5" i="11" s="1"/>
  <c r="AH4" i="11"/>
  <c r="AH5" i="11" s="1"/>
  <c r="AG4" i="11"/>
  <c r="AG5" i="11" s="1"/>
  <c r="AD4" i="11"/>
  <c r="AD5" i="11" s="1"/>
  <c r="AC4" i="11"/>
  <c r="AC5" i="11" s="1"/>
  <c r="AB4" i="11"/>
  <c r="AB5" i="11" s="1"/>
  <c r="AA4" i="11"/>
  <c r="AA5" i="11" s="1"/>
  <c r="Z4" i="11"/>
  <c r="Z5" i="11" s="1"/>
  <c r="Y4" i="11"/>
  <c r="Y5" i="11" s="1"/>
  <c r="X4" i="11"/>
  <c r="X5" i="11" s="1"/>
  <c r="T4" i="11"/>
  <c r="T5" i="11" s="1"/>
  <c r="S4" i="11"/>
  <c r="S5" i="11" s="1"/>
  <c r="L4" i="11"/>
  <c r="L5" i="11" s="1"/>
  <c r="K4" i="11"/>
  <c r="K5" i="11" s="1"/>
  <c r="I4" i="11"/>
  <c r="I5" i="11" s="1"/>
  <c r="F4" i="11"/>
  <c r="F5" i="11" s="1"/>
  <c r="E4" i="11"/>
  <c r="E5" i="11" s="1"/>
  <c r="D4" i="11"/>
  <c r="D5" i="11" s="1"/>
  <c r="C4" i="11"/>
  <c r="C5" i="11" s="1"/>
  <c r="AX3" i="11"/>
  <c r="AW3" i="11"/>
  <c r="AV3" i="11"/>
  <c r="AU3" i="11"/>
  <c r="AS3" i="11"/>
  <c r="AR3" i="11"/>
  <c r="AQ3" i="11"/>
  <c r="AO3" i="11"/>
  <c r="AM3" i="11"/>
  <c r="AK3" i="11"/>
  <c r="AI3" i="11"/>
  <c r="AH3" i="11"/>
  <c r="AG3" i="11"/>
  <c r="AD3" i="11"/>
  <c r="AC3" i="11"/>
  <c r="AB3" i="11"/>
  <c r="AA3" i="11"/>
  <c r="Z3" i="11"/>
  <c r="Y3" i="11"/>
  <c r="X3" i="11"/>
  <c r="T3" i="11"/>
  <c r="S3" i="11"/>
  <c r="L3" i="11"/>
  <c r="K3" i="11"/>
  <c r="I3" i="11"/>
  <c r="F3" i="11"/>
  <c r="E3" i="11"/>
  <c r="D3" i="11"/>
  <c r="C3" i="11"/>
  <c r="AX8" i="11"/>
  <c r="AX9" i="11" s="1"/>
  <c r="AW8" i="11"/>
  <c r="AW9" i="11" s="1"/>
  <c r="AV8" i="11"/>
  <c r="AV9" i="11" s="1"/>
  <c r="AU8" i="11"/>
  <c r="AU9" i="11" s="1"/>
  <c r="AS8" i="11"/>
  <c r="AS9" i="11" s="1"/>
  <c r="AR8" i="11"/>
  <c r="AR9" i="11" s="1"/>
  <c r="AO8" i="11"/>
  <c r="AO9" i="11" s="1"/>
  <c r="AM8" i="11"/>
  <c r="AM9" i="11" s="1"/>
  <c r="AK8" i="11"/>
  <c r="AK9" i="11" s="1"/>
  <c r="AI8" i="11"/>
  <c r="AI9" i="11" s="1"/>
  <c r="AH8" i="11"/>
  <c r="AH9" i="11" s="1"/>
  <c r="AG8" i="11"/>
  <c r="AG9" i="11" s="1"/>
  <c r="AD8" i="11"/>
  <c r="AD9" i="11" s="1"/>
  <c r="AC8" i="11"/>
  <c r="AC9" i="11" s="1"/>
  <c r="AB8" i="11"/>
  <c r="AB9" i="11" s="1"/>
  <c r="AA8" i="11"/>
  <c r="AA9" i="11" s="1"/>
  <c r="Z8" i="11"/>
  <c r="Z9" i="11" s="1"/>
  <c r="Y8" i="11"/>
  <c r="Y9" i="11" s="1"/>
  <c r="X8" i="11"/>
  <c r="X9" i="11" s="1"/>
  <c r="T8" i="11"/>
  <c r="T9" i="11" s="1"/>
  <c r="S8" i="11"/>
  <c r="S9" i="11" s="1"/>
  <c r="N8" i="11"/>
  <c r="N9" i="11" s="1"/>
  <c r="L8" i="11"/>
  <c r="L9" i="11" s="1"/>
  <c r="K8" i="11"/>
  <c r="K9" i="11" s="1"/>
  <c r="I8" i="11"/>
  <c r="I9" i="11" s="1"/>
  <c r="F8" i="11"/>
  <c r="F9" i="11" s="1"/>
  <c r="E8" i="11"/>
  <c r="E9" i="11" s="1"/>
  <c r="D8" i="11"/>
  <c r="D9" i="11" s="1"/>
  <c r="C8" i="11"/>
  <c r="C9" i="11" s="1"/>
  <c r="AX7" i="11"/>
  <c r="AW7" i="11"/>
  <c r="AV7" i="11"/>
  <c r="AU7" i="11"/>
  <c r="AS7" i="11"/>
  <c r="AR7" i="11"/>
  <c r="AO7" i="11"/>
  <c r="AM7" i="11"/>
  <c r="AK7" i="11"/>
  <c r="AI7" i="11"/>
  <c r="AH7" i="11"/>
  <c r="AG7" i="11"/>
  <c r="AD7" i="11"/>
  <c r="AC7" i="11"/>
  <c r="AB7" i="11"/>
  <c r="AA7" i="11"/>
  <c r="Z7" i="11"/>
  <c r="Y7" i="11"/>
  <c r="X7" i="11"/>
  <c r="T7" i="11"/>
  <c r="S7" i="11"/>
  <c r="N7" i="11"/>
  <c r="L7" i="11"/>
  <c r="K7" i="11"/>
  <c r="F7" i="11"/>
  <c r="E7" i="11"/>
  <c r="D7" i="11"/>
  <c r="C7" i="11"/>
  <c r="AX12" i="11"/>
  <c r="AX13" i="11" s="1"/>
  <c r="AW12" i="11"/>
  <c r="AW13" i="11" s="1"/>
  <c r="AV12" i="11"/>
  <c r="AV13" i="11" s="1"/>
  <c r="AU12" i="11"/>
  <c r="AU13" i="11" s="1"/>
  <c r="AS12" i="11"/>
  <c r="AS13" i="11" s="1"/>
  <c r="AR12" i="11"/>
  <c r="AR13" i="11" s="1"/>
  <c r="AP12" i="11"/>
  <c r="AP13" i="11" s="1"/>
  <c r="AO12" i="11"/>
  <c r="AO13" i="11" s="1"/>
  <c r="AM12" i="11"/>
  <c r="AM13" i="11" s="1"/>
  <c r="AK12" i="11"/>
  <c r="AK13" i="11" s="1"/>
  <c r="AI12" i="11"/>
  <c r="AI13" i="11" s="1"/>
  <c r="AH12" i="11"/>
  <c r="AH13" i="11" s="1"/>
  <c r="AG12" i="11"/>
  <c r="AG13" i="11" s="1"/>
  <c r="AD12" i="11"/>
  <c r="AD13" i="11" s="1"/>
  <c r="AC12" i="11"/>
  <c r="AC13" i="11" s="1"/>
  <c r="AB12" i="11"/>
  <c r="AB13" i="11" s="1"/>
  <c r="AA12" i="11"/>
  <c r="AA13" i="11" s="1"/>
  <c r="Z12" i="11"/>
  <c r="Z13" i="11" s="1"/>
  <c r="Y12" i="11"/>
  <c r="Y13" i="11" s="1"/>
  <c r="X12" i="11"/>
  <c r="X13" i="11" s="1"/>
  <c r="T12" i="11"/>
  <c r="T13" i="11" s="1"/>
  <c r="S12" i="11"/>
  <c r="S13" i="11" s="1"/>
  <c r="P12" i="11"/>
  <c r="P13" i="11" s="1"/>
  <c r="N12" i="11"/>
  <c r="N13" i="11" s="1"/>
  <c r="L12" i="11"/>
  <c r="L13" i="11" s="1"/>
  <c r="K12" i="11"/>
  <c r="K13" i="11" s="1"/>
  <c r="I12" i="11"/>
  <c r="I13" i="11" s="1"/>
  <c r="F12" i="11"/>
  <c r="F13" i="11" s="1"/>
  <c r="E12" i="11"/>
  <c r="E13" i="11" s="1"/>
  <c r="D12" i="11"/>
  <c r="D13" i="11" s="1"/>
  <c r="C12" i="11"/>
  <c r="C13" i="11" s="1"/>
  <c r="AV11" i="11"/>
  <c r="AS11" i="11"/>
  <c r="AR11" i="11"/>
  <c r="AM11" i="11"/>
  <c r="AK11" i="11"/>
  <c r="AI11" i="11"/>
  <c r="AH11" i="11"/>
  <c r="AC11" i="11"/>
  <c r="AB11" i="11"/>
  <c r="AA11" i="11"/>
  <c r="Z11" i="11"/>
  <c r="T11" i="11"/>
  <c r="S11" i="11"/>
  <c r="P11" i="11"/>
  <c r="N11" i="11"/>
  <c r="I11" i="11"/>
  <c r="F11" i="11"/>
  <c r="E11" i="11"/>
  <c r="AM17" i="11"/>
  <c r="AH17" i="11"/>
  <c r="AA17" i="11"/>
  <c r="U17" i="11"/>
  <c r="P17" i="11"/>
  <c r="I17" i="11"/>
  <c r="AX16" i="11"/>
  <c r="AX17" i="11" s="1"/>
  <c r="AW16" i="11"/>
  <c r="AW17" i="11" s="1"/>
  <c r="AV16" i="11"/>
  <c r="AV17" i="11" s="1"/>
  <c r="AU16" i="11"/>
  <c r="AU17" i="11" s="1"/>
  <c r="AT16" i="11"/>
  <c r="AT15" i="11" s="1"/>
  <c r="AS16" i="11"/>
  <c r="AS15" i="11" s="1"/>
  <c r="AR16" i="11"/>
  <c r="AR17" i="11" s="1"/>
  <c r="AP16" i="11"/>
  <c r="AP17" i="11" s="1"/>
  <c r="AO16" i="11"/>
  <c r="AO17" i="11" s="1"/>
  <c r="AM16" i="11"/>
  <c r="AM15" i="11" s="1"/>
  <c r="AL16" i="11"/>
  <c r="AL17" i="11" s="1"/>
  <c r="AK16" i="11"/>
  <c r="AK17" i="11" s="1"/>
  <c r="AJ16" i="11"/>
  <c r="AJ17" i="11" s="1"/>
  <c r="AI16" i="11"/>
  <c r="AI17" i="11" s="1"/>
  <c r="AH16" i="11"/>
  <c r="AG16" i="11"/>
  <c r="AG15" i="11" s="1"/>
  <c r="AF16" i="11"/>
  <c r="AF17" i="11" s="1"/>
  <c r="AD16" i="11"/>
  <c r="AD17" i="11" s="1"/>
  <c r="AC16" i="11"/>
  <c r="AC17" i="11" s="1"/>
  <c r="AB16" i="11"/>
  <c r="AB17" i="11" s="1"/>
  <c r="AA16" i="11"/>
  <c r="AA15" i="11" s="1"/>
  <c r="Z16" i="11"/>
  <c r="Z17" i="11" s="1"/>
  <c r="Y16" i="11"/>
  <c r="Y17" i="11" s="1"/>
  <c r="X16" i="11"/>
  <c r="X17" i="11" s="1"/>
  <c r="W16" i="11"/>
  <c r="W17" i="11" s="1"/>
  <c r="V16" i="11"/>
  <c r="V15" i="11" s="1"/>
  <c r="U16" i="11"/>
  <c r="U15" i="11" s="1"/>
  <c r="T16" i="11"/>
  <c r="T17" i="11" s="1"/>
  <c r="S16" i="11"/>
  <c r="S17" i="11" s="1"/>
  <c r="P16" i="11"/>
  <c r="O16" i="11"/>
  <c r="O15" i="11" s="1"/>
  <c r="N16" i="11"/>
  <c r="N17" i="11" s="1"/>
  <c r="L16" i="11"/>
  <c r="L17" i="11" s="1"/>
  <c r="K16" i="11"/>
  <c r="K17" i="11" s="1"/>
  <c r="I16" i="11"/>
  <c r="I15" i="11" s="1"/>
  <c r="H16" i="11"/>
  <c r="H17" i="11" s="1"/>
  <c r="G16" i="11"/>
  <c r="G17" i="11" s="1"/>
  <c r="F16" i="11"/>
  <c r="F17" i="11" s="1"/>
  <c r="E16" i="11"/>
  <c r="E17" i="11" s="1"/>
  <c r="D16" i="11"/>
  <c r="D17" i="11" s="1"/>
  <c r="AV15" i="11"/>
  <c r="AU15" i="11"/>
  <c r="AO15" i="11"/>
  <c r="AK15" i="11"/>
  <c r="AJ15" i="11"/>
  <c r="AI15" i="11"/>
  <c r="AH15" i="11"/>
  <c r="AD15" i="11"/>
  <c r="Y15" i="11"/>
  <c r="X15" i="11"/>
  <c r="S15" i="11"/>
  <c r="P15" i="11"/>
  <c r="L15" i="11"/>
  <c r="K15" i="11"/>
  <c r="F15" i="11"/>
  <c r="D15" i="11"/>
  <c r="C17" i="11"/>
  <c r="C16" i="11"/>
  <c r="C15" i="11" s="1"/>
  <c r="I7" i="11" l="1"/>
  <c r="E15" i="11"/>
  <c r="AB15" i="11"/>
  <c r="AW15" i="11"/>
  <c r="V17" i="11"/>
  <c r="AS17" i="11"/>
  <c r="AU11" i="11"/>
  <c r="AW11" i="11"/>
  <c r="AC15" i="11"/>
  <c r="AT17" i="11"/>
  <c r="G15" i="11"/>
  <c r="AP15" i="11"/>
  <c r="C11" i="11"/>
  <c r="K11" i="11"/>
  <c r="X11" i="11"/>
  <c r="AD11" i="11"/>
  <c r="AO11" i="11"/>
  <c r="W15" i="11"/>
  <c r="O17" i="11"/>
  <c r="AG17" i="11"/>
  <c r="D11" i="11"/>
  <c r="L11" i="11"/>
  <c r="Y11" i="11"/>
  <c r="AG11" i="11"/>
  <c r="AP11" i="11"/>
  <c r="AX11" i="11"/>
  <c r="T15" i="11"/>
  <c r="AL15" i="11"/>
  <c r="AX15" i="11"/>
  <c r="H15" i="11"/>
  <c r="Z15" i="11"/>
  <c r="AR15" i="11"/>
  <c r="AF15" i="11"/>
  <c r="N15" i="11"/>
  <c r="J2" i="11" l="1"/>
  <c r="J6" i="11"/>
  <c r="J10" i="11"/>
  <c r="J14" i="11"/>
  <c r="J18" i="11"/>
  <c r="J12" i="11" l="1"/>
  <c r="J13" i="11" s="1"/>
  <c r="J11" i="11"/>
  <c r="J8" i="11"/>
  <c r="J9" i="11" s="1"/>
  <c r="J4" i="11"/>
  <c r="J5" i="11" s="1"/>
  <c r="J3" i="11"/>
  <c r="J16" i="11"/>
  <c r="J17" i="11" s="1"/>
  <c r="J7" i="11" l="1"/>
  <c r="J15" i="11"/>
</calcChain>
</file>

<file path=xl/sharedStrings.xml><?xml version="1.0" encoding="utf-8"?>
<sst xmlns="http://schemas.openxmlformats.org/spreadsheetml/2006/main" count="50" uniqueCount="48">
  <si>
    <t>Finance income</t>
  </si>
  <si>
    <t>Finance costs</t>
  </si>
  <si>
    <t>Loss before income tax expense</t>
  </si>
  <si>
    <t>Income tax expense</t>
  </si>
  <si>
    <t>Foreign currency translation</t>
  </si>
  <si>
    <t>Other comprehensive income for the year, net of tax</t>
  </si>
  <si>
    <t>Government grants and other revenue</t>
  </si>
  <si>
    <t>Cost of goods sold</t>
  </si>
  <si>
    <t>Gross margin</t>
  </si>
  <si>
    <t>Employee benefit expenses</t>
  </si>
  <si>
    <t>Research and development expenses</t>
  </si>
  <si>
    <t>Other operating expenses</t>
  </si>
  <si>
    <t>Net Foreign exchange gain</t>
  </si>
  <si>
    <t>Other expenses</t>
  </si>
  <si>
    <t>Total operating expenses</t>
  </si>
  <si>
    <t>Depreciation expense</t>
  </si>
  <si>
    <t>Impairment of assets</t>
  </si>
  <si>
    <t>Cash and cash equivalents</t>
  </si>
  <si>
    <t>Trade receivables and other current assets</t>
  </si>
  <si>
    <t>Total current assets</t>
  </si>
  <si>
    <t>Property, plant and equipment</t>
  </si>
  <si>
    <t>Right-of-use assets</t>
  </si>
  <si>
    <t>Intangibles assets</t>
  </si>
  <si>
    <t>Total non-current assets</t>
  </si>
  <si>
    <t>Trade and other payables</t>
  </si>
  <si>
    <t>Accrued expenses</t>
  </si>
  <si>
    <t>Contract liabilities</t>
  </si>
  <si>
    <t>Borrowings</t>
  </si>
  <si>
    <t>Lease liabilities</t>
  </si>
  <si>
    <t>Derivative financial instruments</t>
  </si>
  <si>
    <t>Income tax payable</t>
  </si>
  <si>
    <t>Provisions</t>
  </si>
  <si>
    <t>Other current liabilities</t>
  </si>
  <si>
    <t>Total current liabilities</t>
  </si>
  <si>
    <t>Total non-current liabilities</t>
  </si>
  <si>
    <t>Total liabilities</t>
  </si>
  <si>
    <t>Net assets</t>
  </si>
  <si>
    <t>Contributed equity</t>
  </si>
  <si>
    <t>Reserves</t>
  </si>
  <si>
    <t>Change in fair value of derivative financial instruments</t>
  </si>
  <si>
    <t>Loss after income tax expense for the year attributable to the owners of Kleos Space S.A.</t>
  </si>
  <si>
    <t xml:space="preserve">Total equity         </t>
  </si>
  <si>
    <t>Total comprehensive incoome for the yearattributable to the owners of Kleos Space S.A.</t>
  </si>
  <si>
    <t>Quarter</t>
  </si>
  <si>
    <t xml:space="preserve">Accumulated losses                                  </t>
  </si>
  <si>
    <t>Total assets</t>
    <phoneticPr fontId="1"/>
  </si>
  <si>
    <t xml:space="preserve">Operating Loss                                                             </t>
    <phoneticPr fontId="1"/>
  </si>
  <si>
    <t>Total Launch Satellites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</si>
</sst>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yyyy\-mm\-dd"/>
    <numFmt numFmtId="166" formatCode="0_);[Red]\(0\)"/>
    <numFmt numFmtId="169" formatCode="_([$€-2]\ * #,##0_);_([$€-2]\ * \(#,##0\);_([$€-2]\ * &quot;-&quot;_);_(@_)"/>
  </numFmts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38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165" fontId="3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9" fontId="4" fillId="0" borderId="0" xfId="0" applyNumberFormat="1" applyFont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4" fillId="0" borderId="0" xfId="1" applyNumberFormat="1" applyFont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E7A42-4932-4281-BA35-B8BB0DF46295}">
  <dimension ref="A1:AX18"/>
  <sheetViews>
    <sheetView tabSelected="1" zoomScale="85" zoomScaleNormal="85" workbookViewId="0">
      <selection activeCell="AT2" sqref="AT2:AT13"/>
    </sheetView>
  </sheetViews>
  <sheetFormatPr defaultColWidth="9" defaultRowHeight="15"/>
  <cols>
    <col min="1" max="1" width="13.7109375" style="3" bestFit="1" customWidth="1"/>
    <col min="2" max="2" width="9.7109375" style="3" bestFit="1" customWidth="1"/>
    <col min="3" max="3" width="15.42578125" style="3" bestFit="1" customWidth="1"/>
    <col min="4" max="4" width="18" style="3" bestFit="1" customWidth="1"/>
    <col min="5" max="5" width="19.85546875" style="3" customWidth="1"/>
    <col min="6" max="6" width="18.7109375" style="3" bestFit="1" customWidth="1"/>
    <col min="7" max="51" width="19.85546875" style="3" customWidth="1"/>
    <col min="52" max="16384" width="9" style="3"/>
  </cols>
  <sheetData>
    <row r="1" spans="1:50" ht="85.5">
      <c r="A1" s="6" t="s">
        <v>43</v>
      </c>
      <c r="B1" s="1" t="s">
        <v>47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  <c r="J1" s="6" t="s">
        <v>45</v>
      </c>
      <c r="K1" s="6" t="s">
        <v>24</v>
      </c>
      <c r="L1" s="6" t="s">
        <v>25</v>
      </c>
      <c r="M1" s="6" t="s">
        <v>26</v>
      </c>
      <c r="N1" s="6" t="s">
        <v>27</v>
      </c>
      <c r="O1" s="6" t="s">
        <v>28</v>
      </c>
      <c r="P1" s="6" t="s">
        <v>29</v>
      </c>
      <c r="Q1" s="6" t="s">
        <v>30</v>
      </c>
      <c r="R1" s="6" t="s">
        <v>31</v>
      </c>
      <c r="S1" s="6" t="s">
        <v>32</v>
      </c>
      <c r="T1" s="6" t="s">
        <v>33</v>
      </c>
      <c r="U1" s="6" t="s">
        <v>27</v>
      </c>
      <c r="V1" s="6" t="s">
        <v>28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6" t="s">
        <v>44</v>
      </c>
      <c r="AC1" s="6" t="s">
        <v>41</v>
      </c>
      <c r="AD1" s="6" t="s">
        <v>6</v>
      </c>
      <c r="AE1" s="6" t="s">
        <v>7</v>
      </c>
      <c r="AF1" s="6" t="s">
        <v>8</v>
      </c>
      <c r="AG1" s="6" t="s">
        <v>9</v>
      </c>
      <c r="AH1" s="6" t="s">
        <v>10</v>
      </c>
      <c r="AI1" s="6" t="s">
        <v>11</v>
      </c>
      <c r="AJ1" s="6" t="s">
        <v>12</v>
      </c>
      <c r="AK1" s="6" t="s">
        <v>13</v>
      </c>
      <c r="AL1" s="6" t="s">
        <v>14</v>
      </c>
      <c r="AM1" s="6" t="s">
        <v>15</v>
      </c>
      <c r="AN1" s="6" t="s">
        <v>16</v>
      </c>
      <c r="AO1" s="6" t="s">
        <v>46</v>
      </c>
      <c r="AP1" s="6" t="s">
        <v>39</v>
      </c>
      <c r="AQ1" s="6" t="s">
        <v>0</v>
      </c>
      <c r="AR1" s="6" t="s">
        <v>1</v>
      </c>
      <c r="AS1" s="6" t="s">
        <v>2</v>
      </c>
      <c r="AT1" s="6" t="s">
        <v>3</v>
      </c>
      <c r="AU1" s="6" t="s">
        <v>40</v>
      </c>
      <c r="AV1" s="6" t="s">
        <v>4</v>
      </c>
      <c r="AW1" s="6" t="s">
        <v>5</v>
      </c>
      <c r="AX1" s="6" t="s">
        <v>42</v>
      </c>
    </row>
    <row r="2" spans="1:50">
      <c r="A2" s="4">
        <v>43465</v>
      </c>
      <c r="B2" s="5">
        <v>0</v>
      </c>
      <c r="C2" s="7">
        <v>4263626</v>
      </c>
      <c r="D2" s="7">
        <v>1063837</v>
      </c>
      <c r="E2" s="7">
        <v>5327463</v>
      </c>
      <c r="F2" s="7">
        <v>1917761</v>
      </c>
      <c r="G2" s="8">
        <v>0</v>
      </c>
      <c r="H2" s="8">
        <v>0</v>
      </c>
      <c r="I2" s="7">
        <v>1917761</v>
      </c>
      <c r="J2" s="7">
        <f>E2+I2</f>
        <v>7245224</v>
      </c>
      <c r="K2" s="7">
        <v>728710</v>
      </c>
      <c r="L2" s="7">
        <v>754189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7">
        <v>717</v>
      </c>
      <c r="T2" s="7">
        <v>1483616</v>
      </c>
      <c r="U2" s="8">
        <v>0</v>
      </c>
      <c r="V2" s="8">
        <v>0</v>
      </c>
      <c r="W2" s="8">
        <v>0</v>
      </c>
      <c r="X2" s="7">
        <v>1483616</v>
      </c>
      <c r="Y2" s="7">
        <v>5761608</v>
      </c>
      <c r="Z2" s="7">
        <v>7687994</v>
      </c>
      <c r="AA2" s="7">
        <v>459012</v>
      </c>
      <c r="AB2" s="7">
        <v>-2385398</v>
      </c>
      <c r="AC2" s="7">
        <v>5761608</v>
      </c>
      <c r="AD2" s="8">
        <v>827709</v>
      </c>
      <c r="AE2" s="8">
        <v>0</v>
      </c>
      <c r="AF2" s="8">
        <v>0</v>
      </c>
      <c r="AG2" s="8">
        <v>-1680479</v>
      </c>
      <c r="AH2" s="8">
        <v>-113932</v>
      </c>
      <c r="AI2" s="8">
        <v>-1209669</v>
      </c>
      <c r="AJ2" s="8">
        <v>0</v>
      </c>
      <c r="AK2" s="8">
        <v>-10570</v>
      </c>
      <c r="AL2" s="8">
        <v>0</v>
      </c>
      <c r="AM2" s="8">
        <v>-6099</v>
      </c>
      <c r="AN2" s="8">
        <v>0</v>
      </c>
      <c r="AO2" s="8">
        <v>-3029753</v>
      </c>
      <c r="AP2" s="8">
        <v>0</v>
      </c>
      <c r="AQ2" s="8">
        <v>140</v>
      </c>
      <c r="AR2" s="8">
        <v>-9004</v>
      </c>
      <c r="AS2" s="8">
        <v>-2201904</v>
      </c>
      <c r="AT2" s="8">
        <v>0</v>
      </c>
      <c r="AU2" s="8">
        <v>-2201904</v>
      </c>
      <c r="AV2" s="8">
        <v>482</v>
      </c>
      <c r="AW2" s="8">
        <v>482</v>
      </c>
      <c r="AX2" s="8">
        <v>-2201422</v>
      </c>
    </row>
    <row r="3" spans="1:50">
      <c r="A3" s="4">
        <v>43554</v>
      </c>
      <c r="B3" s="5">
        <v>0</v>
      </c>
      <c r="C3" s="7">
        <f>(C2-C4)/($A4-$A2)*($A4-$A3)+C4</f>
        <v>3295346.7205479452</v>
      </c>
      <c r="D3" s="7">
        <f t="shared" ref="D3" si="0">(D2-D4)/($A4-$A2)*($A4-$A3)+D4</f>
        <v>1392407.687671233</v>
      </c>
      <c r="E3" s="7">
        <f t="shared" ref="E3" si="1">(E2-E4)/($A4-$A2)*($A4-$A3)+E4</f>
        <v>4687754.4082191782</v>
      </c>
      <c r="F3" s="7">
        <f t="shared" ref="F3" si="2">(F2-F4)/($A4-$A2)*($A4-$A3)+F4</f>
        <v>2045812.0054794522</v>
      </c>
      <c r="G3" s="8">
        <v>0</v>
      </c>
      <c r="H3" s="8">
        <v>0</v>
      </c>
      <c r="I3" s="7">
        <f t="shared" ref="I3" si="3">(I2-I4)/($A4-$A2)*($A4-$A3)+I4</f>
        <v>2054405.5041095892</v>
      </c>
      <c r="J3" s="7">
        <f t="shared" ref="J3" si="4">(J2-J4)/($A4-$A2)*($A4-$A3)+J4</f>
        <v>6742159.9123287676</v>
      </c>
      <c r="K3" s="7">
        <f t="shared" ref="K3" si="5">(K2-K4)/($A4-$A2)*($A4-$A3)+K4</f>
        <v>635104.1890410959</v>
      </c>
      <c r="L3" s="7">
        <f t="shared" ref="L3" si="6">(L2-L4)/($A4-$A2)*($A4-$A3)+L4</f>
        <v>619889.95068493148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7">
        <f t="shared" ref="S3" si="7">(S2-S4)/($A4-$A2)*($A4-$A3)+S4</f>
        <v>542.16986301369866</v>
      </c>
      <c r="T3" s="7">
        <f t="shared" ref="T3" si="8">(T2-T4)/($A4-$A2)*($A4-$A3)+T4</f>
        <v>1656361.3424657534</v>
      </c>
      <c r="U3" s="8">
        <v>0</v>
      </c>
      <c r="V3" s="8">
        <v>0</v>
      </c>
      <c r="W3" s="8">
        <v>0</v>
      </c>
      <c r="X3" s="7">
        <f t="shared" ref="X3" si="9">(X2-X4)/($A4-$A2)*($A4-$A3)+X4</f>
        <v>1656361.3424657534</v>
      </c>
      <c r="Y3" s="7">
        <f t="shared" ref="Y3" si="10">(Y2-Y4)/($A4-$A2)*($A4-$A3)+Y4</f>
        <v>5085798.5698630139</v>
      </c>
      <c r="Z3" s="7">
        <f t="shared" ref="Z3" si="11">(Z2-Z4)/($A4-$A2)*($A4-$A3)+Z4</f>
        <v>7687994</v>
      </c>
      <c r="AA3" s="7">
        <f t="shared" ref="AA3" si="12">(AA2-AA4)/($A4-$A2)*($A4-$A3)+AA4</f>
        <v>520206.69315068494</v>
      </c>
      <c r="AB3" s="7">
        <f t="shared" ref="AB3" si="13">(AB2-AB4)/($A4-$A2)*($A4-$A3)+AB4</f>
        <v>-3122402.1232876712</v>
      </c>
      <c r="AC3" s="7">
        <f t="shared" ref="AC3" si="14">(AC2-AC4)/($A4-$A2)*($A4-$A3)+AC4</f>
        <v>5085798.5698630139</v>
      </c>
      <c r="AD3" s="7">
        <f t="shared" ref="AD3" si="15">(AD2-AD4)/($A4-$A2)*($A4-$A3)+AD4</f>
        <v>772335.63835616433</v>
      </c>
      <c r="AE3" s="8">
        <v>0</v>
      </c>
      <c r="AF3" s="8">
        <v>0</v>
      </c>
      <c r="AG3" s="7">
        <f t="shared" ref="AG3" si="16">(AG2-AG4)/($A4-$A2)*($A4-$A3)+AG4</f>
        <v>-1828381.6383561646</v>
      </c>
      <c r="AH3" s="7">
        <f t="shared" ref="AH3" si="17">(AH2-AH4)/($A4-$A2)*($A4-$A3)+AH4</f>
        <v>-134031.36986301371</v>
      </c>
      <c r="AI3" s="7">
        <f t="shared" ref="AI3" si="18">(AI2-AI4)/($A4-$A2)*($A4-$A3)+AI4</f>
        <v>-1220620.1452054793</v>
      </c>
      <c r="AJ3" s="8">
        <v>0</v>
      </c>
      <c r="AK3" s="7">
        <f t="shared" ref="AK3" si="19">(AK2-AK4)/($A4-$A2)*($A4-$A3)+AK4</f>
        <v>-24775.375342465752</v>
      </c>
      <c r="AL3" s="8">
        <v>0</v>
      </c>
      <c r="AM3" s="7">
        <f t="shared" ref="AM3" si="20">(AM2-AM4)/($A4-$A2)*($A4-$A3)+AM4</f>
        <v>-19445.586301369862</v>
      </c>
      <c r="AN3" s="8">
        <v>0</v>
      </c>
      <c r="AO3" s="7">
        <f t="shared" ref="AO3" si="21">(AO2-AO4)/($A4-$A2)*($A4-$A3)+AO4</f>
        <v>-3291737.0575342467</v>
      </c>
      <c r="AP3" s="8">
        <v>0</v>
      </c>
      <c r="AQ3" s="7">
        <f t="shared" ref="AQ3" si="22">(AQ2-AQ4)/($A4-$A2)*($A4-$A3)+AQ4</f>
        <v>171.21095890410959</v>
      </c>
      <c r="AR3" s="7">
        <f t="shared" ref="AR3" si="23">(AR2-AR4)/($A4-$A2)*($A4-$A3)+AR4</f>
        <v>-64482.942465753425</v>
      </c>
      <c r="AS3" s="7">
        <f t="shared" ref="AS3" si="24">(AS2-AS4)/($A4-$A2)*($A4-$A3)+AS4</f>
        <v>-2519230.208219178</v>
      </c>
      <c r="AT3" s="8">
        <v>0</v>
      </c>
      <c r="AU3" s="7">
        <f t="shared" ref="AU3" si="25">(AU2-AU4)/($A4-$A2)*($A4-$A3)+AU4</f>
        <v>-2519230.208219178</v>
      </c>
      <c r="AV3" s="7">
        <f t="shared" ref="AV3" si="26">(AV2-AV4)/($A4-$A2)*($A4-$A3)+AV4</f>
        <v>64.797260273972597</v>
      </c>
      <c r="AW3" s="7">
        <f t="shared" ref="AW3" si="27">(AW2-AW4)/($A4-$A2)*($A4-$A3)+AW4</f>
        <v>64.797260273972597</v>
      </c>
      <c r="AX3" s="7">
        <f t="shared" ref="AX3" si="28">(AX2-AX4)/($A4-$A2)*($A4-$A3)+AX4</f>
        <v>-2519165.4109589038</v>
      </c>
    </row>
    <row r="4" spans="1:50">
      <c r="A4" s="4">
        <v>43646</v>
      </c>
      <c r="B4" s="5">
        <v>0</v>
      </c>
      <c r="C4" s="7">
        <f>(C2-C6)/($A6-$A2)*($A6-$A4)+C6</f>
        <v>2294428.8136986298</v>
      </c>
      <c r="D4" s="7">
        <f t="shared" ref="D4:AX4" si="29">(D2-D6)/($A6-$A2)*($A6-$A4)+D6</f>
        <v>1732053.791780822</v>
      </c>
      <c r="E4" s="7">
        <f t="shared" si="29"/>
        <v>4026482.6054794518</v>
      </c>
      <c r="F4" s="7">
        <f t="shared" si="29"/>
        <v>2178179.3369863015</v>
      </c>
      <c r="G4" s="8">
        <v>0</v>
      </c>
      <c r="H4" s="8">
        <v>0</v>
      </c>
      <c r="I4" s="7">
        <f t="shared" si="29"/>
        <v>2195656.0027397261</v>
      </c>
      <c r="J4" s="7">
        <f t="shared" si="29"/>
        <v>6222138.6082191784</v>
      </c>
      <c r="K4" s="7">
        <f t="shared" si="29"/>
        <v>538343.12602739723</v>
      </c>
      <c r="L4" s="7">
        <f t="shared" si="29"/>
        <v>481063.96712328767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7">
        <f t="shared" si="29"/>
        <v>361.44657534246574</v>
      </c>
      <c r="T4" s="7">
        <f t="shared" si="29"/>
        <v>1834929.5616438356</v>
      </c>
      <c r="U4" s="8">
        <v>0</v>
      </c>
      <c r="V4" s="8">
        <v>0</v>
      </c>
      <c r="W4" s="8">
        <v>0</v>
      </c>
      <c r="X4" s="7">
        <f t="shared" si="29"/>
        <v>1834929.5616438356</v>
      </c>
      <c r="Y4" s="7">
        <f t="shared" si="29"/>
        <v>4387209.0465753423</v>
      </c>
      <c r="Z4" s="7">
        <f t="shared" si="29"/>
        <v>7687994</v>
      </c>
      <c r="AA4" s="7">
        <f t="shared" si="29"/>
        <v>583464.12876712333</v>
      </c>
      <c r="AB4" s="7">
        <f t="shared" si="29"/>
        <v>-3884249.0821917807</v>
      </c>
      <c r="AC4" s="7">
        <f t="shared" si="29"/>
        <v>4387209.0465753423</v>
      </c>
      <c r="AD4" s="7">
        <f t="shared" si="29"/>
        <v>715095.75890410959</v>
      </c>
      <c r="AE4" s="8">
        <v>0</v>
      </c>
      <c r="AF4" s="8">
        <v>0</v>
      </c>
      <c r="AG4" s="7">
        <f t="shared" si="29"/>
        <v>-1981269.7589041097</v>
      </c>
      <c r="AH4" s="7">
        <f t="shared" si="29"/>
        <v>-154808.24657534246</v>
      </c>
      <c r="AI4" s="7">
        <f t="shared" si="29"/>
        <v>-1231940.4301369863</v>
      </c>
      <c r="AJ4" s="8">
        <v>0</v>
      </c>
      <c r="AK4" s="7">
        <f t="shared" si="29"/>
        <v>-39459.583561643834</v>
      </c>
      <c r="AL4" s="8">
        <v>0</v>
      </c>
      <c r="AM4" s="7">
        <f t="shared" si="29"/>
        <v>-33242.057534246575</v>
      </c>
      <c r="AN4" s="8">
        <v>0</v>
      </c>
      <c r="AO4" s="7">
        <f t="shared" si="29"/>
        <v>-3562552.0383561645</v>
      </c>
      <c r="AP4" s="8">
        <v>0</v>
      </c>
      <c r="AQ4" s="7">
        <f t="shared" si="29"/>
        <v>203.47397260273971</v>
      </c>
      <c r="AR4" s="7">
        <f t="shared" si="29"/>
        <v>-121831.96164383562</v>
      </c>
      <c r="AS4" s="7">
        <f t="shared" si="29"/>
        <v>-2847252.805479452</v>
      </c>
      <c r="AT4" s="8">
        <v>0</v>
      </c>
      <c r="AU4" s="7">
        <f t="shared" si="29"/>
        <v>-2847252.805479452</v>
      </c>
      <c r="AV4" s="7">
        <f t="shared" si="29"/>
        <v>-366.46849315068494</v>
      </c>
      <c r="AW4" s="7">
        <f t="shared" si="29"/>
        <v>-366.46849315068494</v>
      </c>
      <c r="AX4" s="7">
        <f t="shared" si="29"/>
        <v>-2847619.2739726026</v>
      </c>
    </row>
    <row r="5" spans="1:50">
      <c r="A5" s="4">
        <v>43738</v>
      </c>
      <c r="B5" s="5">
        <v>0</v>
      </c>
      <c r="C5" s="7">
        <f>(C4-C6)/($A6-$A4)*($A6-$A5)+C6</f>
        <v>1293510.9068493149</v>
      </c>
      <c r="D5" s="7">
        <f t="shared" ref="D5" si="30">(D4-D6)/($A6-$A4)*($A6-$A5)+D6</f>
        <v>2071699.895890411</v>
      </c>
      <c r="E5" s="7">
        <f t="shared" ref="E5" si="31">(E4-E6)/($A6-$A4)*($A6-$A5)+E6</f>
        <v>3365210.8027397259</v>
      </c>
      <c r="F5" s="7">
        <f t="shared" ref="F5" si="32">(F4-F6)/($A6-$A4)*($A6-$A5)+F6</f>
        <v>2310546.6684931507</v>
      </c>
      <c r="G5" s="8">
        <v>0</v>
      </c>
      <c r="H5" s="8">
        <v>0</v>
      </c>
      <c r="I5" s="7">
        <f t="shared" ref="I5" si="33">(I4-I6)/($A6-$A4)*($A6-$A5)+I6</f>
        <v>2336906.5013698628</v>
      </c>
      <c r="J5" s="7">
        <f t="shared" ref="J5" si="34">(J4-J6)/($A6-$A4)*($A6-$A5)+J6</f>
        <v>5702117.3041095892</v>
      </c>
      <c r="K5" s="7">
        <f t="shared" ref="K5" si="35">(K4-K6)/($A6-$A4)*($A6-$A5)+K6</f>
        <v>441582.06301369861</v>
      </c>
      <c r="L5" s="7">
        <f t="shared" ref="L5" si="36">(L4-L6)/($A6-$A4)*($A6-$A5)+L6</f>
        <v>342237.98356164386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7">
        <f t="shared" ref="S5" si="37">(S4-S6)/($A6-$A4)*($A6-$A5)+S6</f>
        <v>180.72328767123287</v>
      </c>
      <c r="T5" s="7">
        <f t="shared" ref="T5" si="38">(T4-T6)/($A6-$A4)*($A6-$A5)+T6</f>
        <v>2013497.7808219178</v>
      </c>
      <c r="U5" s="8">
        <v>0</v>
      </c>
      <c r="V5" s="8">
        <v>0</v>
      </c>
      <c r="W5" s="8">
        <v>0</v>
      </c>
      <c r="X5" s="7">
        <f t="shared" ref="X5" si="39">(X4-X6)/($A6-$A4)*($A6-$A5)+X6</f>
        <v>2013497.7808219178</v>
      </c>
      <c r="Y5" s="7">
        <f t="shared" ref="Y5" si="40">(Y4-Y6)/($A6-$A4)*($A6-$A5)+Y6</f>
        <v>3688619.5232876712</v>
      </c>
      <c r="Z5" s="7">
        <f t="shared" ref="Z5" si="41">(Z4-Z6)/($A6-$A4)*($A6-$A5)+Z6</f>
        <v>7687994</v>
      </c>
      <c r="AA5" s="7">
        <f t="shared" ref="AA5" si="42">(AA4-AA6)/($A6-$A4)*($A6-$A5)+AA6</f>
        <v>646721.56438356172</v>
      </c>
      <c r="AB5" s="7">
        <f t="shared" ref="AB5" si="43">(AB4-AB6)/($A6-$A4)*($A6-$A5)+AB6</f>
        <v>-4646096.0410958901</v>
      </c>
      <c r="AC5" s="7">
        <f t="shared" ref="AC5" si="44">(AC4-AC6)/($A6-$A4)*($A6-$A5)+AC6</f>
        <v>3688619.5232876712</v>
      </c>
      <c r="AD5" s="7">
        <f t="shared" ref="AD5" si="45">(AD4-AD6)/($A6-$A4)*($A6-$A5)+AD6</f>
        <v>657855.87945205485</v>
      </c>
      <c r="AE5" s="8">
        <v>0</v>
      </c>
      <c r="AF5" s="8">
        <v>0</v>
      </c>
      <c r="AG5" s="7">
        <f t="shared" ref="AG5" si="46">(AG4-AG6)/($A6-$A4)*($A6-$A5)+AG6</f>
        <v>-2134157.8794520549</v>
      </c>
      <c r="AH5" s="7">
        <f t="shared" ref="AH5" si="47">(AH4-AH6)/($A6-$A4)*($A6-$A5)+AH6</f>
        <v>-175585.12328767125</v>
      </c>
      <c r="AI5" s="7">
        <f t="shared" ref="AI5" si="48">(AI4-AI6)/($A6-$A4)*($A6-$A5)+AI6</f>
        <v>-1243260.715068493</v>
      </c>
      <c r="AJ5" s="8">
        <v>0</v>
      </c>
      <c r="AK5" s="7">
        <f t="shared" ref="AK5" si="49">(AK4-AK6)/($A6-$A4)*($A6-$A5)+AK6</f>
        <v>-54143.791780821921</v>
      </c>
      <c r="AL5" s="8">
        <v>0</v>
      </c>
      <c r="AM5" s="7">
        <f t="shared" ref="AM5" si="50">(AM4-AM6)/($A6-$A4)*($A6-$A5)+AM6</f>
        <v>-47038.528767123287</v>
      </c>
      <c r="AN5" s="8">
        <v>0</v>
      </c>
      <c r="AO5" s="7">
        <f t="shared" ref="AO5" si="51">(AO4-AO6)/($A6-$A4)*($A6-$A5)+AO6</f>
        <v>-3833367.0191780822</v>
      </c>
      <c r="AP5" s="8">
        <v>0</v>
      </c>
      <c r="AQ5" s="7">
        <f t="shared" ref="AQ5" si="52">(AQ4-AQ6)/($A6-$A4)*($A6-$A5)+AQ6</f>
        <v>235.73698630136985</v>
      </c>
      <c r="AR5" s="7">
        <f t="shared" ref="AR5" si="53">(AR4-AR6)/($A6-$A4)*($A6-$A5)+AR6</f>
        <v>-179180.98082191782</v>
      </c>
      <c r="AS5" s="7">
        <f t="shared" ref="AS5" si="54">(AS4-AS6)/($A6-$A4)*($A6-$A5)+AS6</f>
        <v>-3175275.402739726</v>
      </c>
      <c r="AT5" s="8">
        <v>0</v>
      </c>
      <c r="AU5" s="7">
        <f t="shared" ref="AU5" si="55">(AU4-AU6)/($A6-$A4)*($A6-$A5)+AU6</f>
        <v>-3175275.402739726</v>
      </c>
      <c r="AV5" s="7">
        <f t="shared" ref="AV5" si="56">(AV4-AV6)/($A6-$A4)*($A6-$A5)+AV6</f>
        <v>-797.73424657534247</v>
      </c>
      <c r="AW5" s="7">
        <f t="shared" ref="AW5" si="57">(AW4-AW6)/($A6-$A4)*($A6-$A5)+AW6</f>
        <v>-797.73424657534247</v>
      </c>
      <c r="AX5" s="7">
        <f t="shared" ref="AX5" si="58">(AX4-AX6)/($A6-$A4)*($A6-$A5)+AX6</f>
        <v>-3176073.1369863013</v>
      </c>
    </row>
    <row r="6" spans="1:50">
      <c r="A6" s="4">
        <v>43830</v>
      </c>
      <c r="B6" s="5">
        <v>0</v>
      </c>
      <c r="C6" s="7">
        <v>292593</v>
      </c>
      <c r="D6" s="7">
        <v>2411346</v>
      </c>
      <c r="E6" s="9">
        <v>2703939</v>
      </c>
      <c r="F6" s="7">
        <v>2442914</v>
      </c>
      <c r="G6" s="7">
        <v>35243</v>
      </c>
      <c r="H6" s="8">
        <v>0</v>
      </c>
      <c r="I6" s="7">
        <v>2478157</v>
      </c>
      <c r="J6" s="7">
        <f>E6+I6</f>
        <v>5182096</v>
      </c>
      <c r="K6" s="7">
        <v>344821</v>
      </c>
      <c r="L6" s="7">
        <v>203412</v>
      </c>
      <c r="M6" s="8">
        <v>0</v>
      </c>
      <c r="N6" s="7">
        <v>1601198</v>
      </c>
      <c r="O6" s="7">
        <v>36602</v>
      </c>
      <c r="P6" s="8">
        <v>0</v>
      </c>
      <c r="Q6" s="8">
        <v>0</v>
      </c>
      <c r="R6" s="8">
        <v>0</v>
      </c>
      <c r="S6" s="7"/>
      <c r="T6" s="7">
        <v>2192066</v>
      </c>
      <c r="U6" s="8">
        <v>0</v>
      </c>
      <c r="V6" s="8">
        <v>0</v>
      </c>
      <c r="W6" s="8">
        <v>0</v>
      </c>
      <c r="X6" s="7">
        <v>2192066</v>
      </c>
      <c r="Y6" s="7">
        <v>2990030</v>
      </c>
      <c r="Z6" s="7">
        <v>7687994</v>
      </c>
      <c r="AA6" s="7">
        <v>709979</v>
      </c>
      <c r="AB6" s="7">
        <v>-5407943</v>
      </c>
      <c r="AC6" s="7">
        <v>2990030</v>
      </c>
      <c r="AD6" s="8">
        <v>600616</v>
      </c>
      <c r="AE6" s="8">
        <v>0</v>
      </c>
      <c r="AF6" s="8">
        <v>0</v>
      </c>
      <c r="AG6" s="8">
        <v>-2287046</v>
      </c>
      <c r="AH6" s="8">
        <v>-196362</v>
      </c>
      <c r="AI6" s="8">
        <v>-1254581</v>
      </c>
      <c r="AJ6" s="8">
        <v>0</v>
      </c>
      <c r="AK6" s="8">
        <v>-68828</v>
      </c>
      <c r="AL6" s="8">
        <v>0</v>
      </c>
      <c r="AM6" s="8">
        <v>-60835</v>
      </c>
      <c r="AN6" s="8">
        <v>0</v>
      </c>
      <c r="AO6" s="8">
        <v>-4104182</v>
      </c>
      <c r="AP6" s="8">
        <v>0</v>
      </c>
      <c r="AQ6" s="8">
        <v>268</v>
      </c>
      <c r="AR6" s="8">
        <v>-236530</v>
      </c>
      <c r="AS6" s="8">
        <v>-3503298</v>
      </c>
      <c r="AT6" s="8">
        <v>0</v>
      </c>
      <c r="AU6" s="8">
        <v>-3503298</v>
      </c>
      <c r="AV6" s="8">
        <v>-1229</v>
      </c>
      <c r="AW6" s="8">
        <v>-1229</v>
      </c>
      <c r="AX6" s="8">
        <v>-3504527</v>
      </c>
    </row>
    <row r="7" spans="1:50" s="2" customFormat="1">
      <c r="A7" s="4">
        <v>43920</v>
      </c>
      <c r="B7" s="5">
        <v>0</v>
      </c>
      <c r="C7" s="7">
        <f>(C6-C8)/($A8-$A6)*($A8-$A7)+C8</f>
        <v>2873421.6885245899</v>
      </c>
      <c r="D7" s="7">
        <f t="shared" ref="D7" si="59">(D6-D8)/($A8-$A6)*($A8-$A7)+D8</f>
        <v>1977972.3934426229</v>
      </c>
      <c r="E7" s="7">
        <f t="shared" ref="E7" si="60">(E6-E8)/($A8-$A6)*($A8-$A7)+E8</f>
        <v>4851394.0819672132</v>
      </c>
      <c r="F7" s="7">
        <f t="shared" ref="F7" si="61">(F6-F8)/($A8-$A6)*($A8-$A7)+F8</f>
        <v>3186538.5081967218</v>
      </c>
      <c r="G7" s="8">
        <v>0</v>
      </c>
      <c r="H7" s="8">
        <v>0</v>
      </c>
      <c r="I7" s="7">
        <f t="shared" ref="I7" si="62">(I6-I8)/($A8-$A6)*($A8-$A7)+I8</f>
        <v>3213115.1967213117</v>
      </c>
      <c r="J7" s="7">
        <f t="shared" ref="J7" si="63">(J6-J8)/($A8-$A6)*($A8-$A7)+J8</f>
        <v>8064509.2786885239</v>
      </c>
      <c r="K7" s="7">
        <f t="shared" ref="K7" si="64">(K6-K8)/($A8-$A6)*($A8-$A7)+K8</f>
        <v>364048.78688524588</v>
      </c>
      <c r="L7" s="7">
        <f t="shared" ref="L7" si="65">(L6-L8)/($A8-$A6)*($A8-$A7)+L8</f>
        <v>232842.49180327871</v>
      </c>
      <c r="M7" s="8">
        <v>0</v>
      </c>
      <c r="N7" s="7">
        <f t="shared" ref="N7" si="66">(N6-N8)/($A8-$A6)*($A8-$A7)+N8</f>
        <v>2059780.4590163932</v>
      </c>
      <c r="O7" s="8">
        <v>0</v>
      </c>
      <c r="P7" s="8">
        <v>0</v>
      </c>
      <c r="Q7" s="8">
        <v>0</v>
      </c>
      <c r="R7" s="8">
        <v>0</v>
      </c>
      <c r="S7" s="7">
        <f t="shared" ref="S7" si="67">(S6-S8)/($A8-$A6)*($A8-$A7)+S8</f>
        <v>128.85245901639342</v>
      </c>
      <c r="T7" s="7">
        <f t="shared" ref="T7" si="68">(T6-T8)/($A8-$A6)*($A8-$A7)+T8</f>
        <v>2894026.9016393442</v>
      </c>
      <c r="U7" s="8">
        <v>0</v>
      </c>
      <c r="V7" s="8">
        <v>0</v>
      </c>
      <c r="W7" s="8">
        <v>0</v>
      </c>
      <c r="X7" s="7">
        <f t="shared" ref="X7" si="69">(X6-X8)/($A8-$A6)*($A8-$A7)+X8</f>
        <v>2894026.9016393442</v>
      </c>
      <c r="Y7" s="7">
        <f t="shared" ref="Y7" si="70">(Y6-Y8)/($A8-$A6)*($A8-$A7)+Y8</f>
        <v>5170482.3770491797</v>
      </c>
      <c r="Z7" s="7">
        <f t="shared" ref="Z7" si="71">(Z6-Z8)/($A8-$A6)*($A8-$A7)+Z8</f>
        <v>11174876.295081966</v>
      </c>
      <c r="AA7" s="7">
        <f t="shared" ref="AA7" si="72">(AA6-AA8)/($A8-$A6)*($A8-$A7)+AA8</f>
        <v>600656.78688524594</v>
      </c>
      <c r="AB7" s="7">
        <f t="shared" ref="AB7" si="73">(AB6-AB8)/($A8-$A6)*($A8-$A7)+AB8</f>
        <v>-6605050.7049180325</v>
      </c>
      <c r="AC7" s="7">
        <f t="shared" ref="AC7" si="74">(AC6-AC8)/($A8-$A6)*($A8-$A7)+AC8</f>
        <v>5170482.3770491797</v>
      </c>
      <c r="AD7" s="7">
        <f t="shared" ref="AD7" si="75">(AD6-AD8)/($A8-$A6)*($A8-$A7)+AD8</f>
        <v>496256.32786885242</v>
      </c>
      <c r="AE7" s="8">
        <v>0</v>
      </c>
      <c r="AF7" s="8">
        <v>0</v>
      </c>
      <c r="AG7" s="7">
        <f t="shared" ref="AG7" si="76">(AG6-AG8)/($A8-$A6)*($A8-$A7)+AG8</f>
        <v>-2040893.5409836066</v>
      </c>
      <c r="AH7" s="7">
        <f t="shared" ref="AH7" si="77">(AH6-AH8)/($A8-$A6)*($A8-$A7)+AH8</f>
        <v>-270131.26229508198</v>
      </c>
      <c r="AI7" s="7">
        <f t="shared" ref="AI7" si="78">(AI6-AI8)/($A8-$A6)*($A8-$A7)+AI8</f>
        <v>-1265428.4590163934</v>
      </c>
      <c r="AJ7" s="8">
        <v>0</v>
      </c>
      <c r="AK7" s="7">
        <f t="shared" ref="AK7" si="79">(AK6-AK8)/($A8-$A6)*($A8-$A7)+AK8</f>
        <v>-80991.524590163928</v>
      </c>
      <c r="AL7" s="8">
        <v>0</v>
      </c>
      <c r="AM7" s="7">
        <f t="shared" ref="AM7" si="80">(AM6-AM8)/($A8-$A6)*($A8-$A7)+AM8</f>
        <v>-56501.967213114753</v>
      </c>
      <c r="AN7" s="8">
        <v>0</v>
      </c>
      <c r="AO7" s="7">
        <f t="shared" ref="AO7" si="81">(AO6-AO8)/($A8-$A6)*($A8-$A7)+AO8</f>
        <v>-4202365.1147540985</v>
      </c>
      <c r="AP7" s="8">
        <v>0</v>
      </c>
      <c r="AQ7" s="8">
        <v>0</v>
      </c>
      <c r="AR7" s="7">
        <f t="shared" ref="AR7" si="82">(AR6-AR8)/($A8-$A6)*($A8-$A7)+AR8</f>
        <v>-488418.36065573769</v>
      </c>
      <c r="AS7" s="7">
        <f t="shared" ref="AS7" si="83">(AS6-AS8)/($A8-$A6)*($A8-$A7)+AS8</f>
        <v>-3838938.9836065574</v>
      </c>
      <c r="AT7" s="8">
        <v>0</v>
      </c>
      <c r="AU7" s="7">
        <f t="shared" ref="AU7" si="84">(AU6-AU8)/($A8-$A6)*($A8-$A7)+AU8</f>
        <v>-3838938.9836065574</v>
      </c>
      <c r="AV7" s="7">
        <f t="shared" ref="AV7" si="85">(AV6-AV8)/($A8-$A6)*($A8-$A7)+AV8</f>
        <v>-712.60655737704917</v>
      </c>
      <c r="AW7" s="7">
        <f t="shared" ref="AW7" si="86">(AW6-AW8)/($A8-$A6)*($A8-$A7)+AW8</f>
        <v>-712.60655737704917</v>
      </c>
      <c r="AX7" s="7">
        <f t="shared" ref="AX7" si="87">(AX6-AX8)/($A8-$A6)*($A8-$A7)+AX8</f>
        <v>-3839651.5901639345</v>
      </c>
    </row>
    <row r="8" spans="1:50" s="2" customFormat="1">
      <c r="A8" s="4">
        <v>44012</v>
      </c>
      <c r="B8" s="5">
        <v>0</v>
      </c>
      <c r="C8" s="7">
        <f>(C6-C10)/($A10-$A6)*($A10-$A8)+C10</f>
        <v>5511602.1256830599</v>
      </c>
      <c r="D8" s="7">
        <f t="shared" ref="D8:AX8" si="88">(D6-D10)/($A10-$A6)*($A10-$A8)+D10</f>
        <v>1534968.2622950817</v>
      </c>
      <c r="E8" s="7">
        <f t="shared" si="88"/>
        <v>7046570.3879781421</v>
      </c>
      <c r="F8" s="7">
        <f t="shared" si="88"/>
        <v>3946688.0054644812</v>
      </c>
      <c r="G8" s="8">
        <v>0</v>
      </c>
      <c r="H8" s="8">
        <v>0</v>
      </c>
      <c r="I8" s="7">
        <f t="shared" si="88"/>
        <v>3964405.7978142076</v>
      </c>
      <c r="J8" s="7">
        <f t="shared" si="88"/>
        <v>11010976.185792349</v>
      </c>
      <c r="K8" s="7">
        <f t="shared" si="88"/>
        <v>383703.85792349727</v>
      </c>
      <c r="L8" s="7">
        <f t="shared" si="88"/>
        <v>262926.99453551916</v>
      </c>
      <c r="M8" s="8">
        <v>0</v>
      </c>
      <c r="N8" s="7">
        <f t="shared" si="88"/>
        <v>2528553.639344262</v>
      </c>
      <c r="O8" s="8">
        <v>0</v>
      </c>
      <c r="P8" s="8">
        <v>0</v>
      </c>
      <c r="Q8" s="8">
        <v>0</v>
      </c>
      <c r="R8" s="8">
        <v>0</v>
      </c>
      <c r="S8" s="7">
        <f t="shared" si="88"/>
        <v>260.56830601092895</v>
      </c>
      <c r="T8" s="7">
        <f t="shared" si="88"/>
        <v>3611586.9344262294</v>
      </c>
      <c r="U8" s="8">
        <v>0</v>
      </c>
      <c r="V8" s="8">
        <v>0</v>
      </c>
      <c r="W8" s="8">
        <v>0</v>
      </c>
      <c r="X8" s="7">
        <f t="shared" si="88"/>
        <v>3611586.9344262294</v>
      </c>
      <c r="Y8" s="7">
        <f t="shared" si="88"/>
        <v>7399389.2513661198</v>
      </c>
      <c r="Z8" s="7">
        <f t="shared" si="88"/>
        <v>14739244.863387978</v>
      </c>
      <c r="AA8" s="7">
        <f t="shared" si="88"/>
        <v>488905.19125683059</v>
      </c>
      <c r="AB8" s="7">
        <f t="shared" si="88"/>
        <v>-7828760.8032786883</v>
      </c>
      <c r="AC8" s="7">
        <f t="shared" si="88"/>
        <v>7399389.2513661198</v>
      </c>
      <c r="AD8" s="7">
        <f t="shared" si="88"/>
        <v>389577.55191256828</v>
      </c>
      <c r="AE8" s="8">
        <v>0</v>
      </c>
      <c r="AF8" s="8">
        <v>0</v>
      </c>
      <c r="AG8" s="7">
        <f t="shared" si="88"/>
        <v>-1789271.0273224043</v>
      </c>
      <c r="AH8" s="7">
        <f t="shared" si="88"/>
        <v>-345539.84153005469</v>
      </c>
      <c r="AI8" s="7">
        <f t="shared" si="88"/>
        <v>-1276516.9726775957</v>
      </c>
      <c r="AJ8" s="8">
        <v>0</v>
      </c>
      <c r="AK8" s="7">
        <f t="shared" si="88"/>
        <v>-93425.349726775952</v>
      </c>
      <c r="AL8" s="8">
        <v>0</v>
      </c>
      <c r="AM8" s="7">
        <f t="shared" si="88"/>
        <v>-52072.644808743171</v>
      </c>
      <c r="AN8" s="8">
        <v>0</v>
      </c>
      <c r="AO8" s="7">
        <f t="shared" si="88"/>
        <v>-4302730.076502732</v>
      </c>
      <c r="AP8" s="8">
        <v>0</v>
      </c>
      <c r="AQ8" s="8">
        <v>0</v>
      </c>
      <c r="AR8" s="7">
        <f t="shared" si="88"/>
        <v>-745904.24043715838</v>
      </c>
      <c r="AS8" s="7">
        <f t="shared" si="88"/>
        <v>-4182038.6557377051</v>
      </c>
      <c r="AT8" s="8">
        <v>0</v>
      </c>
      <c r="AU8" s="7">
        <f t="shared" si="88"/>
        <v>-4182038.6557377051</v>
      </c>
      <c r="AV8" s="7">
        <f t="shared" si="88"/>
        <v>-184.7377049180327</v>
      </c>
      <c r="AW8" s="7">
        <f t="shared" si="88"/>
        <v>-184.7377049180327</v>
      </c>
      <c r="AX8" s="7">
        <f t="shared" si="88"/>
        <v>-4182223.3934426229</v>
      </c>
    </row>
    <row r="9" spans="1:50" s="2" customFormat="1">
      <c r="A9" s="4">
        <v>44104</v>
      </c>
      <c r="B9" s="5">
        <v>0</v>
      </c>
      <c r="C9" s="7">
        <f>(C8-C10)/($A10-$A8)*($A10-$A9)+C10</f>
        <v>8149782.56284153</v>
      </c>
      <c r="D9" s="7">
        <f t="shared" ref="D9" si="89">(D8-D10)/($A10-$A8)*($A10-$A9)+D10</f>
        <v>1091964.1311475409</v>
      </c>
      <c r="E9" s="7">
        <f t="shared" ref="E9" si="90">(E8-E10)/($A10-$A8)*($A10-$A9)+E10</f>
        <v>9241746.693989072</v>
      </c>
      <c r="F9" s="7">
        <f t="shared" ref="F9" si="91">(F8-F10)/($A10-$A8)*($A10-$A9)+F10</f>
        <v>4706837.5027322406</v>
      </c>
      <c r="G9" s="8">
        <v>0</v>
      </c>
      <c r="H9" s="8">
        <v>0</v>
      </c>
      <c r="I9" s="7">
        <f t="shared" ref="I9" si="92">(I8-I10)/($A10-$A8)*($A10-$A9)+I10</f>
        <v>4715696.3989071036</v>
      </c>
      <c r="J9" s="7">
        <f t="shared" ref="J9" si="93">(J8-J10)/($A10-$A8)*($A10-$A9)+J10</f>
        <v>13957443.092896175</v>
      </c>
      <c r="K9" s="7">
        <f t="shared" ref="K9" si="94">(K8-K10)/($A10-$A8)*($A10-$A9)+K10</f>
        <v>403358.92896174861</v>
      </c>
      <c r="L9" s="7">
        <f t="shared" ref="L9" si="95">(L8-L10)/($A10-$A8)*($A10-$A9)+L10</f>
        <v>293011.49726775958</v>
      </c>
      <c r="M9" s="8">
        <v>0</v>
      </c>
      <c r="N9" s="7">
        <f t="shared" ref="N9" si="96">(N8-N10)/($A10-$A8)*($A10-$A9)+N10</f>
        <v>2997326.819672131</v>
      </c>
      <c r="O9" s="8">
        <v>0</v>
      </c>
      <c r="P9" s="8">
        <v>0</v>
      </c>
      <c r="Q9" s="8">
        <v>0</v>
      </c>
      <c r="R9" s="8">
        <v>0</v>
      </c>
      <c r="S9" s="7">
        <f t="shared" ref="S9" si="97">(S8-S10)/($A10-$A8)*($A10-$A9)+S10</f>
        <v>392.28415300546447</v>
      </c>
      <c r="T9" s="7">
        <f t="shared" ref="T9" si="98">(T8-T10)/($A10-$A8)*($A10-$A9)+T10</f>
        <v>4329146.9672131147</v>
      </c>
      <c r="U9" s="8">
        <v>0</v>
      </c>
      <c r="V9" s="8">
        <v>0</v>
      </c>
      <c r="W9" s="8">
        <v>0</v>
      </c>
      <c r="X9" s="7">
        <f t="shared" ref="X9" si="99">(X8-X10)/($A10-$A8)*($A10-$A9)+X10</f>
        <v>4329146.9672131147</v>
      </c>
      <c r="Y9" s="7">
        <f t="shared" ref="Y9" si="100">(Y8-Y10)/($A10-$A8)*($A10-$A9)+Y10</f>
        <v>9628296.1256830599</v>
      </c>
      <c r="Z9" s="7">
        <f t="shared" ref="Z9" si="101">(Z8-Z10)/($A10-$A8)*($A10-$A9)+Z10</f>
        <v>18303613.43169399</v>
      </c>
      <c r="AA9" s="7">
        <f t="shared" ref="AA9" si="102">(AA8-AA10)/($A10-$A8)*($A10-$A9)+AA10</f>
        <v>377153.59562841529</v>
      </c>
      <c r="AB9" s="7">
        <f t="shared" ref="AB9" si="103">(AB8-AB10)/($A10-$A8)*($A10-$A9)+AB10</f>
        <v>-9052470.9016393442</v>
      </c>
      <c r="AC9" s="7">
        <f t="shared" ref="AC9" si="104">(AC8-AC10)/($A10-$A8)*($A10-$A9)+AC10</f>
        <v>9628296.1256830599</v>
      </c>
      <c r="AD9" s="7">
        <f t="shared" ref="AD9" si="105">(AD8-AD10)/($A10-$A8)*($A10-$A9)+AD10</f>
        <v>282898.77595628414</v>
      </c>
      <c r="AE9" s="8">
        <v>0</v>
      </c>
      <c r="AF9" s="8">
        <v>0</v>
      </c>
      <c r="AG9" s="7">
        <f t="shared" ref="AG9" si="106">(AG8-AG10)/($A10-$A8)*($A10-$A9)+AG10</f>
        <v>-1537648.513661202</v>
      </c>
      <c r="AH9" s="7">
        <f t="shared" ref="AH9" si="107">(AH8-AH10)/($A10-$A8)*($A10-$A9)+AH10</f>
        <v>-420948.42076502735</v>
      </c>
      <c r="AI9" s="7">
        <f t="shared" ref="AI9" si="108">(AI8-AI10)/($A10-$A8)*($A10-$A9)+AI10</f>
        <v>-1287605.486338798</v>
      </c>
      <c r="AJ9" s="8">
        <v>0</v>
      </c>
      <c r="AK9" s="7">
        <f t="shared" ref="AK9" si="109">(AK8-AK10)/($A10-$A8)*($A10-$A9)+AK10</f>
        <v>-105859.17486338798</v>
      </c>
      <c r="AL9" s="8">
        <v>0</v>
      </c>
      <c r="AM9" s="7">
        <f t="shared" ref="AM9" si="110">(AM8-AM10)/($A10-$A8)*($A10-$A9)+AM10</f>
        <v>-47643.322404371589</v>
      </c>
      <c r="AN9" s="8">
        <v>0</v>
      </c>
      <c r="AO9" s="7">
        <f t="shared" ref="AO9" si="111">(AO8-AO10)/($A10-$A8)*($A10-$A9)+AO10</f>
        <v>-4403095.0382513665</v>
      </c>
      <c r="AP9" s="8">
        <v>0</v>
      </c>
      <c r="AQ9" s="8">
        <v>0</v>
      </c>
      <c r="AR9" s="7">
        <f t="shared" ref="AR9" si="112">(AR8-AR10)/($A10-$A8)*($A10-$A9)+AR10</f>
        <v>-1003390.1202185792</v>
      </c>
      <c r="AS9" s="7">
        <f t="shared" ref="AS9" si="113">(AS8-AS10)/($A10-$A8)*($A10-$A9)+AS10</f>
        <v>-4525138.3278688528</v>
      </c>
      <c r="AT9" s="8">
        <v>0</v>
      </c>
      <c r="AU9" s="7">
        <f t="shared" ref="AU9" si="114">(AU8-AU10)/($A10-$A8)*($A10-$A9)+AU10</f>
        <v>-4525138.3278688528</v>
      </c>
      <c r="AV9" s="7">
        <f t="shared" ref="AV9" si="115">(AV8-AV10)/($A10-$A8)*($A10-$A9)+AV10</f>
        <v>343.13114754098365</v>
      </c>
      <c r="AW9" s="7">
        <f t="shared" ref="AW9" si="116">(AW8-AW10)/($A10-$A8)*($A10-$A9)+AW10</f>
        <v>343.13114754098365</v>
      </c>
      <c r="AX9" s="7">
        <f t="shared" ref="AX9" si="117">(AX8-AX10)/($A10-$A8)*($A10-$A9)+AX10</f>
        <v>-4524795.1967213117</v>
      </c>
    </row>
    <row r="10" spans="1:50">
      <c r="A10" s="4">
        <v>44196</v>
      </c>
      <c r="B10" s="5">
        <v>4</v>
      </c>
      <c r="C10" s="7">
        <v>10787963</v>
      </c>
      <c r="D10" s="7">
        <v>648960</v>
      </c>
      <c r="E10" s="7">
        <v>11436923</v>
      </c>
      <c r="F10" s="7">
        <v>5466987</v>
      </c>
      <c r="G10" s="8">
        <v>0</v>
      </c>
      <c r="H10" s="8">
        <v>0</v>
      </c>
      <c r="I10" s="7">
        <v>5466987</v>
      </c>
      <c r="J10" s="7">
        <f>E10+I10</f>
        <v>16903910</v>
      </c>
      <c r="K10" s="7">
        <v>423014</v>
      </c>
      <c r="L10" s="7">
        <v>323096</v>
      </c>
      <c r="M10" s="8">
        <v>0</v>
      </c>
      <c r="N10" s="7">
        <v>3466100</v>
      </c>
      <c r="O10" s="8">
        <v>0</v>
      </c>
      <c r="P10" s="7">
        <v>833973</v>
      </c>
      <c r="Q10" s="8">
        <v>0</v>
      </c>
      <c r="R10" s="8">
        <v>0</v>
      </c>
      <c r="S10" s="7">
        <v>524</v>
      </c>
      <c r="T10" s="7">
        <v>5046707</v>
      </c>
      <c r="U10" s="8">
        <v>0</v>
      </c>
      <c r="V10" s="8">
        <v>0</v>
      </c>
      <c r="W10" s="8">
        <v>0</v>
      </c>
      <c r="X10" s="7">
        <v>5046707</v>
      </c>
      <c r="Y10" s="7">
        <v>11857203</v>
      </c>
      <c r="Z10" s="7">
        <v>21867982</v>
      </c>
      <c r="AA10" s="7">
        <v>265402</v>
      </c>
      <c r="AB10" s="7">
        <v>-10276181</v>
      </c>
      <c r="AC10" s="7">
        <v>11857203</v>
      </c>
      <c r="AD10" s="8">
        <v>176220</v>
      </c>
      <c r="AE10" s="8">
        <v>0</v>
      </c>
      <c r="AF10" s="8">
        <v>0</v>
      </c>
      <c r="AG10" s="8">
        <v>-1286026</v>
      </c>
      <c r="AH10" s="8">
        <v>-496357</v>
      </c>
      <c r="AI10" s="8">
        <v>-1298694</v>
      </c>
      <c r="AJ10" s="8">
        <v>0</v>
      </c>
      <c r="AK10" s="8">
        <v>-118293</v>
      </c>
      <c r="AL10" s="8">
        <v>0</v>
      </c>
      <c r="AM10" s="8">
        <v>-43214</v>
      </c>
      <c r="AN10" s="8">
        <v>0</v>
      </c>
      <c r="AO10" s="8">
        <v>-4503460</v>
      </c>
      <c r="AP10" s="8">
        <v>-540998</v>
      </c>
      <c r="AQ10" s="8">
        <v>0</v>
      </c>
      <c r="AR10" s="8">
        <v>-1260876</v>
      </c>
      <c r="AS10" s="8">
        <v>-4868238</v>
      </c>
      <c r="AT10" s="8">
        <v>0</v>
      </c>
      <c r="AU10" s="8">
        <v>-4868238</v>
      </c>
      <c r="AV10" s="8">
        <v>871</v>
      </c>
      <c r="AW10" s="8">
        <v>871</v>
      </c>
      <c r="AX10" s="8">
        <v>-4867367</v>
      </c>
    </row>
    <row r="11" spans="1:50" s="2" customFormat="1">
      <c r="A11" s="4">
        <v>44285</v>
      </c>
      <c r="B11" s="5">
        <v>4</v>
      </c>
      <c r="C11" s="7">
        <f>(C10-C12)/($A12-$A10)*($A12-$A11)+C12</f>
        <v>9568105.8356164377</v>
      </c>
      <c r="D11" s="7">
        <f t="shared" ref="D11" si="118">(D10-D12)/($A12-$A10)*($A12-$A11)+D12</f>
        <v>804134.06027397257</v>
      </c>
      <c r="E11" s="7">
        <f t="shared" ref="E11" si="119">(E10-E12)/($A12-$A10)*($A12-$A11)+E12</f>
        <v>10372239.895890411</v>
      </c>
      <c r="F11" s="7">
        <f t="shared" ref="F11" si="120">(F10-F12)/($A12-$A10)*($A12-$A11)+F12</f>
        <v>6419724.4410958905</v>
      </c>
      <c r="G11" s="8">
        <v>0</v>
      </c>
      <c r="H11" s="8">
        <v>0</v>
      </c>
      <c r="I11" s="7">
        <f t="shared" ref="I11" si="121">(I10-I12)/($A12-$A10)*($A12-$A11)+I12</f>
        <v>6526598.0794520546</v>
      </c>
      <c r="J11" s="7">
        <f t="shared" ref="J11" si="122">(J10-J12)/($A12-$A10)*($A12-$A11)+J12</f>
        <v>16898837.975342464</v>
      </c>
      <c r="K11" s="7">
        <f t="shared" ref="K11" si="123">(K10-K12)/($A12-$A10)*($A12-$A11)+K12</f>
        <v>438133.0273972603</v>
      </c>
      <c r="L11" s="7">
        <f t="shared" ref="L11" si="124">(L10-L12)/($A12-$A10)*($A12-$A11)+L12</f>
        <v>384287.03561643837</v>
      </c>
      <c r="M11" s="8">
        <v>0</v>
      </c>
      <c r="N11" s="7">
        <f t="shared" ref="N11" si="125">(N10-N12)/($A12-$A10)*($A12-$A11)+N12</f>
        <v>2638707.7205479452</v>
      </c>
      <c r="O11" s="8">
        <v>0</v>
      </c>
      <c r="P11" s="7">
        <f t="shared" ref="P11" si="126">(P10-P12)/($A12-$A10)*($A12-$A11)+P12</f>
        <v>1438864.791780822</v>
      </c>
      <c r="Q11" s="8">
        <v>0</v>
      </c>
      <c r="R11" s="8">
        <v>0</v>
      </c>
      <c r="S11" s="7">
        <f t="shared" ref="S11" si="127">(S10-S12)/($A12-$A10)*($A12-$A11)+S12</f>
        <v>2094.0575342465754</v>
      </c>
      <c r="T11" s="7">
        <f t="shared" ref="T11" si="128">(T10-T12)/($A12-$A10)*($A12-$A11)+T12</f>
        <v>4912605.4575342461</v>
      </c>
      <c r="U11" s="8">
        <v>0</v>
      </c>
      <c r="V11" s="8">
        <v>0</v>
      </c>
      <c r="W11" s="8">
        <v>0</v>
      </c>
      <c r="X11" s="7">
        <f t="shared" ref="X11" si="129">(X10-X12)/($A12-$A10)*($A12-$A11)+X12</f>
        <v>4957250.2958904104</v>
      </c>
      <c r="Y11" s="7">
        <f t="shared" ref="Y11" si="130">(Y10-Y12)/($A12-$A10)*($A12-$A11)+Y12</f>
        <v>11941587.679452056</v>
      </c>
      <c r="Z11" s="7">
        <f t="shared" ref="Z11" si="131">(Z10-Z12)/($A12-$A10)*($A12-$A11)+Z12</f>
        <v>23474438.827397261</v>
      </c>
      <c r="AA11" s="7">
        <f t="shared" ref="AA11" si="132">(AA10-AA12)/($A12-$A10)*($A12-$A11)+AA12</f>
        <v>296028.72876712331</v>
      </c>
      <c r="AB11" s="7">
        <f t="shared" ref="AB11" si="133">(AB10-AB12)/($A12-$A10)*($A12-$A11)+AB12</f>
        <v>-11828879.87671233</v>
      </c>
      <c r="AC11" s="7">
        <f t="shared" ref="AC11" si="134">(AC10-AC12)/($A12-$A10)*($A12-$A11)+AC12</f>
        <v>11941587.679452056</v>
      </c>
      <c r="AD11" s="7">
        <f t="shared" ref="AD11" si="135">(AD10-AD12)/($A12-$A10)*($A12-$A11)+AD12</f>
        <v>163859.48493150686</v>
      </c>
      <c r="AE11" s="8">
        <v>0</v>
      </c>
      <c r="AF11" s="8">
        <v>0</v>
      </c>
      <c r="AG11" s="7">
        <f t="shared" ref="AG11" si="136">(AG10-AG12)/($A12-$A10)*($A12-$A11)+AG12</f>
        <v>-1695153.3917808218</v>
      </c>
      <c r="AH11" s="7">
        <f t="shared" ref="AH11" si="137">(AH10-AH12)/($A12-$A10)*($A12-$A11)+AH12</f>
        <v>-433581.76438356168</v>
      </c>
      <c r="AI11" s="7">
        <f t="shared" ref="AI11" si="138">(AI10-AI12)/($A12-$A10)*($A12-$A11)+AI12</f>
        <v>-1361557.5041095892</v>
      </c>
      <c r="AJ11" s="8">
        <v>0</v>
      </c>
      <c r="AK11" s="7">
        <f t="shared" ref="AK11" si="139">(AK10-AK12)/($A12-$A10)*($A12-$A11)+AK12</f>
        <v>-119230.30410958904</v>
      </c>
      <c r="AL11" s="8">
        <v>0</v>
      </c>
      <c r="AM11" s="7">
        <f t="shared" ref="AM11" si="140">(AM10-AM12)/($A12-$A10)*($A12-$A11)+AM12</f>
        <v>-220154.04657534248</v>
      </c>
      <c r="AN11" s="8">
        <v>0</v>
      </c>
      <c r="AO11" s="7">
        <f t="shared" ref="AO11" si="141">(AO10-AO12)/($A12-$A10)*($A12-$A11)+AO12</f>
        <v>-4712323.7369863018</v>
      </c>
      <c r="AP11" s="7">
        <f t="shared" ref="AP11" si="142">(AP10-AP12)/($A12-$A10)*($A12-$A11)+AP12</f>
        <v>-585019.59452054801</v>
      </c>
      <c r="AQ11" s="8">
        <v>0</v>
      </c>
      <c r="AR11" s="7">
        <f t="shared" ref="AR11" si="143">(AR10-AR12)/($A12-$A10)*($A12-$A11)+AR12</f>
        <v>-1022759.791780822</v>
      </c>
      <c r="AS11" s="7">
        <f t="shared" ref="AS11" si="144">(AS10-AS12)/($A12-$A10)*($A12-$A11)+AS12</f>
        <v>-5233422.312328767</v>
      </c>
      <c r="AT11" s="8">
        <v>0</v>
      </c>
      <c r="AU11" s="7">
        <f t="shared" ref="AU11" si="145">(AU10-AU12)/($A12-$A10)*($A12-$A11)+AU12</f>
        <v>-5233887.0630136989</v>
      </c>
      <c r="AV11" s="7">
        <f t="shared" ref="AV11" si="146">(AV10-AV12)/($A12-$A10)*($A12-$A11)+AV12</f>
        <v>-979.9561643835616</v>
      </c>
      <c r="AW11" s="7">
        <f t="shared" ref="AW11" si="147">(AW10-AW12)/($A12-$A10)*($A12-$A11)+AW12</f>
        <v>-979.9561643835616</v>
      </c>
      <c r="AX11" s="7">
        <f t="shared" ref="AX11" si="148">(AX10-AX12)/($A12-$A10)*($A12-$A11)+AX12</f>
        <v>-5234867.0191780822</v>
      </c>
    </row>
    <row r="12" spans="1:50" s="2" customFormat="1">
      <c r="A12" s="4">
        <v>44377</v>
      </c>
      <c r="B12" s="5">
        <v>8</v>
      </c>
      <c r="C12" s="7">
        <f>(C10-C14)/($A14-$A10)*($A14-$A12)+C14</f>
        <v>8307129.8904109588</v>
      </c>
      <c r="D12" s="7">
        <f t="shared" ref="D12:AX12" si="149">(D10-D14)/($A14-$A10)*($A14-$A12)+D14</f>
        <v>964538.70684931509</v>
      </c>
      <c r="E12" s="7">
        <f t="shared" si="149"/>
        <v>9271668.597260274</v>
      </c>
      <c r="F12" s="7">
        <f t="shared" si="149"/>
        <v>7404576.6273972606</v>
      </c>
      <c r="G12" s="8">
        <v>0</v>
      </c>
      <c r="H12" s="8">
        <v>0</v>
      </c>
      <c r="I12" s="7">
        <f t="shared" si="149"/>
        <v>7621926.3863013703</v>
      </c>
      <c r="J12" s="7">
        <f t="shared" si="149"/>
        <v>16893594.983561642</v>
      </c>
      <c r="K12" s="7">
        <f t="shared" si="149"/>
        <v>453761.68493150687</v>
      </c>
      <c r="L12" s="7">
        <f t="shared" si="149"/>
        <v>447540.69041095889</v>
      </c>
      <c r="M12" s="8">
        <v>0</v>
      </c>
      <c r="N12" s="7">
        <f t="shared" si="149"/>
        <v>1783425.8136986301</v>
      </c>
      <c r="O12" s="8">
        <v>0</v>
      </c>
      <c r="P12" s="7">
        <f t="shared" si="149"/>
        <v>2064146.194520548</v>
      </c>
      <c r="Q12" s="8">
        <v>0</v>
      </c>
      <c r="R12" s="8">
        <v>0</v>
      </c>
      <c r="S12" s="7">
        <f t="shared" si="149"/>
        <v>3717.0383561643835</v>
      </c>
      <c r="T12" s="7">
        <f t="shared" si="149"/>
        <v>4773983.6383561641</v>
      </c>
      <c r="U12" s="8">
        <v>0</v>
      </c>
      <c r="V12" s="8">
        <v>0</v>
      </c>
      <c r="W12" s="8">
        <v>0</v>
      </c>
      <c r="X12" s="7">
        <f t="shared" si="149"/>
        <v>4864778.1972602736</v>
      </c>
      <c r="Y12" s="7">
        <f t="shared" si="149"/>
        <v>12028816.786301371</v>
      </c>
      <c r="Z12" s="7">
        <f t="shared" si="149"/>
        <v>25135045.884931508</v>
      </c>
      <c r="AA12" s="7">
        <f t="shared" si="149"/>
        <v>327687.81917808217</v>
      </c>
      <c r="AB12" s="7">
        <f t="shared" si="149"/>
        <v>-13433916.91780822</v>
      </c>
      <c r="AC12" s="7">
        <f t="shared" si="149"/>
        <v>12028816.786301371</v>
      </c>
      <c r="AD12" s="7">
        <f t="shared" si="149"/>
        <v>151082.32328767123</v>
      </c>
      <c r="AE12" s="8">
        <v>0</v>
      </c>
      <c r="AF12" s="8">
        <v>0</v>
      </c>
      <c r="AG12" s="7">
        <f t="shared" si="149"/>
        <v>-2118071.5945205479</v>
      </c>
      <c r="AH12" s="7">
        <f t="shared" si="149"/>
        <v>-368690.50958904112</v>
      </c>
      <c r="AI12" s="7">
        <f t="shared" si="149"/>
        <v>-1426540.0027397261</v>
      </c>
      <c r="AJ12" s="8">
        <v>0</v>
      </c>
      <c r="AK12" s="7">
        <f t="shared" si="149"/>
        <v>-120199.20273972602</v>
      </c>
      <c r="AL12" s="8">
        <v>0</v>
      </c>
      <c r="AM12" s="7">
        <f t="shared" si="149"/>
        <v>-403058.36438356165</v>
      </c>
      <c r="AN12" s="8">
        <v>0</v>
      </c>
      <c r="AO12" s="7">
        <f t="shared" si="149"/>
        <v>-4928227.8246575342</v>
      </c>
      <c r="AP12" s="7">
        <f t="shared" si="149"/>
        <v>-630525.06301369867</v>
      </c>
      <c r="AQ12" s="8">
        <v>0</v>
      </c>
      <c r="AR12" s="7">
        <f t="shared" si="149"/>
        <v>-776617.19452054799</v>
      </c>
      <c r="AS12" s="7">
        <f t="shared" si="149"/>
        <v>-5610916.208219178</v>
      </c>
      <c r="AT12" s="8">
        <v>0</v>
      </c>
      <c r="AU12" s="7">
        <f t="shared" si="149"/>
        <v>-5611861.3753424659</v>
      </c>
      <c r="AV12" s="7">
        <f t="shared" si="149"/>
        <v>-2893.3041095890408</v>
      </c>
      <c r="AW12" s="7">
        <f t="shared" si="149"/>
        <v>-2893.3041095890408</v>
      </c>
      <c r="AX12" s="7">
        <f t="shared" si="149"/>
        <v>-5614754.6794520551</v>
      </c>
    </row>
    <row r="13" spans="1:50" s="2" customFormat="1">
      <c r="A13" s="4">
        <v>44469</v>
      </c>
      <c r="B13" s="5">
        <v>8</v>
      </c>
      <c r="C13" s="7">
        <f>(C12-C14)/($A14-$A12)*($A14-$A13)+C14</f>
        <v>7046153.9452054799</v>
      </c>
      <c r="D13" s="7">
        <f t="shared" ref="D13" si="150">(D12-D14)/($A14-$A12)*($A14-$A13)+D14</f>
        <v>1124943.3534246576</v>
      </c>
      <c r="E13" s="7">
        <f t="shared" ref="E13" si="151">(E12-E14)/($A14-$A12)*($A14-$A13)+E14</f>
        <v>8171097.298630137</v>
      </c>
      <c r="F13" s="7">
        <f t="shared" ref="F13" si="152">(F12-F14)/($A14-$A12)*($A14-$A13)+F14</f>
        <v>8389428.8136986308</v>
      </c>
      <c r="G13" s="8">
        <v>0</v>
      </c>
      <c r="H13" s="8">
        <v>0</v>
      </c>
      <c r="I13" s="7">
        <f t="shared" ref="I13" si="153">(I12-I14)/($A14-$A12)*($A14-$A13)+I14</f>
        <v>8717254.6931506842</v>
      </c>
      <c r="J13" s="7">
        <f t="shared" ref="J13" si="154">(J12-J14)/($A14-$A12)*($A14-$A13)+J14</f>
        <v>16888351.991780821</v>
      </c>
      <c r="K13" s="7">
        <f t="shared" ref="K13" si="155">(K12-K14)/($A14-$A12)*($A14-$A13)+K14</f>
        <v>469390.34246575343</v>
      </c>
      <c r="L13" s="7">
        <f t="shared" ref="L13" si="156">(L12-L14)/($A14-$A12)*($A14-$A13)+L14</f>
        <v>510794.34520547942</v>
      </c>
      <c r="M13" s="8">
        <v>0</v>
      </c>
      <c r="N13" s="7">
        <f t="shared" ref="N13" si="157">(N12-N14)/($A14-$A12)*($A14-$A13)+N14</f>
        <v>928143.90684931504</v>
      </c>
      <c r="O13" s="8">
        <v>0</v>
      </c>
      <c r="P13" s="7">
        <f t="shared" ref="P13" si="158">(P12-P14)/($A14-$A12)*($A14-$A13)+P14</f>
        <v>2689427.597260274</v>
      </c>
      <c r="Q13" s="8">
        <v>0</v>
      </c>
      <c r="R13" s="8">
        <v>0</v>
      </c>
      <c r="S13" s="7">
        <f t="shared" ref="S13" si="159">(S12-S14)/($A14-$A12)*($A14-$A13)+S14</f>
        <v>5340.0191780821915</v>
      </c>
      <c r="T13" s="7">
        <f t="shared" ref="T13" si="160">(T12-T14)/($A14-$A12)*($A14-$A13)+T14</f>
        <v>4635361.819178082</v>
      </c>
      <c r="U13" s="8">
        <v>0</v>
      </c>
      <c r="V13" s="8">
        <v>0</v>
      </c>
      <c r="W13" s="8">
        <v>0</v>
      </c>
      <c r="X13" s="7">
        <f t="shared" ref="X13" si="161">(X12-X14)/($A14-$A12)*($A14-$A13)+X14</f>
        <v>4772306.0986301368</v>
      </c>
      <c r="Y13" s="7">
        <f t="shared" ref="Y13" si="162">(Y12-Y14)/($A14-$A12)*($A14-$A13)+Y14</f>
        <v>12116045.893150685</v>
      </c>
      <c r="Z13" s="7">
        <f t="shared" ref="Z13" si="163">(Z12-Z14)/($A14-$A12)*($A14-$A13)+Z14</f>
        <v>26795652.942465752</v>
      </c>
      <c r="AA13" s="7">
        <f t="shared" ref="AA13" si="164">(AA12-AA14)/($A14-$A12)*($A14-$A13)+AA14</f>
        <v>359346.90958904108</v>
      </c>
      <c r="AB13" s="7">
        <f t="shared" ref="AB13" si="165">(AB12-AB14)/($A14-$A12)*($A14-$A13)+AB14</f>
        <v>-15038953.95890411</v>
      </c>
      <c r="AC13" s="7">
        <f t="shared" ref="AC13" si="166">(AC12-AC14)/($A14-$A12)*($A14-$A13)+AC14</f>
        <v>12116045.893150685</v>
      </c>
      <c r="AD13" s="7">
        <f t="shared" ref="AD13" si="167">(AD12-AD14)/($A14-$A12)*($A14-$A13)+AD14</f>
        <v>138305.1616438356</v>
      </c>
      <c r="AE13" s="8">
        <v>0</v>
      </c>
      <c r="AF13" s="8">
        <v>0</v>
      </c>
      <c r="AG13" s="7">
        <f t="shared" ref="AG13" si="168">(AG12-AG14)/($A14-$A12)*($A14-$A13)+AG14</f>
        <v>-2540989.7972602742</v>
      </c>
      <c r="AH13" s="7">
        <f t="shared" ref="AH13" si="169">(AH12-AH14)/($A14-$A12)*($A14-$A13)+AH14</f>
        <v>-303799.25479452056</v>
      </c>
      <c r="AI13" s="7">
        <f t="shared" ref="AI13" si="170">(AI12-AI14)/($A14-$A12)*($A14-$A13)+AI14</f>
        <v>-1491522.5013698631</v>
      </c>
      <c r="AJ13" s="8">
        <v>0</v>
      </c>
      <c r="AK13" s="7">
        <f t="shared" ref="AK13" si="171">(AK12-AK14)/($A14-$A12)*($A14-$A13)+AK14</f>
        <v>-121168.10136986301</v>
      </c>
      <c r="AL13" s="8">
        <v>0</v>
      </c>
      <c r="AM13" s="7">
        <f t="shared" ref="AM13" si="172">(AM12-AM14)/($A14-$A12)*($A14-$A13)+AM14</f>
        <v>-585962.68219178077</v>
      </c>
      <c r="AN13" s="8">
        <v>0</v>
      </c>
      <c r="AO13" s="7">
        <f t="shared" ref="AO13" si="173">(AO12-AO14)/($A14-$A12)*($A14-$A13)+AO14</f>
        <v>-5144131.9123287667</v>
      </c>
      <c r="AP13" s="7">
        <f t="shared" ref="AP13" si="174">(AP12-AP14)/($A14-$A12)*($A14-$A13)+AP14</f>
        <v>-676030.53150684934</v>
      </c>
      <c r="AQ13" s="8">
        <v>0</v>
      </c>
      <c r="AR13" s="7">
        <f t="shared" ref="AR13" si="175">(AR12-AR14)/($A14-$A12)*($A14-$A13)+AR14</f>
        <v>-530474.59726027399</v>
      </c>
      <c r="AS13" s="7">
        <f t="shared" ref="AS13" si="176">(AS12-AS14)/($A14-$A12)*($A14-$A13)+AS14</f>
        <v>-5988410.104109589</v>
      </c>
      <c r="AT13" s="8">
        <v>0</v>
      </c>
      <c r="AU13" s="7">
        <f t="shared" ref="AU13" si="177">(AU12-AU14)/($A14-$A12)*($A14-$A13)+AU14</f>
        <v>-5989835.687671233</v>
      </c>
      <c r="AV13" s="7">
        <f t="shared" ref="AV13" si="178">(AV12-AV14)/($A14-$A12)*($A14-$A13)+AV14</f>
        <v>-4806.6520547945202</v>
      </c>
      <c r="AW13" s="7">
        <f t="shared" ref="AW13" si="179">(AW12-AW14)/($A14-$A12)*($A14-$A13)+AW14</f>
        <v>-4806.6520547945202</v>
      </c>
      <c r="AX13" s="7">
        <f t="shared" ref="AX13" si="180">(AX12-AX14)/($A14-$A12)*($A14-$A13)+AX14</f>
        <v>-5994642.339726028</v>
      </c>
    </row>
    <row r="14" spans="1:50">
      <c r="A14" s="4">
        <v>44561</v>
      </c>
      <c r="B14" s="5">
        <v>8</v>
      </c>
      <c r="C14" s="7">
        <v>5785178</v>
      </c>
      <c r="D14" s="7">
        <v>1285348</v>
      </c>
      <c r="E14" s="7">
        <v>7070526</v>
      </c>
      <c r="F14" s="7">
        <v>9374281</v>
      </c>
      <c r="G14" s="7">
        <v>139471</v>
      </c>
      <c r="H14" s="7">
        <v>298831</v>
      </c>
      <c r="I14" s="7">
        <v>9812583</v>
      </c>
      <c r="J14" s="7">
        <f>E14+I14</f>
        <v>16883109</v>
      </c>
      <c r="K14" s="7">
        <v>485019</v>
      </c>
      <c r="L14" s="7">
        <v>574048</v>
      </c>
      <c r="M14" s="8">
        <v>0</v>
      </c>
      <c r="N14" s="7">
        <v>72862</v>
      </c>
      <c r="O14" s="7">
        <v>43139</v>
      </c>
      <c r="P14" s="7">
        <v>3314709</v>
      </c>
      <c r="Q14" s="8">
        <v>0</v>
      </c>
      <c r="R14" s="8">
        <v>0</v>
      </c>
      <c r="S14" s="7">
        <v>6963</v>
      </c>
      <c r="T14" s="7">
        <v>4496740</v>
      </c>
      <c r="U14" s="7">
        <v>73595</v>
      </c>
      <c r="V14" s="7">
        <v>109499</v>
      </c>
      <c r="W14" s="7">
        <v>183094</v>
      </c>
      <c r="X14" s="7">
        <v>4679834</v>
      </c>
      <c r="Y14" s="7">
        <v>12203275</v>
      </c>
      <c r="Z14" s="7">
        <v>28456260</v>
      </c>
      <c r="AA14" s="7">
        <v>391006</v>
      </c>
      <c r="AB14" s="7">
        <v>-16643991</v>
      </c>
      <c r="AC14" s="7">
        <v>12203275</v>
      </c>
      <c r="AD14" s="8">
        <v>125528</v>
      </c>
      <c r="AE14" s="8">
        <v>0</v>
      </c>
      <c r="AF14" s="8">
        <v>125528</v>
      </c>
      <c r="AG14" s="8">
        <v>-2963908</v>
      </c>
      <c r="AH14" s="8">
        <v>-238908</v>
      </c>
      <c r="AI14" s="8">
        <v>-1556505</v>
      </c>
      <c r="AJ14" s="8">
        <v>164761</v>
      </c>
      <c r="AK14" s="8">
        <v>-122137</v>
      </c>
      <c r="AL14" s="8">
        <v>-4716697</v>
      </c>
      <c r="AM14" s="8">
        <v>-768867</v>
      </c>
      <c r="AN14" s="8">
        <v>0</v>
      </c>
      <c r="AO14" s="8">
        <v>-5360036</v>
      </c>
      <c r="AP14" s="8">
        <v>-721536</v>
      </c>
      <c r="AQ14" s="8">
        <v>0</v>
      </c>
      <c r="AR14" s="8">
        <v>-284332</v>
      </c>
      <c r="AS14" s="8">
        <v>-6365904</v>
      </c>
      <c r="AT14" s="8">
        <v>-1906</v>
      </c>
      <c r="AU14" s="8">
        <v>-6367810</v>
      </c>
      <c r="AV14" s="8">
        <v>-6720</v>
      </c>
      <c r="AW14" s="8">
        <v>-6720</v>
      </c>
      <c r="AX14" s="8">
        <v>-6374530</v>
      </c>
    </row>
    <row r="15" spans="1:50" s="2" customFormat="1">
      <c r="A15" s="4">
        <v>44650</v>
      </c>
      <c r="B15" s="5">
        <v>8</v>
      </c>
      <c r="C15" s="7">
        <f>(C14-C16)/($A16-$A14)*($A16-$A15)+C16</f>
        <v>4803708.9205479454</v>
      </c>
      <c r="D15" s="7">
        <f t="shared" ref="D15:AX15" si="181">(D14-D16)/($A16-$A14)*($A16-$A15)+D16</f>
        <v>1244477.493150685</v>
      </c>
      <c r="E15" s="7">
        <f t="shared" si="181"/>
        <v>6048186.4136986304</v>
      </c>
      <c r="F15" s="7">
        <f t="shared" si="181"/>
        <v>8681068.7780821919</v>
      </c>
      <c r="G15" s="7">
        <f t="shared" si="181"/>
        <v>148104.4876712329</v>
      </c>
      <c r="H15" s="7">
        <f t="shared" si="181"/>
        <v>419755.66575342463</v>
      </c>
      <c r="I15" s="7">
        <f t="shared" si="181"/>
        <v>9248928.9315068498</v>
      </c>
      <c r="J15" s="7">
        <f t="shared" si="181"/>
        <v>15297115.34520548</v>
      </c>
      <c r="K15" s="7">
        <f t="shared" si="181"/>
        <v>465937.64383561641</v>
      </c>
      <c r="L15" s="7">
        <f t="shared" si="181"/>
        <v>624230.10136986303</v>
      </c>
      <c r="M15" s="8">
        <v>0</v>
      </c>
      <c r="N15" s="7">
        <f t="shared" si="181"/>
        <v>64001.013698630137</v>
      </c>
      <c r="O15" s="7">
        <f t="shared" si="181"/>
        <v>50538.191780821922</v>
      </c>
      <c r="P15" s="7">
        <f t="shared" si="181"/>
        <v>2578633.6465753424</v>
      </c>
      <c r="Q15" s="8">
        <v>0</v>
      </c>
      <c r="R15" s="8">
        <v>0</v>
      </c>
      <c r="S15" s="7">
        <f t="shared" si="181"/>
        <v>6474.1095890410961</v>
      </c>
      <c r="T15" s="7">
        <f t="shared" si="181"/>
        <v>4042197.9808219178</v>
      </c>
      <c r="U15" s="7">
        <f t="shared" si="181"/>
        <v>651562.95068493148</v>
      </c>
      <c r="V15" s="7">
        <f t="shared" si="181"/>
        <v>112469.64931506848</v>
      </c>
      <c r="W15" s="7">
        <f t="shared" si="181"/>
        <v>764032.60000000009</v>
      </c>
      <c r="X15" s="7">
        <f t="shared" si="181"/>
        <v>4806230.5808219174</v>
      </c>
      <c r="Y15" s="7">
        <f t="shared" si="181"/>
        <v>10490884.764383562</v>
      </c>
      <c r="Z15" s="7">
        <f t="shared" si="181"/>
        <v>28463586.528767124</v>
      </c>
      <c r="AA15" s="7">
        <f t="shared" si="181"/>
        <v>453571.29315068491</v>
      </c>
      <c r="AB15" s="7">
        <f t="shared" si="181"/>
        <v>-18426273.057534248</v>
      </c>
      <c r="AC15" s="7">
        <f t="shared" si="181"/>
        <v>10490884.764383562</v>
      </c>
      <c r="AD15" s="7">
        <f t="shared" si="181"/>
        <v>161267.2301369863</v>
      </c>
      <c r="AE15" s="8">
        <v>0</v>
      </c>
      <c r="AF15" s="7">
        <f t="shared" si="181"/>
        <v>64559.098630136992</v>
      </c>
      <c r="AG15" s="7">
        <f t="shared" si="181"/>
        <v>-3252451.6082191779</v>
      </c>
      <c r="AH15" s="7">
        <f t="shared" si="181"/>
        <v>-181486.4191780822</v>
      </c>
      <c r="AI15" s="7">
        <f t="shared" si="181"/>
        <v>-1618576.2821917809</v>
      </c>
      <c r="AJ15" s="7">
        <f t="shared" si="181"/>
        <v>169190.27397260274</v>
      </c>
      <c r="AK15" s="7">
        <f t="shared" si="181"/>
        <v>-111698.15342465753</v>
      </c>
      <c r="AL15" s="7">
        <f t="shared" si="181"/>
        <v>-4995022.1890410958</v>
      </c>
      <c r="AM15" s="7">
        <f t="shared" si="181"/>
        <v>-784480.28219178086</v>
      </c>
      <c r="AN15" s="8">
        <v>0</v>
      </c>
      <c r="AO15" s="7">
        <f t="shared" si="181"/>
        <v>-6808117.6931506852</v>
      </c>
      <c r="AP15" s="7">
        <f t="shared" si="181"/>
        <v>506569.39178082184</v>
      </c>
      <c r="AQ15" s="8">
        <v>0</v>
      </c>
      <c r="AR15" s="7">
        <f t="shared" si="181"/>
        <v>-312817.36438356165</v>
      </c>
      <c r="AS15" s="7">
        <f t="shared" si="181"/>
        <v>-6554532.0630136989</v>
      </c>
      <c r="AT15" s="7">
        <f t="shared" si="181"/>
        <v>-42861.117808219176</v>
      </c>
      <c r="AU15" s="7">
        <f t="shared" si="181"/>
        <v>-6597393.180821918</v>
      </c>
      <c r="AV15" s="7">
        <f t="shared" si="181"/>
        <v>-510.96986301369907</v>
      </c>
      <c r="AW15" s="7">
        <f t="shared" si="181"/>
        <v>-510.96986301369907</v>
      </c>
      <c r="AX15" s="7">
        <f t="shared" si="181"/>
        <v>-6597904.1506849313</v>
      </c>
    </row>
    <row r="16" spans="1:50" s="2" customFormat="1">
      <c r="A16" s="4">
        <v>44742</v>
      </c>
      <c r="B16" s="5">
        <v>12</v>
      </c>
      <c r="C16" s="7">
        <f>(C14-C18)/($A18-$A14)*($A18-$A16)+C18</f>
        <v>3789156.6136986301</v>
      </c>
      <c r="D16" s="7">
        <f t="shared" ref="D16:AX16" si="182">(D14-D18)/($A18-$A14)*($A18-$A16)+D18</f>
        <v>1202229.3287671232</v>
      </c>
      <c r="E16" s="7">
        <f t="shared" si="182"/>
        <v>4991385.9424657533</v>
      </c>
      <c r="F16" s="7">
        <f t="shared" si="182"/>
        <v>7964489.8520547943</v>
      </c>
      <c r="G16" s="7">
        <f t="shared" si="182"/>
        <v>157028.99178082193</v>
      </c>
      <c r="H16" s="7">
        <f t="shared" si="182"/>
        <v>544756.44383561646</v>
      </c>
      <c r="I16" s="7">
        <f t="shared" si="182"/>
        <v>8666275.2876712326</v>
      </c>
      <c r="J16" s="7">
        <f t="shared" si="182"/>
        <v>13657661.230136987</v>
      </c>
      <c r="K16" s="7">
        <f t="shared" si="182"/>
        <v>446213.09589041094</v>
      </c>
      <c r="L16" s="7">
        <f t="shared" si="182"/>
        <v>676103.73424657539</v>
      </c>
      <c r="M16" s="8">
        <v>0</v>
      </c>
      <c r="N16" s="7">
        <f t="shared" si="182"/>
        <v>54841.34246575342</v>
      </c>
      <c r="O16" s="7">
        <f t="shared" si="182"/>
        <v>58186.794520547948</v>
      </c>
      <c r="P16" s="7">
        <f t="shared" si="182"/>
        <v>1817746.7643835617</v>
      </c>
      <c r="Q16" s="8">
        <v>0</v>
      </c>
      <c r="R16" s="8">
        <v>0</v>
      </c>
      <c r="S16" s="7">
        <f t="shared" si="182"/>
        <v>5968.7397260273974</v>
      </c>
      <c r="T16" s="7">
        <f t="shared" si="182"/>
        <v>3572334.3205479449</v>
      </c>
      <c r="U16" s="7">
        <f t="shared" si="182"/>
        <v>1249012.9671232877</v>
      </c>
      <c r="V16" s="7">
        <f t="shared" si="182"/>
        <v>115540.43287671232</v>
      </c>
      <c r="W16" s="7">
        <f t="shared" si="182"/>
        <v>1364553.4000000001</v>
      </c>
      <c r="X16" s="7">
        <f t="shared" si="182"/>
        <v>4936887.7205479452</v>
      </c>
      <c r="Y16" s="7">
        <f t="shared" si="182"/>
        <v>8720773.5095890407</v>
      </c>
      <c r="Z16" s="7">
        <f t="shared" si="182"/>
        <v>28471160.019178081</v>
      </c>
      <c r="AA16" s="7">
        <f t="shared" si="182"/>
        <v>518245.52876712329</v>
      </c>
      <c r="AB16" s="7">
        <f t="shared" si="182"/>
        <v>-20268632.038356163</v>
      </c>
      <c r="AC16" s="7">
        <f t="shared" si="182"/>
        <v>8720773.5095890407</v>
      </c>
      <c r="AD16" s="7">
        <f t="shared" si="182"/>
        <v>198211.15342465753</v>
      </c>
      <c r="AE16" s="8">
        <v>0</v>
      </c>
      <c r="AF16" s="7">
        <f t="shared" si="182"/>
        <v>1535.0657534246711</v>
      </c>
      <c r="AG16" s="7">
        <f t="shared" si="182"/>
        <v>-3550721.4054794521</v>
      </c>
      <c r="AH16" s="7">
        <f t="shared" si="182"/>
        <v>-122129.27945205479</v>
      </c>
      <c r="AI16" s="7">
        <f t="shared" si="182"/>
        <v>-1682739.8547945207</v>
      </c>
      <c r="AJ16" s="7">
        <f t="shared" si="182"/>
        <v>173768.84931506848</v>
      </c>
      <c r="AK16" s="7">
        <f t="shared" si="182"/>
        <v>-100907.43561643835</v>
      </c>
      <c r="AL16" s="7">
        <f t="shared" si="182"/>
        <v>-5282729.1260273969</v>
      </c>
      <c r="AM16" s="7">
        <f t="shared" si="182"/>
        <v>-800619.85479452054</v>
      </c>
      <c r="AN16" s="8">
        <v>0</v>
      </c>
      <c r="AO16" s="7">
        <f t="shared" si="182"/>
        <v>-8305011.1287671234</v>
      </c>
      <c r="AP16" s="7">
        <f t="shared" si="182"/>
        <v>1776071.5945205479</v>
      </c>
      <c r="AQ16" s="8">
        <v>0</v>
      </c>
      <c r="AR16" s="7">
        <f t="shared" si="182"/>
        <v>-342262.90958904108</v>
      </c>
      <c r="AS16" s="7">
        <f t="shared" si="182"/>
        <v>-6749518.3753424659</v>
      </c>
      <c r="AT16" s="7">
        <f t="shared" si="182"/>
        <v>-85196.745205479456</v>
      </c>
      <c r="AU16" s="7">
        <f t="shared" si="182"/>
        <v>-6834715.1205479456</v>
      </c>
      <c r="AV16" s="7">
        <f t="shared" si="182"/>
        <v>5907.3534246575327</v>
      </c>
      <c r="AW16" s="7">
        <f t="shared" si="182"/>
        <v>5907.3534246575327</v>
      </c>
      <c r="AX16" s="7">
        <f t="shared" si="182"/>
        <v>-6828807.7671232875</v>
      </c>
    </row>
    <row r="17" spans="1:50" s="2" customFormat="1">
      <c r="A17" s="4">
        <v>44834</v>
      </c>
      <c r="B17" s="5">
        <v>12</v>
      </c>
      <c r="C17" s="7">
        <f>(C16-C18)/($A18-$A16)*($A18-$A17)+C18</f>
        <v>2774604.3068493148</v>
      </c>
      <c r="D17" s="7">
        <f t="shared" ref="D17:AX17" si="183">(D16-D18)/($A18-$A16)*($A18-$A17)+D18</f>
        <v>1159981.1643835616</v>
      </c>
      <c r="E17" s="7">
        <f t="shared" si="183"/>
        <v>3934585.4712328766</v>
      </c>
      <c r="F17" s="7">
        <f t="shared" si="183"/>
        <v>7247910.9260273967</v>
      </c>
      <c r="G17" s="7">
        <f t="shared" si="183"/>
        <v>165953.49589041097</v>
      </c>
      <c r="H17" s="7">
        <f t="shared" si="183"/>
        <v>669757.22191780817</v>
      </c>
      <c r="I17" s="7">
        <f t="shared" si="183"/>
        <v>8083621.6438356163</v>
      </c>
      <c r="J17" s="7">
        <f t="shared" si="183"/>
        <v>12018207.115068493</v>
      </c>
      <c r="K17" s="7">
        <f t="shared" si="183"/>
        <v>426488.54794520547</v>
      </c>
      <c r="L17" s="7">
        <f t="shared" si="183"/>
        <v>727977.36712328764</v>
      </c>
      <c r="M17" s="8">
        <v>0</v>
      </c>
      <c r="N17" s="7">
        <f t="shared" si="183"/>
        <v>45681.67123287671</v>
      </c>
      <c r="O17" s="7">
        <f t="shared" si="183"/>
        <v>65835.397260273981</v>
      </c>
      <c r="P17" s="7">
        <f t="shared" si="183"/>
        <v>1056859.882191781</v>
      </c>
      <c r="Q17" s="8">
        <v>0</v>
      </c>
      <c r="R17" s="8">
        <v>0</v>
      </c>
      <c r="S17" s="7">
        <f t="shared" si="183"/>
        <v>5463.3698630136987</v>
      </c>
      <c r="T17" s="7">
        <f t="shared" si="183"/>
        <v>3102470.6602739724</v>
      </c>
      <c r="U17" s="7">
        <f t="shared" si="183"/>
        <v>1846462.9835616439</v>
      </c>
      <c r="V17" s="7">
        <f t="shared" si="183"/>
        <v>118611.21643835616</v>
      </c>
      <c r="W17" s="7">
        <f t="shared" si="183"/>
        <v>1965074.2000000002</v>
      </c>
      <c r="X17" s="7">
        <f t="shared" si="183"/>
        <v>5067544.8602739722</v>
      </c>
      <c r="Y17" s="7">
        <f t="shared" si="183"/>
        <v>6950662.2547945203</v>
      </c>
      <c r="Z17" s="7">
        <f t="shared" si="183"/>
        <v>28478733.509589039</v>
      </c>
      <c r="AA17" s="7">
        <f t="shared" si="183"/>
        <v>582919.76438356168</v>
      </c>
      <c r="AB17" s="7">
        <f t="shared" si="183"/>
        <v>-22110991.019178081</v>
      </c>
      <c r="AC17" s="7">
        <f t="shared" si="183"/>
        <v>6950662.2547945203</v>
      </c>
      <c r="AD17" s="7">
        <f t="shared" si="183"/>
        <v>235155.07671232877</v>
      </c>
      <c r="AE17" s="8">
        <v>0</v>
      </c>
      <c r="AF17" s="7">
        <f t="shared" si="183"/>
        <v>-61488.967123287664</v>
      </c>
      <c r="AG17" s="7">
        <f t="shared" si="183"/>
        <v>-3848991.2027397258</v>
      </c>
      <c r="AH17" s="7">
        <f t="shared" si="183"/>
        <v>-62772.139726027395</v>
      </c>
      <c r="AI17" s="7">
        <f t="shared" si="183"/>
        <v>-1746903.4273972604</v>
      </c>
      <c r="AJ17" s="7">
        <f t="shared" si="183"/>
        <v>178347.42465753423</v>
      </c>
      <c r="AK17" s="7">
        <f t="shared" si="183"/>
        <v>-90116.717808219168</v>
      </c>
      <c r="AL17" s="7">
        <f t="shared" si="183"/>
        <v>-5570436.0630136989</v>
      </c>
      <c r="AM17" s="7">
        <f t="shared" si="183"/>
        <v>-816759.42739726021</v>
      </c>
      <c r="AN17" s="8">
        <v>0</v>
      </c>
      <c r="AO17" s="7">
        <f t="shared" si="183"/>
        <v>-9801904.5643835627</v>
      </c>
      <c r="AP17" s="7">
        <f t="shared" si="183"/>
        <v>3045573.7972602742</v>
      </c>
      <c r="AQ17" s="8">
        <v>0</v>
      </c>
      <c r="AR17" s="7">
        <f t="shared" si="183"/>
        <v>-371708.45479452051</v>
      </c>
      <c r="AS17" s="7">
        <f t="shared" si="183"/>
        <v>-6944504.687671233</v>
      </c>
      <c r="AT17" s="7">
        <f t="shared" si="183"/>
        <v>-127532.37260273972</v>
      </c>
      <c r="AU17" s="7">
        <f t="shared" si="183"/>
        <v>-7072037.0602739733</v>
      </c>
      <c r="AV17" s="7">
        <f t="shared" si="183"/>
        <v>12325.676712328766</v>
      </c>
      <c r="AW17" s="7">
        <f t="shared" si="183"/>
        <v>12325.676712328766</v>
      </c>
      <c r="AX17" s="7">
        <f t="shared" si="183"/>
        <v>-7059711.3835616438</v>
      </c>
    </row>
    <row r="18" spans="1:50">
      <c r="A18" s="4">
        <v>44926</v>
      </c>
      <c r="B18" s="5">
        <v>12</v>
      </c>
      <c r="C18" s="7">
        <v>1760052</v>
      </c>
      <c r="D18" s="7">
        <v>1117733</v>
      </c>
      <c r="E18" s="7">
        <v>2877785</v>
      </c>
      <c r="F18" s="7">
        <v>6531332</v>
      </c>
      <c r="G18" s="7">
        <v>174878</v>
      </c>
      <c r="H18" s="7">
        <v>794758</v>
      </c>
      <c r="I18" s="7">
        <v>7500968</v>
      </c>
      <c r="J18" s="7">
        <f>E18+I18</f>
        <v>10378753</v>
      </c>
      <c r="K18" s="7">
        <v>406764</v>
      </c>
      <c r="L18" s="7">
        <v>779851</v>
      </c>
      <c r="M18" s="7">
        <v>946878</v>
      </c>
      <c r="N18" s="7">
        <v>36522</v>
      </c>
      <c r="O18" s="7">
        <v>73484</v>
      </c>
      <c r="P18" s="7">
        <v>295973</v>
      </c>
      <c r="Q18" s="7">
        <v>54156</v>
      </c>
      <c r="R18" s="7">
        <v>34021</v>
      </c>
      <c r="S18" s="7">
        <v>4958</v>
      </c>
      <c r="T18" s="7">
        <v>2632607</v>
      </c>
      <c r="U18" s="7">
        <v>2443913</v>
      </c>
      <c r="V18" s="7">
        <v>121682</v>
      </c>
      <c r="W18" s="7">
        <v>2565595</v>
      </c>
      <c r="X18" s="7">
        <v>5198202</v>
      </c>
      <c r="Y18" s="7">
        <v>5180551</v>
      </c>
      <c r="Z18" s="7">
        <v>28486307</v>
      </c>
      <c r="AA18" s="7">
        <v>647594</v>
      </c>
      <c r="AB18" s="7">
        <v>-23953350</v>
      </c>
      <c r="AC18" s="7">
        <v>5180551</v>
      </c>
      <c r="AD18" s="8">
        <v>272099</v>
      </c>
      <c r="AE18" s="8">
        <v>-396612</v>
      </c>
      <c r="AF18" s="8">
        <v>-124513</v>
      </c>
      <c r="AG18" s="8">
        <v>-4147261</v>
      </c>
      <c r="AH18" s="8">
        <v>-3415</v>
      </c>
      <c r="AI18" s="8">
        <v>-1811067</v>
      </c>
      <c r="AJ18" s="8">
        <v>182926</v>
      </c>
      <c r="AK18" s="8">
        <v>-79326</v>
      </c>
      <c r="AL18" s="8">
        <v>-5858143</v>
      </c>
      <c r="AM18" s="8">
        <v>-832899</v>
      </c>
      <c r="AN18" s="8">
        <v>-4483243</v>
      </c>
      <c r="AO18" s="8">
        <v>-11298798</v>
      </c>
      <c r="AP18" s="8">
        <v>4315076</v>
      </c>
      <c r="AQ18" s="8">
        <v>245385</v>
      </c>
      <c r="AR18" s="8">
        <v>-401154</v>
      </c>
      <c r="AS18" s="8">
        <v>-7139491</v>
      </c>
      <c r="AT18" s="8">
        <v>-169868</v>
      </c>
      <c r="AU18" s="8">
        <v>-7309359</v>
      </c>
      <c r="AV18" s="8">
        <v>18744</v>
      </c>
      <c r="AW18" s="8">
        <v>18744</v>
      </c>
      <c r="AX18" s="8">
        <v>-7290615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鬼頭　伸典</dc:creator>
  <cp:lastModifiedBy>Holly Dinkel</cp:lastModifiedBy>
  <cp:lastPrinted>2024-07-29T02:38:08Z</cp:lastPrinted>
  <dcterms:created xsi:type="dcterms:W3CDTF">2015-06-05T18:19:34Z</dcterms:created>
  <dcterms:modified xsi:type="dcterms:W3CDTF">2024-08-04T19:51:14Z</dcterms:modified>
</cp:coreProperties>
</file>