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ollyouellette/Desktop/Class Folder for Bootcamp/Crowdfunding Analysis/"/>
    </mc:Choice>
  </mc:AlternateContent>
  <xr:revisionPtr revIDLastSave="0" documentId="13_ncr:1_{0C7EDEC6-8B63-3042-AAE9-E363FA707F69}" xr6:coauthVersionLast="43" xr6:coauthVersionMax="43" xr10:uidLastSave="{00000000-0000-0000-0000-000000000000}"/>
  <bookViews>
    <workbookView xWindow="14660" yWindow="520" windowWidth="26300" windowHeight="21140" firstSheet="6" activeTab="11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Successful IR Kickstarters US" sheetId="11" r:id="rId9"/>
    <sheet name="Failed IR Kickstarters US" sheetId="12" r:id="rId10"/>
    <sheet name="IR Descriptive Statistics" sheetId="13" r:id="rId11"/>
    <sheet name="Great Britain Analysis" sheetId="14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" r:id="rId13"/>
    <pivotCache cacheId="1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B13" i="10"/>
  <c r="B12" i="10"/>
  <c r="B5" i="10"/>
  <c r="C11" i="10"/>
  <c r="B11" i="10"/>
  <c r="B4" i="10"/>
  <c r="C7" i="10"/>
  <c r="C6" i="10"/>
  <c r="C5" i="10"/>
  <c r="C4" i="10"/>
  <c r="B7" i="10"/>
  <c r="B6" i="10"/>
  <c r="C5" i="13"/>
  <c r="C6" i="13"/>
  <c r="C3" i="13"/>
  <c r="B6" i="13"/>
  <c r="B5" i="13"/>
  <c r="B2" i="13"/>
  <c r="C2" i="13"/>
  <c r="B3" i="13"/>
  <c r="B2" i="10"/>
  <c r="C10" i="10"/>
  <c r="B10" i="10"/>
  <c r="C9" i="10"/>
  <c r="B9" i="10"/>
  <c r="C3" i="10"/>
  <c r="B3" i="10"/>
  <c r="C2" i="10"/>
  <c r="E3" i="7"/>
  <c r="E4" i="7"/>
  <c r="E5" i="7"/>
  <c r="E6" i="7"/>
  <c r="E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<sst xmlns="http://schemas.openxmlformats.org/spreadsheetml/2006/main" count="39650" uniqueCount="8397">
  <si>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</si>
  <si>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</si>
  <si>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</si>
  <si>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</si>
  <si>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</si>
  <si>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</si>
  <si>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</si>
  <si>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</si>
  <si>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</si>
  <si>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</si>
  <si>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</si>
  <si>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</si>
  <si>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</si>
  <si>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</si>
  <si>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</si>
  <si>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</si>
  <si>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</si>
  <si>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</si>
  <si>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</si>
  <si>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</si>
  <si>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</si>
  <si>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</si>
  <si>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</si>
  <si>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</si>
  <si>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</si>
  <si>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</si>
  <si>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</si>
  <si>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</si>
  <si>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</si>
  <si>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</si>
  <si>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</si>
  <si>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</si>
  <si>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</si>
  <si>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</si>
  <si>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</si>
  <si>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</si>
  <si>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</si>
  <si>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</si>
  <si>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</si>
  <si>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</si>
  <si>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</si>
  <si>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</si>
  <si>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</si>
  <si>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</si>
  <si>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</si>
  <si>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</si>
  <si>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</si>
  <si>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</si>
  <si>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</si>
  <si>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</si>
  <si>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</si>
  <si>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</si>
  <si>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</si>
  <si>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</si>
  <si>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</si>
  <si>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</si>
  <si>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</si>
  <si>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</si>
  <si>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</si>
  <si>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</si>
  <si>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</si>
  <si>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</si>
  <si>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</si>
  <si>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</si>
  <si>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</si>
  <si>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</si>
  <si>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</si>
  <si>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</si>
  <si>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</si>
  <si>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</si>
  <si>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</si>
  <si>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</si>
  <si>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</si>
  <si>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</si>
  <si>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</si>
  <si>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</si>
  <si>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</si>
  <si>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</si>
  <si>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</si>
  <si>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</si>
  <si>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</si>
  <si>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</si>
  <si>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</si>
  <si>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</si>
  <si>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</si>
  <si>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</si>
  <si>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</si>
  <si>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</si>
  <si>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</si>
  <si>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</si>
  <si>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</si>
  <si>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</si>
  <si>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</si>
  <si>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</si>
  <si>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</si>
  <si>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</si>
  <si>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</si>
  <si>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</si>
  <si>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</si>
  <si>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</si>
  <si>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</si>
  <si>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</si>
  <si>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</si>
  <si>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</si>
  <si>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</si>
  <si>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</si>
  <si>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</si>
  <si>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</si>
  <si>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</si>
  <si>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</si>
  <si>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</si>
  <si>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</si>
  <si>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</si>
  <si>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</si>
  <si>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</si>
  <si>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</si>
  <si>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</si>
  <si>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</si>
  <si>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</si>
  <si>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</si>
  <si>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</si>
  <si>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</si>
  <si>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</si>
  <si>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</si>
  <si>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</si>
  <si>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</si>
  <si>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</si>
  <si>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</si>
  <si>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</si>
  <si>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</si>
  <si>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</si>
  <si>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</si>
  <si>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</si>
  <si>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</si>
  <si>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</si>
  <si>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</si>
  <si>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</si>
  <si>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</si>
  <si>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</si>
  <si>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</si>
  <si>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</si>
  <si>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</si>
  <si>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</si>
  <si>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</si>
  <si>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</si>
  <si>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</si>
  <si>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</si>
  <si>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</si>
  <si>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</si>
  <si>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</si>
  <si>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</si>
  <si>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</si>
  <si>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</si>
  <si>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</si>
  <si>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</si>
  <si>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</si>
  <si>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</si>
  <si>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</si>
  <si>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</si>
  <si>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</si>
  <si>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</si>
  <si>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</si>
  <si>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</si>
  <si>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</si>
  <si>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</si>
  <si>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</si>
  <si>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</si>
  <si>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</si>
  <si>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</si>
  <si>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</si>
  <si>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</si>
  <si>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</si>
  <si>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</si>
  <si>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</si>
  <si>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</si>
  <si>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</si>
  <si>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</si>
  <si>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</si>
  <si>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</si>
  <si>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</si>
  <si>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</si>
  <si>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</si>
  <si>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</si>
  <si>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</si>
  <si>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</si>
  <si>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</si>
  <si>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</si>
  <si>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</si>
  <si>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</si>
  <si>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</si>
  <si>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</si>
  <si>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</si>
  <si>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</si>
  <si>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</si>
  <si>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</si>
  <si>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</si>
  <si>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</si>
  <si>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</si>
  <si>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</si>
  <si>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</si>
  <si>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</si>
  <si>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</si>
  <si>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</si>
  <si>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</si>
  <si>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</si>
  <si>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</si>
  <si>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</si>
  <si>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</si>
  <si>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</si>
  <si>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</si>
  <si>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</si>
  <si>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</si>
  <si>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</si>
  <si>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</si>
  <si>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</si>
  <si>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</si>
  <si>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</si>
  <si>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</si>
  <si>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</si>
  <si>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</si>
  <si>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</si>
  <si>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</si>
  <si>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</si>
  <si>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</si>
  <si>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</si>
  <si>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</si>
  <si>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</si>
  <si>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</si>
  <si>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</si>
  <si>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</si>
  <si>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</si>
  <si>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</si>
  <si>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</si>
  <si>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</si>
  <si>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</si>
  <si>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</si>
  <si>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</si>
  <si>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</si>
  <si>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</si>
  <si>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</si>
  <si>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</si>
  <si>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</si>
  <si>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</si>
  <si>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</si>
  <si>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</si>
  <si>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</si>
  <si>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</si>
  <si>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</si>
  <si>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</si>
  <si>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</si>
  <si>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</si>
  <si>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</si>
  <si>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</si>
  <si>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</si>
  <si>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</si>
  <si>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</si>
  <si>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</si>
  <si>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</si>
  <si>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</si>
  <si>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</si>
  <si>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</si>
  <si>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</si>
  <si>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</si>
  <si>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</si>
  <si>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</si>
  <si>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</si>
  <si>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</si>
  <si>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</si>
  <si>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</si>
  <si>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</si>
  <si>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</si>
  <si>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</si>
  <si>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</si>
  <si>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</si>
  <si>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</si>
  <si>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</si>
  <si>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</si>
  <si>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</si>
  <si>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</si>
  <si>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</si>
  <si>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</si>
  <si>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</si>
  <si>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</si>
  <si>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</si>
  <si>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</si>
  <si>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</si>
  <si>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</si>
  <si>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</si>
  <si>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</si>
  <si>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</si>
  <si>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</si>
  <si>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</si>
  <si>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</si>
  <si>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</si>
  <si>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</si>
  <si>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</si>
  <si>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</si>
  <si>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</si>
  <si>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</si>
  <si>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</si>
  <si>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</si>
  <si>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</si>
  <si>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</si>
  <si>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</si>
  <si>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</si>
  <si>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</si>
  <si>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</si>
  <si>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</si>
  <si>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</si>
  <si>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</si>
  <si>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</si>
  <si>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</si>
  <si>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</si>
  <si>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</si>
  <si>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</si>
  <si>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</si>
  <si>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</si>
  <si>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</si>
  <si>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</si>
  <si>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</si>
  <si>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</si>
  <si>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</si>
  <si>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</si>
  <si>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</si>
  <si>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</si>
  <si>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</si>
  <si>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</si>
  <si>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</si>
  <si>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</si>
  <si>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</si>
  <si>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</si>
  <si>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</si>
  <si>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</si>
  <si>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</si>
  <si>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</si>
  <si>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</si>
  <si>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</si>
  <si>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</si>
  <si>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</si>
  <si>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</si>
  <si>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</si>
  <si>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</si>
  <si>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</si>
  <si>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</si>
  <si>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</si>
  <si>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</si>
  <si>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</si>
  <si>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</si>
  <si>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</si>
  <si>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</si>
  <si>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</si>
  <si>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</si>
  <si>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</si>
  <si>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</si>
  <si>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</si>
  <si>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</si>
  <si>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</si>
  <si>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</si>
  <si>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</si>
  <si>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</si>
  <si>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</si>
  <si>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</si>
  <si>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</si>
  <si>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</si>
  <si>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</si>
  <si>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</si>
  <si>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</si>
  <si>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</si>
  <si>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</si>
  <si>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</si>
  <si>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</si>
  <si>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</si>
  <si>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</si>
  <si>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</si>
  <si>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</si>
  <si>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</si>
  <si>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</si>
  <si>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</si>
  <si>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</si>
  <si>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</si>
  <si>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</si>
  <si>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</si>
  <si>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</si>
  <si>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</si>
  <si>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</si>
  <si>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</si>
  <si>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</si>
  <si>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</si>
  <si>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</si>
  <si>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</si>
  <si>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</si>
  <si>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</si>
  <si>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</si>
  <si>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</si>
  <si>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</si>
  <si>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</si>
  <si>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</si>
  <si>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</si>
  <si>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</si>
  <si>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</si>
  <si>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</si>
  <si>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</si>
  <si>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</si>
  <si>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</si>
  <si>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</si>
  <si>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</si>
  <si>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</si>
  <si>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</si>
  <si>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</si>
  <si>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</si>
  <si>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</si>
  <si>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</si>
  <si>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</si>
  <si>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</si>
  <si>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</si>
  <si>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</si>
  <si>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</si>
  <si>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</si>
  <si>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</si>
  <si>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</si>
  <si>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</si>
  <si>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</si>
  <si>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</si>
  <si>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</si>
  <si>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</si>
  <si>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</si>
  <si>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</si>
  <si>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</si>
  <si>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</si>
  <si>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</si>
  <si>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</si>
  <si>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</si>
  <si>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</si>
  <si>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</si>
  <si>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</si>
  <si>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</si>
  <si>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</si>
  <si>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</si>
  <si>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</si>
  <si>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</si>
  <si>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</si>
  <si>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</si>
  <si>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</si>
  <si>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</si>
  <si>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</si>
  <si>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</si>
  <si>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</si>
  <si>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</si>
  <si>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</si>
  <si>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</si>
  <si>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</si>
  <si>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</si>
  <si>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</si>
  <si>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</si>
  <si>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</si>
  <si>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</si>
  <si>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</si>
  <si>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</si>
  <si>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</si>
  <si>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</si>
  <si>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</si>
  <si>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</si>
  <si>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</si>
  <si>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</si>
  <si>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</si>
  <si>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</si>
  <si>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</si>
  <si>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</si>
  <si>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</si>
  <si>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</si>
  <si>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</si>
  <si>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</si>
  <si>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</si>
  <si>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</si>
  <si>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</si>
  <si>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</si>
  <si>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</si>
  <si>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</si>
  <si>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</si>
  <si>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</si>
  <si>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</si>
  <si>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</si>
  <si>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</si>
  <si>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</si>
  <si>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</si>
  <si>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</si>
  <si>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</si>
  <si>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</si>
  <si>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</si>
  <si>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</si>
  <si>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</si>
  <si>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</si>
  <si>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</si>
  <si>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</si>
  <si>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</si>
  <si>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</si>
  <si>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</si>
  <si>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</si>
  <si>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</si>
  <si>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</si>
  <si>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</si>
  <si>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</si>
  <si>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</si>
  <si>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</si>
  <si>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</si>
  <si>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</si>
  <si>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</si>
  <si>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</si>
  <si>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</si>
  <si>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</si>
  <si>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</si>
  <si>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</si>
  <si>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</si>
  <si>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</si>
  <si>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</si>
  <si>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</si>
  <si>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</si>
  <si>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</si>
  <si>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</si>
  <si>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</si>
  <si>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</si>
  <si>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</si>
  <si>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</si>
  <si>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</si>
  <si>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</si>
  <si>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</si>
  <si>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</si>
  <si>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</si>
  <si>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</si>
  <si>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</si>
  <si>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</si>
  <si>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</si>
  <si>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</si>
  <si>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</si>
  <si>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</si>
  <si>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</si>
  <si>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</si>
  <si>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</si>
  <si>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</si>
  <si>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</si>
  <si>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</si>
  <si>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</si>
  <si>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</si>
  <si>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</si>
  <si>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</si>
  <si>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</si>
  <si>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</si>
  <si>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</si>
  <si>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</si>
  <si>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</si>
  <si>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</si>
  <si>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</si>
  <si>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</si>
  <si>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</si>
  <si>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</si>
  <si>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</si>
  <si>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</si>
  <si>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</si>
  <si>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</si>
  <si>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</si>
  <si>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</si>
  <si>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</si>
  <si>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</si>
  <si>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</si>
  <si>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</si>
  <si>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</si>
  <si>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</si>
  <si>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</si>
  <si>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</si>
  <si>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</si>
  <si>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</si>
  <si>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</si>
  <si>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</si>
  <si>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</si>
  <si>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</si>
  <si>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</si>
  <si>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</si>
  <si>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</si>
  <si>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</si>
  <si>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</si>
  <si>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</si>
  <si>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</si>
  <si>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</si>
  <si>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</si>
  <si>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</si>
  <si>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</si>
  <si>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</si>
  <si>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</si>
  <si>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</si>
  <si>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</si>
  <si>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</si>
  <si>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</si>
  <si>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</si>
  <si>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</si>
  <si>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</si>
  <si>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</si>
  <si>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</si>
  <si>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</si>
  <si>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</si>
  <si>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</si>
  <si>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</si>
  <si>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</si>
  <si>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</si>
  <si>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</si>
  <si>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</si>
  <si>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</si>
  <si>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</si>
  <si>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</si>
  <si>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</si>
  <si>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</si>
  <si>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</si>
  <si>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</si>
  <si>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</si>
  <si>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</si>
  <si>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</si>
  <si>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</si>
  <si>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</si>
  <si>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</si>
  <si>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</si>
  <si>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</si>
  <si>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</si>
  <si>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</si>
  <si>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</si>
  <si>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</si>
  <si>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</si>
  <si>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</si>
  <si>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</si>
  <si>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</si>
  <si>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</si>
  <si>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</si>
  <si>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</si>
  <si>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</si>
  <si>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</si>
  <si>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</si>
  <si>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</si>
  <si>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</si>
  <si>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</si>
  <si>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</si>
  <si>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</si>
  <si>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</si>
  <si>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</si>
  <si>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</si>
  <si>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</si>
  <si>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</si>
  <si>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</si>
  <si>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</si>
  <si>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</si>
  <si>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</si>
  <si>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</si>
  <si>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</si>
  <si>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</si>
  <si>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</si>
  <si>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</si>
  <si>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</si>
  <si>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</si>
  <si>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</si>
  <si>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</si>
  <si>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</si>
  <si>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</si>
  <si>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</si>
  <si>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</si>
  <si>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</si>
  <si>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</si>
  <si>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</si>
  <si>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</si>
  <si>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</si>
  <si>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</si>
  <si>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</si>
  <si>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</si>
  <si>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</si>
  <si>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</si>
  <si>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</si>
  <si>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</si>
  <si>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</si>
  <si>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</si>
  <si>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</si>
  <si>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</si>
  <si>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</si>
  <si>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</si>
  <si>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</si>
  <si>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</si>
  <si>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</si>
  <si>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</si>
  <si>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</si>
  <si>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</si>
  <si>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</si>
  <si>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</si>
  <si>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</si>
  <si>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</si>
  <si>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</si>
  <si>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</si>
  <si>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</si>
  <si>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</si>
  <si>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</si>
  <si>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</si>
  <si>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</si>
  <si>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</si>
  <si>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</si>
  <si>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</si>
  <si>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</si>
  <si>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</si>
  <si>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</si>
  <si>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</si>
  <si>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</si>
  <si>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</si>
  <si>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</si>
  <si>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</si>
  <si>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</si>
  <si>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</si>
  <si>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</si>
  <si>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</si>
  <si>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</si>
  <si>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</si>
  <si>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</si>
  <si>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</si>
  <si>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</si>
  <si>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</si>
  <si>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</si>
  <si>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</si>
  <si>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</si>
  <si>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</si>
  <si>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</si>
  <si>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</si>
  <si>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</si>
  <si>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</si>
  <si>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</si>
  <si>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</si>
  <si>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</si>
  <si>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</si>
  <si>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</si>
  <si>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</si>
  <si>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</si>
  <si>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</si>
  <si>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</si>
  <si>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</si>
  <si>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</si>
  <si>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</si>
  <si>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</si>
  <si>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</si>
  <si>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</si>
  <si>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</si>
  <si>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</si>
  <si>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</si>
  <si>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</si>
  <si>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</si>
  <si>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</si>
  <si>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</si>
  <si>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</si>
  <si>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</si>
  <si>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</si>
  <si>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</si>
  <si>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</si>
  <si>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</si>
  <si>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</si>
  <si>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</si>
  <si>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</si>
  <si>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</si>
  <si>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</si>
  <si>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</si>
  <si>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</si>
  <si>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</si>
  <si>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</si>
  <si>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</si>
  <si>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</si>
  <si>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</si>
  <si>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</si>
  <si>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</si>
  <si>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</si>
  <si>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</si>
  <si>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</si>
  <si>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</si>
  <si>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</si>
  <si>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</si>
  <si>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</si>
  <si>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</si>
  <si>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</si>
  <si>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</si>
  <si>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</si>
  <si>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</si>
  <si>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</si>
  <si>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</si>
  <si>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</si>
  <si>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</si>
  <si>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</si>
  <si>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</si>
  <si>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</si>
  <si>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</si>
  <si>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</si>
  <si>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</si>
  <si>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</si>
  <si>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</si>
  <si>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</si>
  <si>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</si>
  <si>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</si>
  <si>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</si>
  <si>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</si>
  <si>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</si>
  <si>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</si>
  <si>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</si>
  <si>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</si>
  <si>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</si>
  <si>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</si>
  <si>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</si>
  <si>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</si>
  <si>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</si>
  <si>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</si>
  <si>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</si>
  <si>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</si>
  <si>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</si>
  <si>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</si>
  <si>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</si>
  <si>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</si>
  <si>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</si>
  <si>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</si>
  <si>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</si>
  <si>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</si>
  <si>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</si>
  <si>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</si>
  <si>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</si>
  <si>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</si>
  <si>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</si>
  <si>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</si>
  <si>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</si>
  <si>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</si>
  <si>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</si>
  <si>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</si>
  <si>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</si>
  <si>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</si>
  <si>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</si>
  <si>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</si>
  <si>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</si>
  <si>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</si>
  <si>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</si>
  <si>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</si>
  <si>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</si>
  <si>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</si>
  <si>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</si>
  <si>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</si>
  <si>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</si>
  <si>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</si>
  <si>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</si>
  <si>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</si>
  <si>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</si>
  <si>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</si>
  <si>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</si>
  <si>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</si>
  <si>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</si>
  <si>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</si>
  <si>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</si>
  <si>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</si>
  <si>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</si>
  <si>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</si>
  <si>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</si>
  <si>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</si>
  <si>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</si>
  <si>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</si>
  <si>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</si>
  <si>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</si>
  <si>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</si>
  <si>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</si>
  <si>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</si>
  <si>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</si>
  <si>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</si>
  <si>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</si>
  <si>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</si>
  <si>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</si>
  <si>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</si>
  <si>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</si>
  <si>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</si>
  <si>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</si>
  <si>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</si>
  <si>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</si>
  <si>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</si>
  <si>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</si>
  <si>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</si>
  <si>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</si>
  <si>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</si>
  <si>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</si>
  <si>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</si>
  <si>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</si>
  <si>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</si>
  <si>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</si>
  <si>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</si>
  <si>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</si>
  <si>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</si>
  <si>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</si>
  <si>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</si>
  <si>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</si>
  <si>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</si>
  <si>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</si>
  <si>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</si>
  <si>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</si>
  <si>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</si>
  <si>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</si>
  <si>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</si>
  <si>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</si>
  <si>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</si>
  <si>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</si>
  <si>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</si>
  <si>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</si>
  <si>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</si>
  <si>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</si>
  <si>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</si>
  <si>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</si>
  <si>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</si>
  <si>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</si>
  <si>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</si>
  <si>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</si>
  <si>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</si>
  <si>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</si>
  <si>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</si>
  <si>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</si>
  <si>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</si>
  <si>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</si>
  <si>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</si>
  <si>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</si>
  <si>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</si>
  <si>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</si>
  <si>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</si>
  <si>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</si>
  <si>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</si>
  <si>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</si>
  <si>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</si>
  <si>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</si>
  <si>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</si>
  <si>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</si>
  <si>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</si>
  <si>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</si>
  <si>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</si>
  <si>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</si>
  <si>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</si>
  <si>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</si>
  <si>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</si>
  <si>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</si>
  <si>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</si>
  <si>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</si>
  <si>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</si>
  <si>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</si>
  <si>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</si>
  <si>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</si>
  <si>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</si>
  <si>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</si>
  <si>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</si>
  <si>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</si>
  <si>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</si>
  <si>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</si>
  <si>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</si>
  <si>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</si>
  <si>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</si>
  <si>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</si>
  <si>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</si>
  <si>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</si>
  <si>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</si>
  <si>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</si>
  <si>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</si>
  <si>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</si>
  <si>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</si>
  <si>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</si>
  <si>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</si>
  <si>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</si>
  <si>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</si>
  <si>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</si>
  <si>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</si>
  <si>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</si>
  <si>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</si>
  <si>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</si>
  <si>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</si>
  <si>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</si>
  <si>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</si>
  <si>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</si>
  <si>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</si>
  <si>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</si>
  <si>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</si>
  <si>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</si>
  <si>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</si>
  <si>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</si>
  <si>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</si>
  <si>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</si>
  <si>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</si>
  <si>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</si>
  <si>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</si>
  <si>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</si>
  <si>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</si>
  <si>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</si>
  <si>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</si>
  <si>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</si>
  <si>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</si>
  <si>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</si>
  <si>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</si>
  <si>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</si>
  <si>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</si>
  <si>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</si>
  <si>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</si>
  <si>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</si>
  <si>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</si>
  <si>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</si>
  <si>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</si>
  <si>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</si>
  <si>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</si>
  <si>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</si>
  <si>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</si>
  <si>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</si>
  <si>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</si>
  <si>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</si>
  <si>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</si>
  <si>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</si>
  <si>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</si>
  <si>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</si>
  <si>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</si>
  <si>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</si>
  <si>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</si>
  <si>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</si>
  <si>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</si>
  <si>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</si>
  <si>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</si>
  <si>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</si>
  <si>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</si>
  <si>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</si>
  <si>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</si>
  <si>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</si>
  <si>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</si>
  <si>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</si>
  <si>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</si>
  <si>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</si>
  <si>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</si>
  <si>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</si>
  <si>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</si>
  <si>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</si>
  <si>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</si>
  <si>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</si>
  <si>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</si>
  <si>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</si>
  <si>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</si>
  <si>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</si>
  <si>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</si>
  <si>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</si>
  <si>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</si>
  <si>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</si>
  <si>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</si>
  <si>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</si>
  <si>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</si>
  <si>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</si>
  <si>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</si>
  <si>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</si>
  <si>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</si>
  <si>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</si>
  <si>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</si>
  <si>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</si>
  <si>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</si>
  <si>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</si>
  <si>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</si>
  <si>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</si>
  <si>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</si>
  <si>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</si>
  <si>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</si>
  <si>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</si>
  <si>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</si>
  <si>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</si>
  <si>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</si>
  <si>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</si>
  <si>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</si>
  <si>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</si>
  <si>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</si>
  <si>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</si>
  <si>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</si>
  <si>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</si>
  <si>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</si>
  <si>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</si>
  <si>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</si>
  <si>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</si>
  <si>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</si>
  <si>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</si>
  <si>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</si>
  <si>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</si>
  <si>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</si>
  <si>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</si>
  <si>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</si>
  <si>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</si>
  <si>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</si>
  <si>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</si>
  <si>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</si>
  <si>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</si>
  <si>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</si>
  <si>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</si>
  <si>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</si>
  <si>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</si>
  <si>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</si>
  <si>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</si>
  <si>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</si>
  <si>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</si>
  <si>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</si>
  <si>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</si>
  <si>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</si>
  <si>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</si>
  <si>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</si>
  <si>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</si>
  <si>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</si>
  <si>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</si>
  <si>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</si>
  <si>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</si>
  <si>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</si>
  <si>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</si>
  <si>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</si>
  <si>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</si>
  <si>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</si>
  <si>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</si>
  <si>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</si>
  <si>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</si>
  <si>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</si>
  <si>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</si>
  <si>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</si>
  <si>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</si>
  <si>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</si>
  <si>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</si>
  <si>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</si>
  <si>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</si>
  <si>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</si>
  <si>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</si>
  <si>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</si>
  <si>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</si>
  <si>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</si>
  <si>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</si>
  <si>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</si>
  <si>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</si>
  <si>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</si>
  <si>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</si>
  <si>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</si>
  <si>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</si>
  <si>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</si>
  <si>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</si>
  <si>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</si>
  <si>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</si>
  <si>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</si>
  <si>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</si>
  <si>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</si>
  <si>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</si>
  <si>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</si>
  <si>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</si>
  <si>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</si>
  <si>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</si>
  <si>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</si>
  <si>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</si>
  <si>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</si>
  <si>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</si>
  <si>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</si>
  <si>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</si>
  <si>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</si>
  <si>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</si>
  <si>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</si>
  <si>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</si>
  <si>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</si>
  <si>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</si>
  <si>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</si>
  <si>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</si>
  <si>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</si>
  <si>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</si>
  <si>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</si>
  <si>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</si>
  <si>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</si>
  <si>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</si>
  <si>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</si>
  <si>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</si>
  <si>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</si>
  <si>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</si>
  <si>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</si>
  <si>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</si>
  <si>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</si>
  <si>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</si>
  <si>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</si>
  <si>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</si>
  <si>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</si>
  <si>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</si>
  <si>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</si>
  <si>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</si>
  <si>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</si>
  <si>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</si>
  <si>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</si>
  <si>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</si>
  <si>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</si>
  <si>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</si>
  <si>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</si>
  <si>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</si>
  <si>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</si>
  <si>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</si>
  <si>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</si>
  <si>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</si>
  <si>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</si>
  <si>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</si>
  <si>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</si>
  <si>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</si>
  <si>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</si>
  <si>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</si>
  <si>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</si>
  <si>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</si>
  <si>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</si>
  <si>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</si>
  <si>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</si>
  <si>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</si>
  <si>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</si>
  <si>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</si>
  <si>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</si>
  <si>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</si>
  <si>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</si>
  <si>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</si>
  <si>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</si>
  <si>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</si>
  <si>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</si>
  <si>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</si>
  <si>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</si>
  <si>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</si>
  <si>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</si>
  <si>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</si>
  <si>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</si>
  <si>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</si>
  <si>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</si>
  <si>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</si>
  <si>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</si>
  <si>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</si>
  <si>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</si>
  <si>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</si>
  <si>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</si>
  <si>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</si>
  <si>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</si>
  <si>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</si>
  <si>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</si>
  <si>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</si>
  <si>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</si>
  <si>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</si>
  <si>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</si>
  <si>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</si>
  <si>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</si>
  <si>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</si>
  <si>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</si>
  <si>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</si>
  <si>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</si>
  <si>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</si>
  <si>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</si>
  <si>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</si>
  <si>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</si>
  <si>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</si>
  <si>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</si>
  <si>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</si>
  <si>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</si>
  <si>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</si>
  <si>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</si>
  <si>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</si>
  <si>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</si>
  <si>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</si>
  <si>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</si>
  <si>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</si>
  <si>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</si>
  <si>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</si>
  <si>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</si>
  <si>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</si>
  <si>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</si>
  <si>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</si>
  <si>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</si>
  <si>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</si>
  <si>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</si>
  <si>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</si>
  <si>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</si>
  <si>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</si>
  <si>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</si>
  <si>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</si>
  <si>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</si>
  <si>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</si>
  <si>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</si>
  <si>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</si>
  <si>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</si>
  <si>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</si>
  <si>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</si>
  <si>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</si>
  <si>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</si>
  <si>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</si>
  <si>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</si>
  <si>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</si>
  <si>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</si>
  <si>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</si>
  <si>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</si>
  <si>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</si>
  <si>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</si>
  <si>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</si>
  <si>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</si>
  <si>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</si>
  <si>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</si>
  <si>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</si>
  <si>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</si>
  <si>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</si>
  <si>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</si>
  <si>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</si>
  <si>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</si>
  <si>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</si>
  <si>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</si>
  <si>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</si>
  <si>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</si>
  <si>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</si>
  <si>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</si>
  <si>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</si>
  <si>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</si>
  <si>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</si>
  <si>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</si>
  <si>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</si>
  <si>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</si>
  <si>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</si>
  <si>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</si>
  <si>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</si>
  <si>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</si>
  <si>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</si>
  <si>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</si>
  <si>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</si>
  <si>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</si>
  <si>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</si>
  <si>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</si>
  <si>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</si>
  <si>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</si>
  <si>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</si>
  <si>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</si>
  <si>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</si>
  <si>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</si>
  <si>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</si>
  <si>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</si>
  <si>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</si>
  <si>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</si>
  <si>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</si>
  <si>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</si>
  <si>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</si>
  <si>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</si>
  <si>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</si>
  <si>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</si>
  <si>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</si>
  <si>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</si>
  <si>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</si>
  <si>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</si>
  <si>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</si>
  <si>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</si>
  <si>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</si>
  <si>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</si>
  <si>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</si>
  <si>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</si>
  <si>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</si>
  <si>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</si>
  <si>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</si>
  <si>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</si>
  <si>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</si>
  <si>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</si>
  <si>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</si>
  <si>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</si>
  <si>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</si>
  <si>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</si>
  <si>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</si>
  <si>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</si>
  <si>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</si>
  <si>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</si>
  <si>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</si>
  <si>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</si>
  <si>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</si>
  <si>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</si>
  <si>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</si>
  <si>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</si>
  <si>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</si>
  <si>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</si>
  <si>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</si>
  <si>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</si>
  <si>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</si>
  <si>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</si>
  <si>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</si>
  <si>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</si>
  <si>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</si>
  <si>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</si>
  <si>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</si>
  <si>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</si>
  <si>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</si>
  <si>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</si>
  <si>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</si>
  <si>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</si>
  <si>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</si>
  <si>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</si>
  <si>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</si>
  <si>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</si>
  <si>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</si>
  <si>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</si>
  <si>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</si>
  <si>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</si>
  <si>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</si>
  <si>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</si>
  <si>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</si>
  <si>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</si>
  <si>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</si>
  <si>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</si>
  <si>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</si>
  <si>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</si>
  <si>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</si>
  <si>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</si>
  <si>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</si>
  <si>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</si>
  <si>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</si>
  <si>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</si>
  <si>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</si>
  <si>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</si>
  <si>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</si>
  <si>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</si>
  <si>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</si>
  <si>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</si>
  <si>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</si>
  <si>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</si>
  <si>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</si>
  <si>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</si>
  <si>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</si>
  <si>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</si>
  <si>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</si>
  <si>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</si>
  <si>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</si>
  <si>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</si>
  <si>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</si>
  <si>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</si>
  <si>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</si>
  <si>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</si>
  <si>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</si>
  <si>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</si>
  <si>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</si>
  <si>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</si>
  <si>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</si>
  <si>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</si>
  <si>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</si>
  <si>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</si>
  <si>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</si>
  <si>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</si>
  <si>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</si>
  <si>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</si>
  <si>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</si>
  <si>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</si>
  <si>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</si>
  <si>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</si>
  <si>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</si>
  <si>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</si>
  <si>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</si>
  <si>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</si>
  <si>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</si>
  <si>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</si>
  <si>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</si>
  <si>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</si>
  <si>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</si>
  <si>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</si>
  <si>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</si>
  <si>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</si>
  <si>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</si>
  <si>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</si>
  <si>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</si>
  <si>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</si>
  <si>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</si>
  <si>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</si>
  <si>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</si>
  <si>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</si>
  <si>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</si>
  <si>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</si>
  <si>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</si>
  <si>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</si>
  <si>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</si>
  <si>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</si>
  <si>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</si>
  <si>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</si>
  <si>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</si>
  <si>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</si>
  <si>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</si>
  <si>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</si>
  <si>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</si>
  <si>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</si>
  <si>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</si>
  <si>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</si>
  <si>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</si>
  <si>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</si>
  <si>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</si>
  <si>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</si>
  <si>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</si>
  <si>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</si>
  <si>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</si>
  <si>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</si>
  <si>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</si>
  <si>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</si>
  <si>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</si>
  <si>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</si>
  <si>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</si>
  <si>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</si>
  <si>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</si>
  <si>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</si>
  <si>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</si>
  <si>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</si>
  <si>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</si>
  <si>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</si>
  <si>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</si>
  <si>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</si>
  <si>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</si>
  <si>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</si>
  <si>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</si>
  <si>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</si>
  <si>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</si>
  <si>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</si>
  <si>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</si>
  <si>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</si>
  <si>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</si>
  <si>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</si>
  <si>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</si>
  <si>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</si>
  <si>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</si>
  <si>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</si>
  <si>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</si>
  <si>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</si>
  <si>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</si>
  <si>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</si>
  <si>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</si>
  <si>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</si>
  <si>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</si>
  <si>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</si>
  <si>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</si>
  <si>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</si>
  <si>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</si>
  <si>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</si>
  <si>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</si>
  <si>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</si>
  <si>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</si>
  <si>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</si>
  <si>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</si>
  <si>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</si>
  <si>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</si>
  <si>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</si>
  <si>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</si>
  <si>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</si>
  <si>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</si>
  <si>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</si>
  <si>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</si>
  <si>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</si>
  <si>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</si>
  <si>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</si>
  <si>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</si>
  <si>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</si>
  <si>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</si>
  <si>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</si>
  <si>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</si>
  <si>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</si>
  <si>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</si>
  <si>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</si>
  <si>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</si>
  <si>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</si>
  <si>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</si>
  <si>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</si>
  <si>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</si>
  <si>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</si>
  <si>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</si>
  <si>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</si>
  <si>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</si>
  <si>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</si>
  <si>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</si>
  <si>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</si>
  <si>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</si>
  <si>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</si>
  <si>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</si>
  <si>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</si>
  <si>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</si>
  <si>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</si>
  <si>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</si>
  <si>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</si>
  <si>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</si>
  <si>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</si>
  <si>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</si>
  <si>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</si>
  <si>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</si>
  <si>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</si>
  <si>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</si>
  <si>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</si>
  <si>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</si>
  <si>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</si>
  <si>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</si>
  <si>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</si>
  <si>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</si>
  <si>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</si>
  <si>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</si>
  <si>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</si>
  <si>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</si>
  <si>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</si>
  <si>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</si>
  <si>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</si>
  <si>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</si>
  <si>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</si>
  <si>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</si>
  <si>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</si>
  <si>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</si>
  <si>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</si>
  <si>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</si>
  <si>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</si>
  <si>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</si>
  <si>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</si>
  <si>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</si>
  <si>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</si>
  <si>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</si>
  <si>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</si>
  <si>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</si>
  <si>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</si>
  <si>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</si>
  <si>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</si>
  <si>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</si>
  <si>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</si>
  <si>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</si>
  <si>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</si>
  <si>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</si>
  <si>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</si>
  <si>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</si>
  <si>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</si>
  <si>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</si>
  <si>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</si>
  <si>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</si>
  <si>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</si>
  <si>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</si>
  <si>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</si>
  <si>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</si>
  <si>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</si>
  <si>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</si>
  <si>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</si>
  <si>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</si>
  <si>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</si>
  <si>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</si>
  <si>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</si>
  <si>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</si>
  <si>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</si>
  <si>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</si>
  <si>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</si>
  <si>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</si>
  <si>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</si>
  <si>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</si>
  <si>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</si>
  <si>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</si>
  <si>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</si>
  <si>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</si>
  <si>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</si>
  <si>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</si>
  <si>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</si>
  <si>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</si>
  <si>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</si>
  <si>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</si>
  <si>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</si>
  <si>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</si>
  <si>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</si>
  <si>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</si>
  <si>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</si>
  <si>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</si>
  <si>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</si>
  <si>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</si>
  <si>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</si>
  <si>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</si>
  <si>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</si>
  <si>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</si>
  <si>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</si>
  <si>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</si>
  <si>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</si>
  <si>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</si>
  <si>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</si>
  <si>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</si>
  <si>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</si>
  <si>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</si>
  <si>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</si>
  <si>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</si>
  <si>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</si>
  <si>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</si>
  <si>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</si>
  <si>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</si>
  <si>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</si>
  <si>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</si>
  <si>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</si>
  <si>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</si>
  <si>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</si>
  <si>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</si>
  <si>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</si>
  <si>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</si>
  <si>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</si>
  <si>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</si>
  <si>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</si>
  <si>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</si>
  <si>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</si>
  <si>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</si>
  <si>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</si>
  <si>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</si>
  <si>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</si>
  <si>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</si>
  <si>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</si>
  <si>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</si>
  <si>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</si>
  <si>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</si>
  <si>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</si>
  <si>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</si>
  <si>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</si>
  <si>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</si>
  <si>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</si>
  <si>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</si>
  <si>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</si>
  <si>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</si>
  <si>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</si>
  <si>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</si>
  <si>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</si>
  <si>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</si>
  <si>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</si>
  <si>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</si>
  <si>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</si>
  <si>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</si>
  <si>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</si>
  <si>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</si>
  <si>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</si>
  <si>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</si>
  <si>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</si>
  <si>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</si>
  <si>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</si>
  <si>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</si>
  <si>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</si>
  <si>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</si>
  <si>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</si>
  <si>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</si>
  <si>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</si>
  <si>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</si>
  <si>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</si>
  <si>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</si>
  <si>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</si>
  <si>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</si>
  <si>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</si>
  <si>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</si>
  <si>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</si>
  <si>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</si>
  <si>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</si>
  <si>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</si>
  <si>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</si>
  <si>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</si>
  <si>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</si>
  <si>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</si>
  <si>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</si>
  <si>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</si>
  <si>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</si>
  <si>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</si>
  <si>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</si>
  <si>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</si>
  <si>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</si>
  <si>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</si>
  <si>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</si>
  <si>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</si>
  <si>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</si>
  <si>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</si>
  <si>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</si>
  <si>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</si>
  <si>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</si>
  <si>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</si>
  <si>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</si>
  <si>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</si>
  <si>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</si>
  <si>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</si>
  <si>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</si>
  <si>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</si>
  <si>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</si>
  <si>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</si>
  <si>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</si>
  <si>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</si>
  <si>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</si>
  <si>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</si>
  <si>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</si>
  <si>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</si>
  <si>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</si>
  <si>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</si>
  <si>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</si>
  <si>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</si>
  <si>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</si>
  <si>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</si>
  <si>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</si>
  <si>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</si>
  <si>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</si>
  <si>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</si>
  <si>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</si>
  <si>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</si>
  <si>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</si>
  <si>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</si>
  <si>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</si>
  <si>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</si>
  <si>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</si>
  <si>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</si>
  <si>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</si>
  <si>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</si>
  <si>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</si>
  <si>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</si>
  <si>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</si>
  <si>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</si>
  <si>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</si>
  <si>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</si>
  <si>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</si>
  <si>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</si>
  <si>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</si>
  <si>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</si>
  <si>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</si>
  <si>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</si>
  <si>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</si>
  <si>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</si>
  <si>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</si>
  <si>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</si>
  <si>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</si>
  <si>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</si>
  <si>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</si>
  <si>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</si>
  <si>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</si>
  <si>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</si>
  <si>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</si>
  <si>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</si>
  <si>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</si>
  <si>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</si>
  <si>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</si>
  <si>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</si>
  <si>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</si>
  <si>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</si>
  <si>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</si>
  <si>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</si>
  <si>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</si>
  <si>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</si>
  <si>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</si>
  <si>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</si>
  <si>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</si>
  <si>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</si>
  <si>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</si>
  <si>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</si>
  <si>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</si>
  <si>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</si>
  <si>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</si>
  <si>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</si>
  <si>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</si>
  <si>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</si>
  <si>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</si>
  <si>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</si>
  <si>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</si>
  <si>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</si>
  <si>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</si>
  <si>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</si>
  <si>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</si>
  <si>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</si>
  <si>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</si>
  <si>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</si>
  <si>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</si>
  <si>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</si>
  <si>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</si>
  <si>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</si>
  <si>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</si>
  <si>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</si>
  <si>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</si>
  <si>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</si>
  <si>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</si>
  <si>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</si>
  <si>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</si>
  <si>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</si>
  <si>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</si>
  <si>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</si>
  <si>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</si>
  <si>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</si>
  <si>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</si>
  <si>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</si>
  <si>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</si>
  <si>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</si>
  <si>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</si>
  <si>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</si>
  <si>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</si>
  <si>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</si>
  <si>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</si>
  <si>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</si>
  <si>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</si>
  <si>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</si>
  <si>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</si>
  <si>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</si>
  <si>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</si>
  <si>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</si>
  <si>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</si>
  <si>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</si>
  <si>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</si>
  <si>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</si>
  <si>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</si>
  <si>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</si>
  <si>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</si>
  <si>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</si>
  <si>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</si>
  <si>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</si>
  <si>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</si>
  <si>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</si>
  <si>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</si>
  <si>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</si>
  <si>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</si>
  <si>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</si>
  <si>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</si>
  <si>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</si>
  <si>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</si>
  <si>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</si>
  <si>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</si>
  <si>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</si>
  <si>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</si>
  <si>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</si>
  <si>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</si>
  <si>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</si>
  <si>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</si>
  <si>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</si>
  <si>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</si>
  <si>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</si>
  <si>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</si>
  <si>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</si>
  <si>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</si>
  <si>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</si>
  <si>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</si>
  <si>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</si>
  <si>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</si>
  <si>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</si>
  <si>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</si>
  <si>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</si>
  <si>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</si>
  <si>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</si>
  <si>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</si>
  <si>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</si>
  <si>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</si>
  <si>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</si>
  <si>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</si>
  <si>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</si>
  <si>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</si>
  <si>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</si>
  <si>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</si>
  <si>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</si>
  <si>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</si>
  <si>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</si>
  <si>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</si>
  <si>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</si>
  <si>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</si>
  <si>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</si>
  <si>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</si>
  <si>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</si>
  <si>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</si>
  <si>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</si>
  <si>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</si>
  <si>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</si>
  <si>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</si>
  <si>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</si>
  <si>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</si>
  <si>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</si>
  <si>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</si>
  <si>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</si>
  <si>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</si>
  <si>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</si>
  <si>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</si>
  <si>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</si>
  <si>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</si>
  <si>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</si>
  <si>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</si>
  <si>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</si>
  <si>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</si>
  <si>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</si>
  <si>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</si>
  <si>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</si>
  <si>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</si>
  <si>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</si>
  <si>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</si>
  <si>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</si>
  <si>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</si>
  <si>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</si>
  <si>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</si>
  <si>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</si>
  <si>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</si>
  <si>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</si>
  <si>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</si>
  <si>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</si>
  <si>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</si>
  <si>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</si>
  <si>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</si>
  <si>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</si>
  <si>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</si>
  <si>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</si>
  <si>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</si>
  <si>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</si>
  <si>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</si>
  <si>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</si>
  <si>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</si>
  <si>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</si>
  <si>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</si>
  <si>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</si>
  <si>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</si>
  <si>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</si>
  <si>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</si>
  <si>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</si>
  <si>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</si>
  <si>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</si>
  <si>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</si>
  <si>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</si>
  <si>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</si>
  <si>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</si>
  <si>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</si>
  <si>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</si>
  <si>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</si>
  <si>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</si>
  <si>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</si>
  <si>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</si>
  <si>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</si>
  <si>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</si>
  <si>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</si>
  <si>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</si>
  <si>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</si>
  <si>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</si>
  <si>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</si>
  <si>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</si>
  <si>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</si>
  <si>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</si>
  <si>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</si>
  <si>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</si>
  <si>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</si>
  <si>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</si>
  <si>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</si>
  <si>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</si>
  <si>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</si>
  <si>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</si>
  <si>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</si>
  <si>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</si>
  <si>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</si>
  <si>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</si>
  <si>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</si>
  <si>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</si>
  <si>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</si>
  <si>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</si>
  <si>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</si>
  <si>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</si>
  <si>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</si>
  <si>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</si>
  <si>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</si>
  <si>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</si>
  <si>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</si>
  <si>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</si>
  <si>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</si>
  <si>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</si>
  <si>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</si>
  <si>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</si>
  <si>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</si>
  <si>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</si>
  <si>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</si>
  <si>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</si>
  <si>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</si>
  <si>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</si>
  <si>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</si>
  <si>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</si>
  <si>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</si>
  <si>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</si>
  <si>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</si>
  <si>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</si>
  <si>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</si>
  <si>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</si>
  <si>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</si>
  <si>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</si>
  <si>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</si>
  <si>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</si>
  <si>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</si>
  <si>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</si>
  <si>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</si>
  <si>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</si>
  <si>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</si>
  <si>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</si>
  <si>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</si>
  <si>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</si>
  <si>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</si>
  <si>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</si>
  <si>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</si>
  <si>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</si>
  <si>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</si>
  <si>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</si>
  <si>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</si>
  <si>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</si>
  <si>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</si>
  <si>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</si>
  <si>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</si>
  <si>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</si>
  <si>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</si>
  <si>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</si>
  <si>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</si>
  <si>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</si>
  <si>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</si>
  <si>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</si>
  <si>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</si>
  <si>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</si>
  <si>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</si>
  <si>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</si>
  <si>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</si>
  <si>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</si>
  <si>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</si>
  <si>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</si>
  <si>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</si>
  <si>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</si>
  <si>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</si>
  <si>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</si>
  <si>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</si>
  <si>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</si>
  <si>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</si>
  <si>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</si>
  <si>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</si>
  <si>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</si>
  <si>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</si>
  <si>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</si>
  <si>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</si>
  <si>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</si>
  <si>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</si>
  <si>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</si>
  <si>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</si>
  <si>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</si>
  <si>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</si>
  <si>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</si>
  <si>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</si>
  <si>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</si>
  <si>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</si>
  <si>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</si>
  <si>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</si>
  <si>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</si>
  <si>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</si>
  <si>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</si>
  <si>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</si>
  <si>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</si>
  <si>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</si>
  <si>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</si>
  <si>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</si>
  <si>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</si>
  <si>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</si>
  <si>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</si>
  <si>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</si>
  <si>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</si>
  <si>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</si>
  <si>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</si>
  <si>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</si>
  <si>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</si>
  <si>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</si>
  <si>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</si>
  <si>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</si>
  <si>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</si>
  <si>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</si>
  <si>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</si>
  <si>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</si>
  <si>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</si>
  <si>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</si>
  <si>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</si>
  <si>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</si>
  <si>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</si>
  <si>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</si>
  <si>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</si>
  <si>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</si>
  <si>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</si>
  <si>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</si>
  <si>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</si>
  <si>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</si>
  <si>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</si>
  <si>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</si>
  <si>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</si>
  <si>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</si>
  <si>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</si>
  <si>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</si>
  <si>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</si>
  <si>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</si>
  <si>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</si>
  <si>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</si>
  <si>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</si>
  <si>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</si>
  <si>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</si>
  <si>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</si>
  <si>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</si>
  <si>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</si>
  <si>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</si>
  <si>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</si>
  <si>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</si>
  <si>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</si>
  <si>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</si>
  <si>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</si>
  <si>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</si>
  <si>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</si>
  <si>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</si>
  <si>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</si>
  <si>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</si>
  <si>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</si>
  <si>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</si>
  <si>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</si>
  <si>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</si>
  <si>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</si>
  <si>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</si>
  <si>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</si>
  <si>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</si>
  <si>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</si>
  <si>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</si>
  <si>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</si>
  <si>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</si>
  <si>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</si>
  <si>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</si>
  <si>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</si>
  <si>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</si>
  <si>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</si>
  <si>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</si>
  <si>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</si>
  <si>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</si>
  <si>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</si>
  <si>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</si>
  <si>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</si>
  <si>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</si>
  <si>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</si>
  <si>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</si>
  <si>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</si>
  <si>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</si>
  <si>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</si>
  <si>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</si>
  <si>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</si>
  <si>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</si>
  <si>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</si>
  <si>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</si>
  <si>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</si>
  <si>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</si>
  <si>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</si>
  <si>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</si>
  <si>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</si>
  <si>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</si>
  <si>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</si>
  <si>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</si>
  <si>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</si>
  <si>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</si>
  <si>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</si>
  <si>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</si>
  <si>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</si>
  <si>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</si>
  <si>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</si>
  <si>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</si>
  <si>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</si>
  <si>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</si>
  <si>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</si>
  <si>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</si>
  <si>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</si>
  <si>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</si>
  <si>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</si>
  <si>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</si>
  <si>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</si>
  <si>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</si>
  <si>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</si>
  <si>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</si>
  <si>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</si>
  <si>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</si>
  <si>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</si>
  <si>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</si>
  <si>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</si>
  <si>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</si>
  <si>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</si>
  <si>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</si>
  <si>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</si>
  <si>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</si>
  <si>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</si>
  <si>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</si>
  <si>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</si>
  <si>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</si>
  <si>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</si>
  <si>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</si>
  <si>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</si>
  <si>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</si>
  <si>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</si>
  <si>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</si>
  <si>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</si>
  <si>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</si>
  <si>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</si>
  <si>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</si>
  <si>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</si>
  <si>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</si>
  <si>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</si>
  <si>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</si>
  <si>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</si>
  <si>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</si>
  <si>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</si>
  <si>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</si>
  <si>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</si>
  <si>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</si>
  <si>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</si>
  <si>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</si>
  <si>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</si>
  <si>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</si>
  <si>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</si>
  <si>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</si>
  <si>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</si>
  <si>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</si>
  <si>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</si>
  <si>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</si>
  <si>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</si>
  <si>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</si>
  <si>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</si>
  <si>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</si>
  <si>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</si>
  <si>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</si>
  <si>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</si>
  <si>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</si>
  <si>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</si>
  <si>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</si>
  <si>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</si>
  <si>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</si>
  <si>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</si>
  <si>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</si>
  <si>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</si>
  <si>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</si>
  <si>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</si>
  <si>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</si>
  <si>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</si>
  <si>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</si>
  <si>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</si>
  <si>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</si>
  <si>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</si>
  <si>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</si>
  <si>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</si>
  <si>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</si>
  <si>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</si>
  <si>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</si>
  <si>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</si>
  <si>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</si>
  <si>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</si>
  <si>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</si>
  <si>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</si>
  <si>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</si>
  <si>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</si>
  <si>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</si>
  <si>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</si>
  <si>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</si>
  <si>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</si>
  <si>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</si>
  <si>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</si>
  <si>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</si>
  <si>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</si>
  <si>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</si>
  <si>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</si>
  <si>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</si>
  <si>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</si>
  <si>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</si>
  <si>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</si>
  <si>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</si>
  <si>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</si>
  <si>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</si>
  <si>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</si>
  <si>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</si>
  <si>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</si>
  <si>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</si>
  <si>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</si>
  <si>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</si>
  <si>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</si>
  <si>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</si>
  <si>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</si>
  <si>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</si>
  <si>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</si>
  <si>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</si>
  <si>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</si>
  <si>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</si>
  <si>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</si>
  <si>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</si>
  <si>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</si>
  <si>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</si>
  <si>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</si>
  <si>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</si>
  <si>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</si>
  <si>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</si>
  <si>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</si>
  <si>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</si>
  <si>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</si>
  <si>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</si>
  <si>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</si>
  <si>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</si>
  <si>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</si>
  <si>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</si>
  <si>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</si>
  <si>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</si>
  <si>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</si>
  <si>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</si>
  <si>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</si>
  <si>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</si>
  <si>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</si>
  <si>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</si>
  <si>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</si>
  <si>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</si>
  <si>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</si>
  <si>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</si>
  <si>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</si>
  <si>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</si>
  <si>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</si>
  <si>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</si>
  <si>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</si>
  <si>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</si>
  <si>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</si>
  <si>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</si>
  <si>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</si>
  <si>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</si>
  <si>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</si>
  <si>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</si>
  <si>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</si>
  <si>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</si>
  <si>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</si>
  <si>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</si>
  <si>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</si>
  <si>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</si>
  <si>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</si>
  <si>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</si>
  <si>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</si>
  <si>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</si>
  <si>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</si>
  <si>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</si>
  <si>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</si>
  <si>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</si>
  <si>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</si>
  <si>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</si>
  <si>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</si>
  <si>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</si>
  <si>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</si>
  <si>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</si>
  <si>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</si>
  <si>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</si>
  <si>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</si>
  <si>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</si>
  <si>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</si>
  <si>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</si>
  <si>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</si>
  <si>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</si>
  <si>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</si>
  <si>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</si>
  <si>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</si>
  <si>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</si>
  <si>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</si>
  <si>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</si>
  <si>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</si>
  <si>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</si>
  <si>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</si>
  <si>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</si>
  <si>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</si>
  <si>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</si>
  <si>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</si>
  <si>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</si>
  <si>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</si>
  <si>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</si>
  <si>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</si>
  <si>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</si>
  <si>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</si>
  <si>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</si>
  <si>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</si>
  <si>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</si>
  <si>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</si>
  <si>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</si>
  <si>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</si>
  <si>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</si>
  <si>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</si>
  <si>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</si>
  <si>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</si>
  <si>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</si>
  <si>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</si>
  <si>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</si>
  <si>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</si>
  <si>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</si>
  <si>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</si>
  <si>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</si>
  <si>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</si>
  <si>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</si>
  <si>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</si>
  <si>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</si>
  <si>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</si>
  <si>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</si>
  <si>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</si>
  <si>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</si>
  <si>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</si>
  <si>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</si>
  <si>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</si>
  <si>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</si>
  <si>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</si>
  <si>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</si>
  <si>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</si>
  <si>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</si>
  <si>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</si>
  <si>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</si>
  <si>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</si>
  <si>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</si>
  <si>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</si>
  <si>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</si>
  <si>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</si>
  <si>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</si>
  <si>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</si>
  <si>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</si>
  <si>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</si>
  <si>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</si>
  <si>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</si>
  <si>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</si>
  <si>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</si>
  <si>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</si>
  <si>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</si>
  <si>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</si>
  <si>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</si>
  <si>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</si>
  <si>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</si>
  <si>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</si>
  <si>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</si>
  <si>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</si>
  <si>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</si>
  <si>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</si>
  <si>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</si>
  <si>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</si>
  <si>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</si>
  <si>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</si>
  <si>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</si>
  <si>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</si>
  <si>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</si>
  <si>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</si>
  <si>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</si>
  <si>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</si>
  <si>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</si>
  <si>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</si>
  <si>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</si>
  <si>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</si>
  <si>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</si>
  <si>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</si>
  <si>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</si>
  <si>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</si>
  <si>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</si>
  <si>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</si>
  <si>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</si>
  <si>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</si>
  <si>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</si>
  <si>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</si>
  <si>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</si>
  <si>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</si>
  <si>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</si>
  <si>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</si>
  <si>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</si>
  <si>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</si>
  <si>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</si>
  <si>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</si>
  <si>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</si>
  <si>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</si>
  <si>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</si>
  <si>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</si>
  <si>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</si>
  <si>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</si>
  <si>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</si>
  <si>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</si>
  <si>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</si>
  <si>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</si>
  <si>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</si>
  <si>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</si>
  <si>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</si>
  <si>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</si>
  <si>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</si>
  <si>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</si>
  <si>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</si>
  <si>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</si>
  <si>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</si>
  <si>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</si>
  <si>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</si>
  <si>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</si>
  <si>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</si>
  <si>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</si>
  <si>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</si>
  <si>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</si>
  <si>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</si>
  <si>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</si>
  <si>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</si>
  <si>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</si>
  <si>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</si>
  <si>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</si>
  <si>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</si>
  <si>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</si>
  <si>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</si>
  <si>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</si>
  <si>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</si>
  <si>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</si>
  <si>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</si>
  <si>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</si>
  <si>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</si>
  <si>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</si>
  <si>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</si>
  <si>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</si>
  <si>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</si>
  <si>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</si>
  <si>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</si>
  <si>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</si>
  <si>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</si>
  <si>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</si>
  <si>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</si>
  <si>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</si>
  <si>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</si>
  <si>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</si>
  <si>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</si>
  <si>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</si>
  <si>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</si>
  <si>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</si>
  <si>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</si>
  <si>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</si>
  <si>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</si>
  <si>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</si>
  <si>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</si>
  <si>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</si>
  <si>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</si>
  <si>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</si>
  <si>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</si>
  <si>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</si>
  <si>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</si>
  <si>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</si>
  <si>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</si>
  <si>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</si>
  <si>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</si>
  <si>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</si>
  <si>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</si>
  <si>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</si>
  <si>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</si>
  <si>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</si>
  <si>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</si>
  <si>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</si>
  <si>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</si>
  <si>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</si>
  <si>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</si>
  <si>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</si>
  <si>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</si>
  <si>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</si>
  <si>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</si>
  <si>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</si>
  <si>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</si>
  <si>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</si>
  <si>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</si>
  <si>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</si>
  <si>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</si>
  <si>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</si>
  <si>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</si>
  <si>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</si>
  <si>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</si>
  <si>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</si>
  <si>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</si>
  <si>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</si>
  <si>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</si>
  <si>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</si>
  <si>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</si>
  <si>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</si>
  <si>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</si>
  <si>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</si>
  <si>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</si>
  <si>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</si>
  <si>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</si>
  <si>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</si>
  <si>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</si>
  <si>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</si>
  <si>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</si>
  <si>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</si>
  <si>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</si>
  <si>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</si>
  <si>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</si>
  <si>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</si>
  <si>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</si>
  <si>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</si>
  <si>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</si>
  <si>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</si>
  <si>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</si>
  <si>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</si>
  <si>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</si>
  <si>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</si>
  <si>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</si>
  <si>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</si>
  <si>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</si>
  <si>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</si>
  <si>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</si>
  <si>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</si>
  <si>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</si>
  <si>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</si>
  <si>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</si>
  <si>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</si>
  <si>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</si>
  <si>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</si>
  <si>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</si>
  <si>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</si>
  <si>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</si>
  <si>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</si>
  <si>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</si>
  <si>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</si>
  <si>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</si>
  <si>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</si>
  <si>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</si>
  <si>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</si>
  <si>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</si>
  <si>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</si>
  <si>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</si>
  <si>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</si>
  <si>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</si>
  <si>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</si>
  <si>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</si>
  <si>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</si>
  <si>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</si>
  <si>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</si>
  <si>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</si>
  <si>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</si>
  <si>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</si>
  <si>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</si>
  <si>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</si>
  <si>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</si>
  <si>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</si>
  <si>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</si>
  <si>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</si>
  <si>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</si>
  <si>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</si>
  <si>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</si>
  <si>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</si>
  <si>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</si>
  <si>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</si>
  <si>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</si>
  <si>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</si>
  <si>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</si>
  <si>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</si>
  <si>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</si>
  <si>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</si>
  <si>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</si>
  <si>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</si>
  <si>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</si>
  <si>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</si>
  <si>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</si>
  <si>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</si>
  <si>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</si>
  <si>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</si>
  <si>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</si>
  <si>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</si>
  <si>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</si>
  <si>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</si>
  <si>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</si>
  <si>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</si>
  <si>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</si>
  <si>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</si>
  <si>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</si>
  <si>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</si>
  <si>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</si>
  <si>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</si>
  <si>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</si>
  <si>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</si>
  <si>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</si>
  <si>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</si>
  <si>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</si>
  <si>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</si>
  <si>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</si>
  <si>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</si>
  <si>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</si>
  <si>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</si>
  <si>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</si>
  <si>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</si>
  <si>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</si>
  <si>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</si>
  <si>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</si>
  <si>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</si>
  <si>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</si>
  <si>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</si>
  <si>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</si>
  <si>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</si>
  <si>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</si>
  <si>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</si>
  <si>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</si>
  <si>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</si>
  <si>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</si>
  <si>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</si>
  <si>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</si>
  <si>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</si>
  <si>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</si>
  <si>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</si>
  <si>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</si>
  <si>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</si>
  <si>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</si>
  <si>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</si>
  <si>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</si>
  <si>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</si>
  <si>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</si>
  <si>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</si>
  <si>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</si>
  <si>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</si>
  <si>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</si>
  <si>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</si>
  <si>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</si>
  <si>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</si>
  <si>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</si>
  <si>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</si>
  <si>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</si>
  <si>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</si>
  <si>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</si>
  <si>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</si>
  <si>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</si>
  <si>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</si>
  <si>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</si>
  <si>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</si>
  <si>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</si>
  <si>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</si>
  <si>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</si>
  <si>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</si>
  <si>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</si>
  <si>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</si>
  <si>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</si>
  <si>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</si>
  <si>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</si>
  <si>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</si>
  <si>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</si>
  <si>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</si>
  <si>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</si>
  <si>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</si>
  <si>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</si>
  <si>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</si>
  <si>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</si>
  <si>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</si>
  <si>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</si>
  <si>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</si>
  <si>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</si>
  <si>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</si>
  <si>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</si>
  <si>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</si>
  <si>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</si>
  <si>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</si>
  <si>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</si>
  <si>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</si>
  <si>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</si>
  <si>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</si>
  <si>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</si>
  <si>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</si>
  <si>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</si>
  <si>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</si>
  <si>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</si>
  <si>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</si>
  <si>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</si>
  <si>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</si>
  <si>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</si>
  <si>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</si>
  <si>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</si>
  <si>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</si>
  <si>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</si>
  <si>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</si>
  <si>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</si>
  <si>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</si>
  <si>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</si>
  <si>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</si>
  <si>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</si>
  <si>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</si>
  <si>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</si>
  <si>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</si>
  <si>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</si>
  <si>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</si>
  <si>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</si>
  <si>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</si>
  <si>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</si>
  <si>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</si>
  <si>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</si>
  <si>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</si>
  <si>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</si>
  <si>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</si>
  <si>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</si>
  <si>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</si>
  <si>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</si>
  <si>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</si>
  <si>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</si>
  <si>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</si>
  <si>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</si>
  <si>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</si>
  <si>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</si>
  <si>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</si>
  <si>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</si>
  <si>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</si>
  <si>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</si>
  <si>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</si>
  <si>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</si>
  <si>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</si>
  <si>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</si>
  <si>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</si>
  <si>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</si>
  <si>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</si>
  <si>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</si>
  <si>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</si>
  <si>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</si>
  <si>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</si>
  <si>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</si>
  <si>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</si>
  <si>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</si>
  <si>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</si>
  <si>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</si>
  <si>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</si>
  <si>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</si>
  <si>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</si>
  <si>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</si>
  <si>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</si>
  <si>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</si>
  <si>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</si>
  <si>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</si>
  <si>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</si>
  <si>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</si>
  <si>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</si>
  <si>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</si>
  <si>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</si>
  <si>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</si>
  <si>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</si>
  <si>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</si>
  <si>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</si>
  <si>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</si>
  <si>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</si>
  <si>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</si>
  <si>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</si>
  <si>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</si>
  <si>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</si>
  <si>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</si>
  <si>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</si>
  <si>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</si>
  <si>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</si>
  <si>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</si>
  <si>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</si>
  <si>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</si>
  <si>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</si>
  <si>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</si>
  <si>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</si>
  <si>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</si>
  <si>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</si>
  <si>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</si>
  <si>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</si>
  <si>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</si>
  <si>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</si>
  <si>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</si>
  <si>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</si>
  <si>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</si>
  <si>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</si>
  <si>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</si>
  <si>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</si>
  <si>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</si>
  <si>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</si>
  <si>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</si>
  <si>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</si>
  <si>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</si>
  <si>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</si>
  <si>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</si>
  <si>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</si>
  <si>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</si>
  <si>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</si>
  <si>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</si>
  <si>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</si>
  <si>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</si>
  <si>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</si>
  <si>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</si>
  <si>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</si>
  <si>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</si>
  <si>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</si>
  <si>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</si>
  <si>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</si>
  <si>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</si>
  <si>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</si>
  <si>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</si>
  <si>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</si>
  <si>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</si>
  <si>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</si>
  <si>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</si>
  <si>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</si>
  <si>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</si>
  <si>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</si>
  <si>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</si>
  <si>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</si>
  <si>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</si>
  <si>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</si>
  <si>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</si>
  <si>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</si>
  <si>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</si>
  <si>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</si>
  <si>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</si>
  <si>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</si>
  <si>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</si>
  <si>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</si>
  <si>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</si>
  <si>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</si>
  <si>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</si>
  <si>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</si>
  <si>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</si>
  <si>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</si>
  <si>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</si>
  <si>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</si>
  <si>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</si>
  <si>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</si>
  <si>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</si>
  <si>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</si>
  <si>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</si>
  <si>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</si>
  <si>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</si>
  <si>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</si>
  <si>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</si>
  <si>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</si>
  <si>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</si>
  <si>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</si>
  <si>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</si>
  <si>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</si>
  <si>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</si>
  <si>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</si>
  <si>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</si>
  <si>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</si>
  <si>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</si>
  <si>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</si>
  <si>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</si>
  <si>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</si>
  <si>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</si>
  <si>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</si>
  <si>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</si>
  <si>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</si>
  <si>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</si>
  <si>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</si>
  <si>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</si>
  <si>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</si>
  <si>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</si>
  <si>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</si>
  <si>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</si>
  <si>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</si>
  <si>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</si>
  <si>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</si>
  <si>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</si>
  <si>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</si>
  <si>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</si>
  <si>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</si>
  <si>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</si>
  <si>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</si>
  <si>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</si>
  <si>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</si>
  <si>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</si>
  <si>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</si>
  <si>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</si>
  <si>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</si>
  <si>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</si>
  <si>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</si>
  <si>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</si>
  <si>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</si>
  <si>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</si>
  <si>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</si>
  <si>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</si>
  <si>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</si>
  <si>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</si>
  <si>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</si>
  <si>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</si>
  <si>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</si>
  <si>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</si>
  <si>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</si>
  <si>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</si>
  <si>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</si>
  <si>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</si>
  <si>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</si>
  <si>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</si>
  <si>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</si>
  <si>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</si>
  <si>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</si>
  <si>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</si>
  <si>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</si>
  <si>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</si>
  <si>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</si>
  <si>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</si>
  <si>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</si>
  <si>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</si>
  <si>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</si>
  <si>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</si>
  <si>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</si>
  <si>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</si>
  <si>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</si>
  <si>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</si>
  <si>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</si>
  <si>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</si>
  <si>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</si>
  <si>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</si>
  <si>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</si>
  <si>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</si>
  <si>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</si>
  <si>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</si>
  <si>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</si>
  <si>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</si>
  <si>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</si>
  <si>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</si>
  <si>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</si>
  <si>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</si>
  <si>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</si>
  <si>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</si>
  <si>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</si>
  <si>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</si>
  <si>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</si>
  <si>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</si>
  <si>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</si>
  <si>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</si>
  <si>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</si>
  <si>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</si>
  <si>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</si>
  <si>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</si>
  <si>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</si>
  <si>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</si>
  <si>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</si>
  <si>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</si>
  <si>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</si>
  <si>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</si>
  <si>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</si>
  <si>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</si>
  <si>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</si>
  <si>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</si>
  <si>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</si>
  <si>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</si>
  <si>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</si>
  <si>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</si>
  <si>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</si>
  <si>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</si>
  <si>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</si>
  <si>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</si>
  <si>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</si>
  <si>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</si>
  <si>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</si>
  <si>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</si>
  <si>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</si>
  <si>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</si>
  <si>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</si>
  <si>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</si>
  <si>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</si>
  <si>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</si>
  <si>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</si>
  <si>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</si>
  <si>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</si>
  <si>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</si>
  <si>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</si>
  <si>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</si>
  <si>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</si>
  <si>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</si>
  <si>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</si>
  <si>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</si>
  <si>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</si>
  <si>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</si>
  <si>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</si>
  <si>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</si>
  <si>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</si>
  <si>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</si>
  <si>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</si>
  <si>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</si>
  <si>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</si>
  <si>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</si>
  <si>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</si>
  <si>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</si>
  <si>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</si>
  <si>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</si>
  <si>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</si>
  <si>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</si>
  <si>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</si>
  <si>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</si>
  <si>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</si>
  <si>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</si>
  <si>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</si>
  <si>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</si>
  <si>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</si>
  <si>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</si>
  <si>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</si>
  <si>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</si>
  <si>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</si>
  <si>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</si>
  <si>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</si>
  <si>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</si>
  <si>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</si>
  <si>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</si>
  <si>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</si>
  <si>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</si>
  <si>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</si>
  <si>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</si>
  <si>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</si>
  <si>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</si>
  <si>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</si>
  <si>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</si>
  <si>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</si>
  <si>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</si>
  <si>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</si>
  <si>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</si>
  <si>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</si>
  <si>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</si>
  <si>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</si>
  <si>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</si>
  <si>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</si>
  <si>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</si>
  <si>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</si>
  <si>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</si>
  <si>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</si>
  <si>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</si>
  <si>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</si>
  <si>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</si>
  <si>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</si>
  <si>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</si>
  <si>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</si>
  <si>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</si>
  <si>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</si>
  <si>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</si>
  <si>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</si>
  <si>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</si>
  <si>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</si>
  <si>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</si>
  <si>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</si>
  <si>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</si>
  <si>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</si>
  <si>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</si>
  <si>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</si>
  <si>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</si>
  <si>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</si>
  <si>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</si>
  <si>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</si>
  <si>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</si>
  <si>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</si>
  <si>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</si>
  <si>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</si>
  <si>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</si>
  <si>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</si>
  <si>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</si>
  <si>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</si>
  <si>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</si>
  <si>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</si>
  <si>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</si>
  <si>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</si>
  <si>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</si>
  <si>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</si>
  <si>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</si>
  <si>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</si>
  <si>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</si>
  <si>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</si>
  <si>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</si>
  <si>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</si>
  <si>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</si>
  <si>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</si>
  <si>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</si>
  <si>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</si>
  <si>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</si>
  <si>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</si>
  <si>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</si>
  <si>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</si>
  <si>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</si>
  <si>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</si>
  <si>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</si>
  <si>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</si>
  <si>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</si>
  <si>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</si>
  <si>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</si>
  <si>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</si>
  <si>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</si>
  <si>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</si>
  <si>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</si>
  <si>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</si>
  <si>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</si>
  <si>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</si>
  <si>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</si>
  <si>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</si>
  <si>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</si>
  <si>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</si>
  <si>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</si>
  <si>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</si>
  <si>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</si>
  <si>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</si>
  <si>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</si>
  <si>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</si>
  <si>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</si>
  <si>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</si>
  <si>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</si>
  <si>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</si>
  <si>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</si>
  <si>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</si>
  <si>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</si>
  <si>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</si>
  <si>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</si>
  <si>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</si>
  <si>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</si>
  <si>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</si>
  <si>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</si>
  <si>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</si>
  <si>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</si>
  <si>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</si>
  <si>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</si>
  <si>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</si>
  <si>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</si>
  <si>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</si>
  <si>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</si>
  <si>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</si>
  <si>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</si>
  <si>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</si>
  <si>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</si>
  <si>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</si>
  <si>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</si>
  <si>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</si>
  <si>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</si>
  <si>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</si>
  <si>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</si>
  <si>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</si>
  <si>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</si>
  <si>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</si>
  <si>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</si>
  <si>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</si>
  <si>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</si>
  <si>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</si>
  <si>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</si>
  <si>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</si>
  <si>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</si>
  <si>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</si>
  <si>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</si>
  <si>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</si>
  <si>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</si>
  <si>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</si>
  <si>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</si>
  <si>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</si>
  <si>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</si>
  <si>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</si>
  <si>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</si>
  <si>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</si>
  <si>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</si>
  <si>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</si>
  <si>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</si>
  <si>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</si>
  <si>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</si>
  <si>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</si>
  <si>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</si>
  <si>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</si>
  <si>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</si>
  <si>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</si>
  <si>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</si>
  <si>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</si>
  <si>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</si>
  <si>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</si>
  <si>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</si>
  <si>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</si>
  <si>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</si>
  <si>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</si>
  <si>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</si>
  <si>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</si>
  <si>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</si>
  <si>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</si>
  <si>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</si>
  <si>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</si>
  <si>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</si>
  <si>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</si>
  <si>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</si>
  <si>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</si>
  <si>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</si>
  <si>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</si>
  <si>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</si>
  <si>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</si>
  <si>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</si>
  <si>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</si>
  <si>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</si>
  <si>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</si>
  <si>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</si>
  <si>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</si>
  <si>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</si>
  <si>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</si>
  <si>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</si>
  <si>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</si>
  <si>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</si>
  <si>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</si>
  <si>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</si>
  <si>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</si>
  <si>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</si>
  <si>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</si>
  <si>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</si>
  <si>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</si>
  <si>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</si>
  <si>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</si>
  <si>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</si>
  <si>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</si>
  <si>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</si>
  <si>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</si>
  <si>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</si>
  <si>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</si>
  <si>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</si>
  <si>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</si>
  <si>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</si>
  <si>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</si>
  <si>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</si>
  <si>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</si>
  <si>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</si>
  <si>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</si>
  <si>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</si>
  <si>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</si>
  <si>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</si>
  <si>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</si>
  <si>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</si>
  <si>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</si>
  <si>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</si>
  <si>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</si>
  <si>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</si>
  <si>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</si>
  <si>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</si>
  <si>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</si>
  <si>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</si>
  <si>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</si>
  <si>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</si>
  <si>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</si>
  <si>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</si>
  <si>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</si>
  <si>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</si>
  <si>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</si>
  <si>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</si>
  <si>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</si>
  <si>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</si>
  <si>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</si>
  <si>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</si>
  <si>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</si>
  <si>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</si>
  <si>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</si>
  <si>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</si>
  <si>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</si>
  <si>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</si>
  <si>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</si>
  <si>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</si>
  <si>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</si>
  <si>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</si>
  <si>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</si>
  <si>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</si>
  <si>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</si>
  <si>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</si>
  <si>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</si>
  <si>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</si>
  <si>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</si>
  <si>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</si>
  <si>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</si>
  <si>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</si>
  <si>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</si>
  <si>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</si>
  <si>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</si>
  <si>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</si>
  <si>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</si>
  <si>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</si>
  <si>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</si>
  <si>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</si>
  <si>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</si>
  <si>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</si>
  <si>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</si>
  <si>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</si>
  <si>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</si>
  <si>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</si>
  <si>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</si>
  <si>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</si>
  <si>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</si>
  <si>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</si>
  <si>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</si>
  <si>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</si>
  <si>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</si>
  <si>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</si>
  <si>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</si>
  <si>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</si>
  <si>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</si>
  <si>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</si>
  <si>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</si>
  <si>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</si>
  <si>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</si>
  <si>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</si>
  <si>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</si>
  <si>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</si>
  <si>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</si>
  <si>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</si>
  <si>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</si>
  <si>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</si>
  <si>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</si>
  <si>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</si>
  <si>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</si>
  <si>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</si>
  <si>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</si>
  <si>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</si>
  <si>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</si>
  <si>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</si>
  <si>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</si>
  <si>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</si>
  <si>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</si>
  <si>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</si>
  <si>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</si>
  <si>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</si>
  <si>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</si>
  <si>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</si>
  <si>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</si>
  <si>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</si>
  <si>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</si>
  <si>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</si>
  <si>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</si>
  <si>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</si>
  <si>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</si>
  <si>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</si>
  <si>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</si>
  <si>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</si>
  <si>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</si>
  <si>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</si>
  <si>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</si>
  <si>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</si>
  <si>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</si>
  <si>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</si>
  <si>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</si>
  <si>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</si>
  <si>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</si>
  <si>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</si>
  <si>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</si>
  <si>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</si>
  <si>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</si>
  <si>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</si>
  <si>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</si>
  <si>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</si>
  <si>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</si>
  <si>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</si>
  <si>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</si>
  <si>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</si>
  <si>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</si>
  <si>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</si>
  <si>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</si>
  <si>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</si>
  <si>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</si>
  <si>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</si>
  <si>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</si>
  <si>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</si>
  <si>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</si>
  <si>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</si>
  <si>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</si>
  <si>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</si>
  <si>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</si>
  <si>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</si>
  <si>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</si>
  <si>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</si>
  <si>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</si>
  <si>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</si>
  <si>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</si>
  <si>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</si>
  <si>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</si>
  <si>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</si>
  <si>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</si>
  <si>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</si>
  <si>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</si>
  <si>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</si>
  <si>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</si>
  <si>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</si>
  <si>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</si>
  <si>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</si>
  <si>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</si>
  <si>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</si>
  <si>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</si>
  <si>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</si>
  <si>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</si>
  <si>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</si>
  <si>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</si>
  <si>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</si>
  <si>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</si>
  <si>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</si>
  <si>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</si>
  <si>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</si>
  <si>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</si>
  <si>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</si>
  <si>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</si>
  <si>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</si>
  <si>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</si>
  <si>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</si>
  <si>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</si>
  <si>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</si>
  <si>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</si>
  <si>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</si>
  <si>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</si>
  <si>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</si>
  <si>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</si>
  <si>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</si>
  <si>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</si>
  <si>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</si>
  <si>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</si>
  <si>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</si>
  <si>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</si>
  <si>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</si>
  <si>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</si>
  <si>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</si>
  <si>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</si>
  <si>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</si>
  <si>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</si>
  <si>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</si>
  <si>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</si>
  <si>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</si>
  <si>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</si>
  <si>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</si>
  <si>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</si>
  <si>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</si>
  <si>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</si>
  <si>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</si>
  <si>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</si>
  <si>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</si>
  <si>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</si>
  <si>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</si>
  <si>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</si>
  <si>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</si>
  <si>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</si>
  <si>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</si>
  <si>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</si>
  <si>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</si>
  <si>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</si>
  <si>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</si>
  <si>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</si>
  <si>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</si>
  <si>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</si>
  <si>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</si>
  <si>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</si>
  <si>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</si>
  <si>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</si>
  <si>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</si>
  <si>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</si>
  <si>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</si>
  <si>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</si>
  <si>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</si>
  <si>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</si>
  <si>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</si>
  <si>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</si>
  <si>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</si>
  <si>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</si>
  <si>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</si>
  <si>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</si>
  <si>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</si>
  <si>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</si>
  <si>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</si>
  <si>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</si>
  <si>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</si>
  <si>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</si>
  <si>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</si>
  <si>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</si>
  <si>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</si>
  <si>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</si>
  <si>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</si>
  <si>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</si>
  <si>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</si>
  <si>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</si>
  <si>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</si>
  <si>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</si>
  <si>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</si>
  <si>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</si>
  <si>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</si>
  <si>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</si>
  <si>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</si>
  <si>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</si>
  <si>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</si>
  <si>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</si>
  <si>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</si>
  <si>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</si>
  <si>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</si>
  <si>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</si>
  <si>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</si>
  <si>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</si>
  <si>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</si>
  <si>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</si>
  <si>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</si>
  <si>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</si>
  <si>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</si>
  <si>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</si>
  <si>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</si>
  <si>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</si>
  <si>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</si>
  <si>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</si>
  <si>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</si>
  <si>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</si>
  <si>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</si>
  <si>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</si>
  <si>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</si>
  <si>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</si>
  <si>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</si>
  <si>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</si>
  <si>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</si>
  <si>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</si>
  <si>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</si>
  <si>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</si>
  <si>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</si>
  <si>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</si>
  <si>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</si>
  <si>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</si>
  <si>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</si>
  <si>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</si>
  <si>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</si>
  <si>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</si>
  <si>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</si>
  <si>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</si>
  <si>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</si>
  <si>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</si>
  <si>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</si>
  <si>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</si>
  <si>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</si>
  <si>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</si>
  <si>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</si>
  <si>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</si>
  <si>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</si>
  <si>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</si>
  <si>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</si>
  <si>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</si>
  <si>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</si>
  <si>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</si>
  <si>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</si>
  <si>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</si>
  <si>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</si>
  <si>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</si>
  <si>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</si>
  <si>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</si>
  <si>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</si>
  <si>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</si>
  <si>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</si>
  <si>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</si>
  <si>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</si>
  <si>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</si>
  <si>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</si>
  <si>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</si>
  <si>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</si>
  <si>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</si>
  <si>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</si>
  <si>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</si>
  <si>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</si>
  <si>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</si>
  <si>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</si>
  <si>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</si>
  <si>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</si>
  <si>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</si>
  <si>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</si>
  <si>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</si>
  <si>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</si>
  <si>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</si>
  <si>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</si>
  <si>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</si>
  <si>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</si>
  <si>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</si>
  <si>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</si>
  <si>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</si>
  <si>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</si>
  <si>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</si>
  <si>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</si>
  <si>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</si>
  <si>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</si>
  <si>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</si>
  <si>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</si>
  <si>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</si>
  <si>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</si>
  <si>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</si>
  <si>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</si>
  <si>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</si>
  <si>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</si>
  <si>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</si>
  <si>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</si>
  <si>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</si>
  <si>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</si>
  <si>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</si>
  <si>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</si>
  <si>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</si>
  <si>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</si>
  <si>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</si>
  <si>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</si>
  <si>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</si>
  <si>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</si>
  <si>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</si>
  <si>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</si>
  <si>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</si>
  <si>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</si>
  <si>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</si>
  <si>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</si>
  <si>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</si>
  <si>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</si>
  <si>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</si>
  <si>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</si>
  <si>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</si>
  <si>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</si>
  <si>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</si>
  <si>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</si>
  <si>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</si>
  <si>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</si>
  <si>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</si>
  <si>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</si>
  <si>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</si>
  <si>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</si>
  <si>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</si>
  <si>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</si>
  <si>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</si>
  <si>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</si>
  <si>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</si>
  <si>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</si>
  <si>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</si>
  <si>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</si>
  <si>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</si>
  <si>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</si>
  <si>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</si>
  <si>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</si>
  <si>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</si>
  <si>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</si>
  <si>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</si>
  <si>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</si>
  <si>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</si>
  <si>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</si>
  <si>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</si>
  <si>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</si>
  <si>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</si>
  <si>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</si>
  <si>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</si>
  <si>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</si>
  <si>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</si>
  <si>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</si>
  <si>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</si>
  <si>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</si>
  <si>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</si>
  <si>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</si>
  <si>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</si>
  <si>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</si>
  <si>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</si>
  <si>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</si>
  <si>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</si>
  <si>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</si>
  <si>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</si>
  <si>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</si>
  <si>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</si>
  <si>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</si>
  <si>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</si>
  <si>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</si>
  <si>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</si>
  <si>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</si>
  <si>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</si>
  <si>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</si>
  <si>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</si>
  <si>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</si>
  <si>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</si>
  <si>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</si>
  <si>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</si>
  <si>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</si>
  <si>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</si>
  <si>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</si>
  <si>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</si>
  <si>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</si>
  <si>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</si>
  <si>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</si>
  <si>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</si>
  <si>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</si>
  <si>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</si>
  <si>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</si>
  <si>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</si>
  <si>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</si>
  <si>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</si>
  <si>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</si>
  <si>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</si>
  <si>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</si>
  <si>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</si>
  <si>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</si>
  <si>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</si>
  <si>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</si>
  <si>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</si>
  <si>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</si>
  <si>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</si>
  <si>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</si>
  <si>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</si>
  <si>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</si>
  <si>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</si>
  <si>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</si>
  <si>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</si>
  <si>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</si>
  <si>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</si>
  <si>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</si>
  <si>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</si>
  <si>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</si>
  <si>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</si>
  <si>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</si>
  <si>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</si>
  <si>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</si>
  <si>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</si>
  <si>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</si>
  <si>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</si>
  <si>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</si>
  <si>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</si>
  <si>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</si>
  <si>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</si>
  <si>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</si>
  <si>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</si>
  <si>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</si>
  <si>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</si>
  <si>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</si>
  <si>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</si>
  <si>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</si>
  <si>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</si>
  <si>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</si>
  <si>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</si>
  <si>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</si>
  <si>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</si>
  <si>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</si>
  <si>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</si>
  <si>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</si>
  <si>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</si>
  <si>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</si>
  <si>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</si>
  <si>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</si>
  <si>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</si>
  <si>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</si>
  <si>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</si>
  <si>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</si>
  <si>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</si>
  <si>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</si>
  <si>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</si>
  <si>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</si>
  <si>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</si>
  <si>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</si>
  <si>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</si>
  <si>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</si>
  <si>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</si>
  <si>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</si>
  <si>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</si>
  <si>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</si>
  <si>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</si>
  <si>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</si>
  <si>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</si>
  <si>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</si>
  <si>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</si>
  <si>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</si>
  <si>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</si>
  <si>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</si>
  <si>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</si>
  <si>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</si>
  <si>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</si>
  <si>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</si>
  <si>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</si>
  <si>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</si>
  <si>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</si>
  <si>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</si>
  <si>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</si>
  <si>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</si>
  <si>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</si>
  <si>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</si>
  <si>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</si>
  <si>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</si>
  <si>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</si>
  <si>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</si>
  <si>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</si>
  <si>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</si>
  <si>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</si>
  <si>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</si>
  <si>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</si>
  <si>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</si>
  <si>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</si>
  <si>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</si>
  <si>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</si>
  <si>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</si>
  <si>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</si>
  <si>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</si>
  <si>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</si>
  <si>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</si>
  <si>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</si>
  <si>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</si>
  <si>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</si>
  <si>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</si>
  <si>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</si>
  <si>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</si>
  <si>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</si>
  <si>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</si>
  <si>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</si>
  <si>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</si>
  <si>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</si>
  <si>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</si>
  <si>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</si>
  <si>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</si>
  <si>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</si>
  <si>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</si>
  <si>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</si>
  <si>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</si>
  <si>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</si>
  <si>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</si>
  <si>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</si>
  <si>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</si>
  <si>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</si>
  <si>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</si>
  <si>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</si>
  <si>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</si>
  <si>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</si>
  <si>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</si>
  <si>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</si>
  <si>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</si>
  <si>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</si>
  <si>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</si>
  <si>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</si>
  <si>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</si>
  <si>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</si>
  <si>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</si>
  <si>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</si>
  <si>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</si>
  <si>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</si>
  <si>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</si>
  <si>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</si>
  <si>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</si>
  <si>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</si>
  <si>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</si>
  <si>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</si>
  <si>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</si>
  <si>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</si>
  <si>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</si>
  <si>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</si>
  <si>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</si>
  <si>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</si>
  <si>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</si>
  <si>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</si>
  <si>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</si>
  <si>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</si>
  <si>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</si>
  <si>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</si>
  <si>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</si>
  <si>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</si>
  <si>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</si>
  <si>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</si>
  <si>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</si>
  <si>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</si>
  <si>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</si>
  <si>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</si>
  <si>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</si>
  <si>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</si>
  <si>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</si>
  <si>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</si>
  <si>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</si>
  <si>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</si>
  <si>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</si>
  <si>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</si>
  <si>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</si>
  <si>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</si>
  <si>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</si>
  <si>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</si>
  <si>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</si>
  <si>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</si>
  <si>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</si>
  <si>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</si>
  <si>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</si>
  <si>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</si>
  <si>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</si>
  <si>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</si>
  <si>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</si>
  <si>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</si>
  <si>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</si>
  <si>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</si>
  <si>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</si>
  <si>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</si>
  <si>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</si>
  <si>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</si>
  <si>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</si>
  <si>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</si>
  <si>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</si>
  <si>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</si>
  <si>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</si>
  <si>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</si>
  <si>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</si>
  <si>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</si>
  <si>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</si>
  <si>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</si>
  <si>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</si>
  <si>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</si>
  <si>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</si>
  <si>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</si>
  <si>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</si>
  <si>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</si>
  <si>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</si>
  <si>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</si>
  <si>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</si>
  <si>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</si>
  <si>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</si>
  <si>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</si>
  <si>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</si>
  <si>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</si>
  <si>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</si>
  <si>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</si>
  <si>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</si>
  <si>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</si>
  <si>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</si>
  <si>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</si>
  <si>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</si>
  <si>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</si>
  <si>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</si>
  <si>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</si>
  <si>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</si>
  <si>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</si>
  <si>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</si>
  <si>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</si>
  <si>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</si>
  <si>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</si>
  <si>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</si>
  <si>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</si>
  <si>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</si>
  <si>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</si>
  <si>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</si>
  <si>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</si>
  <si>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</si>
  <si>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</si>
  <si>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</si>
  <si>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</si>
  <si>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</si>
  <si>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</si>
  <si>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</si>
  <si>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</si>
  <si>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</si>
  <si>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</si>
  <si>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</si>
  <si>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</si>
  <si>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</si>
  <si>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</si>
  <si>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</si>
  <si>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</si>
  <si>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</si>
  <si>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</si>
  <si>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</si>
  <si>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</si>
  <si>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</si>
  <si>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</si>
  <si>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</si>
  <si>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</si>
  <si>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</si>
  <si>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</si>
  <si>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</si>
  <si>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</si>
  <si>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</si>
  <si>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</si>
  <si>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</si>
  <si>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</si>
  <si>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</si>
  <si>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</si>
  <si>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</si>
  <si>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</si>
  <si>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</si>
  <si>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</si>
  <si>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</si>
  <si>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</si>
  <si>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</si>
  <si>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</si>
  <si>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</si>
  <si>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</si>
  <si>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</si>
  <si>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</si>
  <si>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</si>
  <si>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</si>
  <si>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</si>
  <si>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</si>
  <si>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</si>
  <si>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</si>
  <si>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</si>
  <si>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</si>
  <si>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</si>
  <si>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</si>
  <si>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</si>
  <si>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</si>
  <si>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</si>
  <si>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</si>
  <si>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</si>
  <si>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</si>
  <si>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</si>
  <si>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</si>
  <si>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</si>
  <si>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</si>
  <si>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</si>
  <si>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</si>
  <si>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</si>
  <si>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</si>
  <si>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</si>
  <si>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</si>
  <si>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</si>
  <si>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</si>
  <si>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</si>
  <si>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</si>
  <si>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</si>
  <si>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</si>
  <si>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</si>
  <si>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</si>
  <si>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</si>
  <si>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</si>
  <si>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</si>
  <si>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</si>
  <si>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</si>
  <si>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</si>
  <si>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</si>
  <si>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</si>
  <si>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</si>
  <si>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</si>
  <si>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</si>
  <si>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</si>
  <si>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</si>
  <si>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</si>
  <si>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</si>
  <si>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</si>
  <si>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</si>
  <si>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</si>
  <si>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</si>
  <si>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</si>
  <si>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</si>
  <si>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</si>
  <si>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</si>
  <si>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</si>
  <si>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</si>
  <si>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</si>
  <si>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</si>
  <si>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</si>
  <si>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</si>
  <si>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</si>
  <si>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</si>
  <si>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</si>
  <si>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</si>
  <si>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</si>
  <si>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</si>
  <si>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</si>
  <si>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</si>
  <si>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</si>
  <si>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</si>
  <si>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</si>
  <si>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</si>
  <si>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</si>
  <si>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</si>
  <si>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</si>
  <si>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</si>
  <si>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</si>
  <si>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</si>
  <si>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</si>
  <si>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</si>
  <si>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</si>
  <si>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</si>
  <si>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</si>
  <si>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</si>
  <si>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</si>
  <si>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</si>
  <si>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</si>
  <si>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</si>
  <si>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</si>
  <si>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</si>
  <si>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</si>
  <si>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</si>
  <si>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</si>
  <si>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</si>
  <si>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</si>
  <si>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</si>
  <si>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</si>
  <si>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</si>
  <si>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</si>
  <si>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</si>
  <si>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</si>
  <si>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</si>
  <si>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</si>
  <si>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</si>
  <si>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</si>
  <si>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</si>
  <si>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</si>
  <si>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</si>
  <si>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</si>
  <si>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</si>
  <si>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</si>
  <si>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</si>
  <si>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</si>
  <si>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</si>
  <si>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</si>
  <si>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</si>
  <si>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</si>
  <si>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</si>
  <si>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</si>
  <si>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</si>
  <si>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</si>
  <si>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</si>
  <si>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</si>
  <si>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</si>
  <si>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</si>
  <si>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</si>
  <si>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</si>
  <si>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</si>
  <si>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</si>
  <si>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</si>
  <si>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</si>
  <si>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</si>
  <si>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</si>
  <si>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</si>
  <si>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</si>
  <si>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</si>
  <si>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</si>
  <si>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</si>
  <si>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</si>
  <si>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</si>
  <si>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</si>
  <si>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</si>
  <si>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</si>
  <si>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</si>
  <si>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</si>
  <si>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</si>
  <si>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</si>
  <si>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</si>
  <si>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</si>
  <si>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</si>
  <si>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</si>
  <si>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</si>
  <si>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</si>
  <si>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</si>
  <si>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</si>
  <si>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</si>
  <si>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</si>
  <si>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</si>
  <si>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</si>
  <si>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</si>
  <si>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</si>
  <si>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</si>
  <si>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</si>
  <si>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</si>
  <si>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</si>
  <si>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</si>
  <si>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</si>
  <si>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</si>
  <si>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</si>
  <si>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</si>
  <si>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</si>
  <si>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</si>
  <si>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</si>
  <si>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</si>
  <si>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</si>
  <si>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</si>
  <si>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</si>
  <si>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</si>
  <si>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</si>
  <si>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</si>
  <si>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</si>
  <si>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</si>
  <si>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</si>
  <si>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</si>
  <si>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</si>
  <si>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</si>
  <si>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</si>
  <si>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</si>
  <si>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</si>
  <si>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</si>
  <si>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</si>
  <si>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</si>
  <si>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</si>
  <si>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</si>
  <si>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</si>
  <si>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</si>
  <si>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</si>
  <si>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</si>
  <si>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</si>
  <si>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</si>
  <si>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</si>
  <si>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</si>
  <si>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</si>
  <si>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</si>
  <si>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</si>
  <si>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</si>
  <si>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</si>
  <si>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</si>
  <si>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</si>
  <si>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</si>
  <si>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</si>
  <si>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</si>
  <si>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</si>
  <si>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</si>
  <si>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</si>
  <si>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</si>
  <si>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</si>
  <si>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</si>
  <si>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</si>
  <si>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</si>
  <si>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</si>
  <si>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</si>
  <si>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</si>
  <si>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</si>
  <si>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</si>
  <si>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</si>
  <si>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</si>
  <si>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</si>
  <si>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</si>
  <si>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</si>
  <si>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</si>
  <si>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</si>
  <si>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</si>
  <si>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</si>
  <si>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</si>
  <si>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</si>
  <si>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</si>
  <si>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</si>
  <si>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</si>
  <si>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</si>
  <si>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</si>
  <si>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</si>
  <si>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</si>
  <si>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</si>
  <si>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</si>
  <si>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</si>
  <si>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</si>
  <si>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</si>
  <si>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</si>
  <si>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</si>
  <si>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</si>
  <si>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</si>
  <si>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</si>
  <si>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</si>
  <si>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</si>
  <si>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</si>
  <si>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</si>
  <si>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</si>
  <si>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</si>
  <si>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</si>
  <si>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</si>
  <si>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</si>
  <si>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</si>
  <si>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</si>
  <si>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</si>
  <si>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</si>
  <si>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</si>
  <si>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</si>
  <si>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</si>
  <si>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</si>
  <si>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</si>
  <si>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</si>
  <si>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</si>
  <si>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</si>
  <si>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</si>
  <si>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</si>
  <si>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</si>
  <si>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</si>
  <si>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</si>
  <si>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</si>
  <si>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</si>
  <si>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</si>
  <si>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</si>
  <si>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</si>
  <si>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</si>
  <si>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</si>
  <si>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</si>
  <si>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</si>
  <si>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</si>
  <si>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</si>
  <si>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</si>
  <si>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</si>
  <si>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</si>
  <si>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</si>
  <si>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</si>
  <si>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</si>
  <si>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</si>
  <si>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</si>
  <si>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</si>
  <si>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</si>
  <si>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</si>
  <si>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</si>
  <si>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</si>
  <si>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</si>
  <si>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</si>
  <si>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</si>
  <si>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</si>
  <si>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</si>
  <si>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</si>
  <si>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</si>
  <si>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</si>
  <si>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</si>
  <si>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</si>
  <si>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</si>
  <si>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</si>
  <si>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</si>
  <si>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</si>
  <si>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</si>
  <si>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</si>
  <si>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</si>
  <si>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</si>
  <si>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</si>
  <si>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</si>
  <si>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</si>
  <si>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</si>
  <si>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</si>
  <si>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</si>
  <si>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</si>
  <si>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</si>
  <si>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</si>
  <si>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</si>
  <si>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</si>
  <si>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</si>
  <si>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</si>
  <si>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</si>
  <si>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</si>
  <si>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</si>
  <si>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</si>
  <si>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</si>
  <si>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</si>
  <si>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</si>
  <si>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</si>
  <si>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</si>
  <si>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</si>
  <si>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</si>
  <si>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</si>
  <si>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</si>
  <si>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</si>
  <si>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</si>
  <si>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</si>
  <si>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</si>
  <si>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</si>
  <si>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</si>
  <si>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</si>
  <si>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</si>
  <si>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</si>
  <si>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</si>
  <si>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</si>
  <si>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</si>
  <si>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</si>
  <si>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</si>
  <si>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</si>
  <si>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</si>
  <si>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</si>
  <si>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</si>
  <si>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</si>
  <si>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</si>
  <si>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</si>
  <si>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</si>
  <si>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</si>
  <si>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</si>
  <si>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</si>
  <si>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</si>
  <si>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</si>
  <si>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</si>
  <si>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</si>
  <si>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</si>
  <si>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</si>
  <si>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</si>
  <si>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</si>
  <si>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</si>
  <si>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</si>
  <si>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</si>
  <si>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</si>
  <si>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</si>
  <si>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</si>
  <si>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</si>
  <si>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</si>
  <si>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</si>
  <si>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</si>
  <si>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</si>
  <si>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</si>
  <si>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</si>
  <si>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</si>
  <si>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</si>
  <si>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</si>
  <si>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</si>
  <si>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</si>
  <si>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</si>
  <si>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</si>
  <si>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</si>
  <si>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</si>
  <si>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</si>
  <si>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</si>
  <si>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</si>
  <si>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</si>
  <si>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</si>
  <si>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</si>
  <si>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</si>
  <si>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</si>
  <si>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</si>
  <si>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</si>
  <si>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</si>
  <si>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</si>
  <si>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</si>
  <si>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</si>
  <si>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</si>
  <si>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</si>
  <si>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</si>
  <si>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</si>
  <si>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</si>
  <si>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</si>
  <si>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</si>
  <si>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</si>
  <si>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</si>
  <si>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</si>
  <si>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</si>
  <si>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</si>
  <si>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</si>
  <si>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</si>
  <si>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</si>
  <si>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</si>
  <si>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</si>
  <si>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</si>
  <si>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</si>
  <si>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</si>
  <si>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</si>
  <si>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</si>
  <si>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</si>
  <si>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</si>
  <si>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</si>
  <si>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</si>
  <si>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</si>
  <si>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</si>
  <si>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</si>
  <si>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</si>
  <si>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</si>
  <si>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</si>
  <si>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</si>
  <si>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</si>
  <si>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</si>
  <si>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</si>
  <si>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</si>
  <si>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</si>
  <si>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</si>
  <si>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</si>
  <si>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</si>
  <si>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</si>
  <si>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</si>
  <si>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</si>
  <si>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</si>
  <si>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</si>
  <si>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</si>
  <si>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</si>
  <si>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</si>
  <si>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</si>
  <si>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</si>
  <si>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</si>
  <si>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</si>
  <si>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</si>
  <si>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</si>
  <si>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</si>
  <si>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</si>
  <si>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</si>
  <si>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</si>
  <si>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</si>
  <si>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</si>
  <si>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</si>
  <si>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</si>
  <si>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</si>
  <si>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</si>
  <si>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</si>
  <si>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</si>
  <si>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</si>
  <si>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</si>
  <si>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</si>
  <si>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</si>
  <si>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</si>
  <si>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</si>
  <si>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</si>
  <si>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</si>
  <si>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</si>
  <si>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</si>
  <si>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</si>
  <si>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</si>
  <si>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</si>
  <si>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</si>
  <si>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</si>
  <si>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</si>
  <si>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</si>
  <si>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</si>
  <si>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</si>
  <si>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</si>
  <si>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</si>
  <si>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</si>
  <si>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</si>
  <si>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</si>
  <si>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</si>
  <si>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</si>
  <si>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</si>
  <si>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</si>
  <si>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</si>
  <si>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</si>
  <si>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</si>
  <si>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</si>
  <si>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</si>
  <si>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</si>
  <si>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</si>
  <si>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</si>
  <si>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</si>
  <si>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</si>
  <si>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</si>
  <si>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</si>
  <si>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</si>
  <si>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</si>
  <si>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</si>
  <si>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</si>
  <si>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</si>
  <si>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</si>
  <si>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</si>
  <si>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</si>
  <si>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</si>
  <si>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</si>
  <si>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</si>
  <si>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</si>
  <si>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</si>
  <si>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</si>
  <si>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</si>
  <si>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</si>
  <si>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</si>
  <si>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</si>
  <si>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</si>
  <si>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</si>
  <si>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</si>
  <si>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</si>
  <si>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</si>
  <si>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</si>
  <si>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</si>
  <si>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</si>
  <si>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</si>
  <si>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</si>
  <si>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</si>
  <si>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</si>
  <si>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</si>
  <si>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</si>
  <si>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</si>
  <si>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</si>
  <si>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</si>
  <si>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</si>
  <si>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</si>
  <si>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</si>
  <si>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</si>
  <si>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</si>
  <si>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</si>
  <si>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</si>
  <si>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</si>
  <si>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</si>
  <si>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</si>
  <si>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</si>
  <si>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</si>
  <si>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</si>
  <si>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</si>
  <si>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</si>
  <si>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</si>
  <si>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</si>
  <si>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</si>
  <si>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</si>
  <si>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</si>
  <si>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</si>
  <si>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</si>
  <si>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</si>
  <si>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</si>
  <si>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</si>
  <si>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</si>
  <si>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</si>
  <si>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</si>
  <si>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</si>
  <si>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</si>
  <si>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</si>
  <si>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</si>
  <si>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</si>
  <si>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</si>
  <si>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</si>
  <si>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</si>
  <si>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</si>
  <si>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</si>
  <si>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</si>
  <si>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</si>
  <si>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</si>
  <si>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</si>
  <si>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</si>
  <si>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</si>
  <si>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</si>
  <si>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</si>
  <si>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</si>
  <si>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</si>
  <si>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</si>
  <si>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</si>
  <si>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</si>
  <si>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</si>
  <si>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</si>
  <si>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</si>
  <si>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</si>
  <si>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</si>
  <si>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</si>
  <si>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</si>
  <si>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</si>
  <si>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</si>
  <si>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</si>
  <si>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</si>
  <si>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</si>
  <si>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</si>
  <si>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</si>
  <si>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</si>
  <si>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</si>
  <si>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</si>
  <si>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</si>
  <si>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</si>
  <si>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</si>
  <si>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</si>
  <si>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</si>
  <si>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</si>
  <si>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</si>
  <si>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</si>
  <si>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</si>
  <si>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</si>
  <si>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</si>
  <si>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</si>
  <si>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</si>
  <si>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</si>
  <si>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</si>
  <si>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</si>
  <si>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</si>
  <si>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</si>
  <si>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</si>
  <si>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</si>
  <si>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</si>
  <si>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</si>
  <si>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</si>
  <si>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</si>
  <si>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</si>
  <si>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</si>
  <si>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</si>
  <si>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</si>
  <si>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</si>
  <si>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</si>
  <si>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</si>
  <si>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</si>
  <si>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</si>
  <si>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</si>
  <si>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</si>
  <si>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</si>
  <si>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</si>
  <si>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</si>
  <si>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</si>
  <si>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</si>
  <si>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</si>
  <si>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</si>
  <si>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</si>
  <si>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</si>
  <si>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</si>
  <si>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</si>
  <si>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</si>
  <si>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</si>
  <si>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</si>
  <si>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</si>
  <si>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</si>
  <si>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</si>
  <si>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</si>
  <si>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</si>
  <si>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</si>
  <si>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</si>
  <si>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</si>
  <si>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</si>
  <si>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</si>
  <si>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</si>
  <si>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</si>
  <si>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</si>
  <si>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</si>
  <si>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</si>
  <si>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</si>
  <si>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</si>
  <si>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</si>
  <si>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</si>
  <si>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</si>
  <si>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</si>
  <si>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</si>
  <si>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</si>
  <si>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</si>
  <si>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</si>
  <si>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</si>
  <si>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</si>
  <si>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</si>
  <si>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</si>
  <si>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</si>
  <si>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</si>
  <si>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</si>
  <si>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</si>
  <si>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</si>
  <si>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</si>
  <si>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</si>
  <si>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</si>
  <si>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</si>
  <si>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</si>
  <si>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</si>
  <si>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</si>
  <si>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</si>
  <si>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</si>
  <si>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</si>
  <si>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</si>
  <si>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</si>
  <si>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</si>
  <si>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</si>
  <si>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</si>
  <si>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</si>
  <si>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</si>
  <si>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</si>
  <si>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</si>
  <si>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</si>
  <si>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</si>
  <si>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</si>
  <si>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</si>
  <si>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</si>
  <si>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</si>
  <si>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</si>
  <si>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</si>
  <si>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</si>
  <si>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</si>
  <si>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</si>
  <si>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</si>
  <si>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</si>
  <si>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</si>
  <si>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</si>
  <si>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</si>
  <si>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</si>
  <si>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</si>
  <si>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</si>
  <si>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</si>
  <si>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</si>
  <si>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</si>
  <si>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</si>
  <si>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</si>
  <si>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</si>
  <si>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</si>
  <si>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</si>
  <si>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</si>
  <si>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</si>
  <si>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</si>
  <si>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</si>
  <si>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</si>
  <si>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</si>
  <si>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</si>
  <si>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</si>
  <si>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</si>
  <si>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</si>
  <si>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</si>
  <si>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</si>
  <si>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</si>
  <si>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</si>
  <si>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</si>
  <si>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</si>
  <si>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</si>
  <si>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</si>
  <si>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</si>
  <si>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</si>
  <si>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</si>
  <si>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</si>
  <si>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</si>
  <si>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</si>
  <si>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</si>
  <si>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</si>
  <si>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</si>
  <si>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</si>
  <si>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</si>
  <si>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</si>
  <si>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</si>
  <si>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</si>
  <si>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</si>
  <si>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</si>
  <si>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</si>
  <si>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</si>
  <si>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</si>
  <si>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</si>
  <si>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</si>
  <si>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</si>
  <si>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</si>
  <si>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</si>
  <si>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</si>
  <si>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</si>
  <si>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</si>
  <si>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</si>
  <si>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</si>
  <si>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</si>
  <si>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</si>
  <si>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</si>
  <si>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</si>
  <si>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</si>
  <si>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</si>
  <si>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</si>
  <si>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</si>
  <si>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</si>
  <si>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</si>
  <si>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</si>
  <si>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</si>
  <si>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</si>
  <si>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</si>
  <si>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</si>
  <si>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</si>
  <si>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</si>
  <si>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</si>
  <si>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</si>
  <si>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</si>
  <si>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</si>
  <si>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</si>
  <si>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</si>
  <si>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</si>
  <si>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</si>
  <si>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</si>
  <si>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</si>
  <si>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</si>
  <si>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</si>
  <si>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</si>
  <si>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</si>
  <si>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</si>
  <si>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</si>
  <si>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</si>
  <si>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</si>
  <si>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</si>
  <si>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</si>
  <si>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</si>
  <si>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</si>
  <si>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</si>
  <si>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</si>
  <si>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</si>
  <si>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</si>
  <si>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</si>
  <si>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</si>
  <si>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</si>
  <si>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</si>
  <si>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</si>
  <si>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</si>
  <si>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</si>
  <si>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</si>
  <si>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</si>
  <si>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</si>
  <si>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</si>
  <si>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</si>
  <si>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</si>
  <si>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</si>
  <si>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</si>
  <si>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</si>
  <si>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</si>
  <si>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</si>
  <si>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</si>
  <si>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</si>
  <si>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</si>
  <si>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</si>
  <si>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</si>
  <si>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</si>
  <si>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</si>
  <si>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</si>
  <si>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</si>
  <si>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</si>
  <si>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</si>
  <si>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</si>
  <si>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</si>
  <si>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</si>
  <si>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</si>
  <si>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</si>
  <si>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</si>
  <si>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</si>
  <si>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</si>
  <si>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</si>
  <si>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</si>
  <si>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</si>
  <si>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</si>
  <si>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</si>
  <si>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</si>
  <si>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</si>
  <si>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</si>
  <si>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</si>
  <si>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</si>
  <si>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</si>
  <si>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</si>
  <si>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</si>
  <si>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</si>
  <si>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</si>
  <si>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</si>
  <si>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</si>
  <si>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</si>
  <si>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</si>
  <si>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</si>
  <si>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</si>
  <si>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</si>
  <si>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</si>
  <si>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</si>
  <si>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</si>
  <si>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</si>
  <si>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</si>
  <si>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</si>
  <si>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</si>
  <si>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</si>
  <si>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</si>
  <si>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</si>
  <si>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</si>
  <si>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</si>
  <si>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</si>
  <si>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</si>
  <si>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</si>
  <si>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</si>
  <si>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</si>
  <si>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</si>
  <si>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</si>
  <si>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</si>
  <si>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</si>
  <si>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</si>
  <si>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</si>
  <si>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</si>
  <si>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</si>
  <si>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</si>
  <si>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</si>
  <si>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</si>
  <si>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</si>
  <si>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</si>
  <si>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</si>
  <si>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</si>
  <si>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</si>
  <si>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</si>
  <si>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</si>
  <si>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</si>
  <si>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</si>
  <si>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</si>
  <si>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</si>
  <si>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</si>
  <si>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</si>
  <si>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</si>
  <si>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</si>
  <si>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</si>
  <si>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</si>
  <si>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</si>
  <si>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</si>
  <si>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</si>
  <si>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</si>
  <si>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</si>
  <si>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</si>
  <si>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</si>
  <si>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</si>
  <si>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</si>
  <si>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</si>
  <si>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</si>
  <si>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</si>
  <si>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</si>
  <si>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</si>
  <si>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</si>
  <si>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</si>
  <si>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</si>
  <si>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</si>
  <si>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</si>
  <si>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</si>
  <si>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</si>
  <si>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</si>
  <si>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</si>
  <si>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</si>
  <si>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</si>
  <si>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</si>
  <si>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</si>
  <si>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</si>
  <si>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</si>
  <si>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</si>
  <si>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</si>
  <si>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</si>
  <si>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</si>
  <si>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</si>
  <si>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</si>
  <si>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</si>
  <si>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</si>
  <si>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</si>
  <si>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</si>
  <si>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</si>
  <si>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</si>
  <si>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</si>
  <si>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</si>
  <si>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</si>
  <si>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</si>
  <si>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</si>
  <si>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</si>
  <si>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</si>
  <si>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</si>
  <si>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</si>
  <si>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</si>
  <si>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</si>
  <si>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</si>
  <si>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</si>
  <si>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</si>
  <si>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</si>
  <si>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</si>
  <si>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</si>
  <si>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</si>
  <si>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</si>
  <si>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</si>
  <si>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</si>
  <si>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</si>
  <si>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</si>
  <si>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</si>
  <si>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</si>
  <si>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</si>
  <si>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</si>
  <si>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</si>
  <si>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</si>
  <si>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</si>
  <si>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</si>
  <si>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</si>
  <si>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</si>
  <si>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</si>
  <si>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</si>
  <si>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</si>
  <si>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</si>
  <si>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</si>
  <si>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</si>
  <si>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</si>
  <si>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</si>
  <si>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</si>
  <si>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</si>
  <si>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</si>
  <si>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</si>
  <si>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</si>
  <si>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</si>
  <si>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</si>
  <si>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</si>
  <si>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</si>
  <si>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</si>
  <si>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</si>
  <si>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</si>
  <si>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</si>
  <si>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</si>
  <si>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</si>
  <si>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</si>
  <si>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</si>
  <si>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</si>
  <si>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</si>
  <si>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</si>
  <si>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</si>
  <si>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</si>
  <si>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</si>
  <si>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</si>
  <si>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</si>
  <si>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</si>
  <si>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</si>
  <si>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</si>
  <si>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</si>
  <si>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</si>
  <si>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</si>
  <si>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</si>
  <si>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</si>
  <si>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</si>
  <si>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</si>
  <si>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</si>
  <si>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</si>
  <si>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</si>
  <si>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</si>
  <si>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</si>
  <si>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</si>
  <si>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</si>
  <si>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</si>
  <si>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</si>
  <si>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</si>
  <si>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</si>
  <si>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</si>
  <si>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</si>
  <si>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</si>
  <si>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</si>
  <si>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</si>
  <si>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</si>
  <si>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</si>
  <si>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</si>
  <si>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</si>
  <si>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</si>
  <si>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</si>
  <si>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</si>
  <si>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</si>
  <si>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</si>
  <si>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</si>
  <si>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</si>
  <si>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</si>
  <si>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</si>
  <si>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</si>
  <si>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</si>
  <si>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</si>
  <si>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</si>
  <si>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</si>
  <si>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</si>
  <si>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</si>
  <si>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</si>
  <si>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</si>
  <si>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</si>
  <si>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</si>
  <si>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</si>
  <si>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</si>
  <si>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</si>
  <si>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</si>
  <si>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</si>
  <si>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</si>
  <si>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</si>
  <si>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</si>
  <si>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</si>
  <si>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</si>
  <si>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</si>
  <si>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</si>
  <si>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</si>
  <si>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</si>
  <si>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</si>
  <si>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</si>
  <si>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</si>
  <si>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</si>
  <si>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</si>
  <si>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</si>
  <si>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</si>
  <si>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</si>
  <si>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</si>
  <si>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</si>
  <si>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</si>
  <si>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</si>
  <si>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</si>
  <si>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</si>
  <si>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</si>
  <si>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</si>
  <si>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</si>
  <si>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</si>
  <si>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</si>
  <si>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</si>
  <si>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</si>
  <si>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</si>
  <si>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</si>
  <si>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</si>
  <si>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</si>
  <si>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</si>
  <si>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</si>
  <si>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</si>
  <si>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</si>
  <si>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</si>
  <si>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</si>
  <si>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</si>
  <si>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</si>
  <si>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</si>
  <si>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</si>
  <si>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</si>
  <si>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</si>
  <si>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</si>
  <si>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</si>
  <si>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</si>
  <si>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</si>
  <si>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</si>
  <si>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</si>
  <si>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</si>
  <si>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</si>
  <si>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</si>
  <si>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</si>
  <si>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</si>
  <si>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</si>
  <si>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</si>
  <si>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</si>
  <si>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</si>
  <si>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</si>
  <si>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</si>
  <si>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</si>
  <si>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</si>
  <si>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</si>
  <si>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</si>
  <si>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</si>
  <si>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</si>
  <si>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</si>
  <si>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</si>
  <si>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</si>
  <si>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</si>
  <si>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</si>
  <si>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</si>
  <si>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</si>
  <si>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</si>
  <si>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</si>
  <si>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</si>
  <si>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</si>
  <si>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</si>
  <si>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</si>
  <si>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</si>
  <si>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</si>
  <si>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</si>
  <si>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</si>
  <si>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</si>
  <si>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</si>
  <si>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</si>
  <si>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</si>
  <si>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</si>
  <si>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</si>
  <si>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</si>
  <si>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</si>
  <si>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</si>
  <si>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</si>
  <si>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</si>
  <si>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</si>
  <si>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</si>
  <si>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</si>
  <si>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</si>
  <si>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</si>
  <si>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</si>
  <si>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</si>
  <si>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</si>
  <si>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</si>
  <si>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</si>
  <si>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</si>
  <si>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</si>
  <si>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</si>
  <si>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</si>
  <si>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</si>
  <si>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</si>
  <si>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</si>
  <si>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</si>
  <si>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</si>
  <si>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</si>
  <si>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</si>
  <si>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</si>
  <si>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</si>
  <si>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</si>
  <si>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</si>
  <si>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</si>
  <si>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</si>
  <si>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</si>
  <si>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</si>
  <si>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</si>
  <si>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</si>
  <si>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</si>
  <si>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</si>
  <si>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</si>
  <si>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</si>
  <si>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</si>
  <si>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</si>
  <si>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</si>
  <si>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</si>
  <si>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</si>
  <si>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</si>
  <si>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</si>
  <si>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</si>
  <si>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</si>
  <si>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</si>
  <si>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</si>
  <si>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</si>
  <si>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</si>
  <si>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</si>
  <si>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</si>
  <si>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</si>
  <si>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</si>
  <si>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</si>
  <si>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</si>
  <si>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</si>
  <si>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</si>
  <si>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</si>
  <si>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</si>
  <si>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</si>
  <si>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</si>
  <si>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</si>
  <si>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</si>
  <si>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</si>
  <si>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</si>
  <si>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</si>
  <si>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</si>
  <si>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</si>
  <si>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</si>
  <si>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</si>
  <si>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</si>
  <si>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</si>
  <si>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</si>
  <si>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</si>
  <si>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</si>
  <si>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</si>
  <si>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</si>
  <si>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</si>
  <si>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</si>
  <si>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</si>
  <si>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</si>
  <si>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</si>
  <si>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</si>
  <si>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</si>
  <si>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</si>
  <si>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</si>
  <si>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</si>
  <si>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</si>
  <si>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</si>
  <si>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</si>
  <si>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</si>
  <si>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</si>
  <si>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</si>
  <si>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</si>
  <si>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</si>
  <si>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</si>
  <si>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</si>
  <si>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</si>
  <si>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</si>
  <si>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</si>
  <si>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</si>
  <si>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</si>
  <si>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</si>
  <si>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</si>
  <si>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</si>
  <si>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</si>
  <si>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</si>
  <si>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</si>
  <si>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</si>
  <si>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</si>
  <si>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</si>
  <si>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</si>
  <si>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</si>
  <si>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</si>
  <si>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</si>
  <si>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</si>
  <si>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</si>
  <si>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</si>
  <si>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</si>
  <si>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</si>
  <si>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</si>
  <si>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</si>
  <si>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</si>
  <si>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</si>
  <si>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</si>
  <si>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</si>
  <si>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</si>
  <si>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</si>
  <si>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</si>
  <si>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</si>
  <si>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</si>
  <si>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</si>
  <si>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</si>
  <si>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</si>
  <si>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</si>
  <si>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</si>
  <si>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</si>
  <si>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</si>
  <si>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</si>
  <si>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</si>
  <si>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</si>
  <si>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</si>
  <si>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</si>
  <si>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</si>
  <si>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</si>
  <si>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</si>
  <si>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</si>
  <si>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</si>
  <si>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</si>
  <si>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</si>
  <si>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</si>
  <si>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</si>
  <si>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</si>
  <si>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</si>
  <si>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</si>
  <si>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</si>
  <si>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</si>
  <si>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</si>
  <si>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</si>
  <si>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</si>
  <si>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</si>
  <si>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</si>
  <si>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</si>
  <si>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</si>
  <si>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</si>
  <si>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</si>
  <si>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</si>
  <si>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</si>
  <si>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</si>
  <si>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</si>
  <si>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</si>
  <si>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</si>
  <si>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</si>
  <si>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</si>
  <si>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</si>
  <si>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</si>
  <si>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</si>
  <si>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</si>
  <si>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</si>
  <si>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</si>
  <si>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</si>
  <si>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</si>
  <si>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</si>
  <si>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</si>
  <si>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</si>
  <si>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</si>
  <si>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</si>
  <si>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</si>
  <si>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</si>
  <si>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</si>
  <si>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</si>
  <si>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</si>
  <si>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</si>
  <si>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</si>
  <si>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</si>
  <si>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</si>
  <si>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</si>
  <si>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</si>
  <si>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</si>
  <si>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</si>
  <si>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</si>
  <si>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</si>
  <si>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</si>
  <si>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</si>
  <si>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</si>
  <si>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</si>
  <si>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</si>
  <si>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</si>
  <si>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</si>
  <si>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</si>
  <si>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</si>
  <si>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</si>
  <si>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</si>
  <si>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</si>
  <si>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</si>
  <si>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</si>
  <si>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</si>
  <si>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</si>
  <si>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</si>
  <si>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</si>
  <si>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</si>
  <si>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</si>
  <si>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</si>
  <si>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</si>
  <si>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</si>
  <si>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</si>
  <si>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</si>
  <si>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</si>
  <si>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</si>
  <si>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</si>
  <si>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</si>
  <si>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</si>
  <si>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</si>
  <si>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</si>
  <si>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</si>
  <si>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</si>
  <si>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</si>
  <si>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</si>
  <si>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</si>
  <si>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</si>
  <si>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</si>
  <si>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</si>
  <si>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</si>
  <si>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</si>
  <si>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</si>
  <si>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</si>
  <si>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</si>
  <si>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</si>
  <si>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</si>
  <si>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</si>
  <si>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</si>
  <si>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</si>
  <si>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</si>
  <si>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</si>
  <si>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</si>
  <si>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</si>
  <si>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</si>
  <si>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</si>
  <si>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</si>
  <si>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</si>
  <si>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</si>
  <si>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</si>
  <si>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</si>
  <si>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</si>
  <si>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</si>
  <si>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</si>
  <si>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</si>
  <si>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</si>
  <si>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</si>
  <si>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</si>
  <si>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</si>
  <si>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</si>
  <si>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</si>
  <si>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</si>
  <si>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</si>
  <si>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</si>
  <si>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</si>
  <si>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</si>
  <si>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</si>
  <si>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</si>
  <si>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</si>
  <si>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</si>
  <si>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</si>
  <si>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</si>
  <si>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</si>
  <si>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</si>
  <si>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</si>
  <si>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</si>
  <si>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</si>
  <si>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</si>
  <si>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</si>
  <si>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</si>
  <si>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</si>
  <si>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</si>
  <si>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</si>
  <si>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</si>
  <si>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</si>
  <si>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</si>
  <si>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</si>
  <si>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</si>
  <si>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</si>
  <si>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</si>
  <si>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</si>
  <si>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</si>
  <si>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</si>
  <si>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</si>
  <si>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</si>
  <si>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</si>
  <si>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</si>
  <si>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</si>
  <si>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</si>
  <si>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</si>
  <si>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</si>
  <si>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</si>
  <si>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</si>
  <si>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</si>
  <si>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</si>
  <si>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</si>
  <si>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</si>
  <si>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</si>
  <si>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</si>
  <si>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</si>
  <si>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</si>
  <si>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</si>
  <si>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</si>
  <si>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</si>
  <si>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</si>
  <si>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</si>
  <si>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</si>
  <si>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</si>
  <si>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</si>
  <si>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</si>
  <si>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</si>
  <si>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</si>
  <si>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</si>
  <si>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</si>
  <si>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</si>
  <si>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</si>
  <si>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</si>
  <si>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</si>
  <si>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</si>
  <si>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</si>
  <si>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</si>
  <si>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</si>
  <si>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</si>
  <si>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</si>
  <si>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</si>
  <si>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</si>
  <si>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</si>
  <si>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</si>
  <si>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</si>
  <si>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</si>
  <si>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</si>
  <si>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</si>
  <si>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</si>
  <si>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</si>
  <si>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</si>
  <si>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</si>
  <si>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</si>
  <si>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</si>
  <si>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</si>
  <si>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</si>
  <si>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</si>
  <si>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</si>
  <si>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</si>
  <si>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</si>
  <si>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</si>
  <si>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</si>
  <si>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</si>
  <si>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</si>
  <si>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</si>
  <si>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</si>
  <si>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</si>
  <si>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</si>
  <si>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</si>
  <si>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</si>
  <si>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</si>
  <si>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</si>
  <si>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</si>
  <si>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</si>
  <si>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</si>
  <si>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</si>
  <si>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</si>
  <si>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</si>
  <si>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</si>
  <si>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</si>
  <si>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</si>
  <si>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</si>
  <si>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</si>
  <si>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</si>
  <si>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</si>
  <si>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</si>
  <si>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</si>
  <si>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</si>
  <si>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</si>
  <si>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</si>
  <si>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</si>
  <si>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</si>
  <si>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</si>
  <si>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</si>
  <si>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</si>
  <si>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</si>
  <si>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</si>
  <si>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</si>
  <si>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</si>
  <si>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</si>
  <si>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</si>
  <si>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</si>
  <si>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</si>
  <si>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</si>
  <si>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</si>
  <si>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</si>
  <si>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</si>
  <si>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</si>
  <si>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</si>
  <si>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</si>
  <si>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</si>
  <si>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</si>
  <si>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</si>
  <si>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</si>
  <si>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</si>
  <si>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</si>
  <si>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</si>
  <si>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</si>
  <si>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</si>
  <si>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</si>
  <si>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</si>
  <si>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</si>
  <si>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</si>
  <si>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</si>
  <si>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</si>
  <si>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</si>
  <si>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</si>
  <si>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</si>
  <si>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</si>
  <si>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</si>
  <si>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</si>
  <si>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</si>
  <si>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</si>
  <si>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</si>
  <si>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</si>
  <si>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</si>
  <si>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</si>
  <si>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</si>
  <si>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</si>
  <si>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</si>
  <si>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</si>
  <si>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</si>
  <si>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</si>
  <si>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</si>
  <si>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</si>
  <si>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</si>
  <si>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</si>
  <si>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</si>
  <si>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</si>
  <si>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</si>
  <si>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</si>
  <si>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</si>
  <si>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</si>
  <si>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</si>
  <si>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</si>
  <si>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</si>
  <si>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</si>
  <si>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</si>
  <si>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</si>
  <si>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</si>
  <si>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</si>
  <si>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</si>
  <si>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</si>
  <si>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</si>
  <si>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</si>
  <si>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</si>
  <si>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</si>
  <si>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</si>
  <si>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</si>
  <si>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</si>
  <si>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</si>
  <si>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</si>
  <si>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</si>
  <si>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</si>
  <si>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</si>
  <si>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</si>
  <si>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</si>
  <si>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</si>
  <si>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</si>
  <si>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</si>
  <si>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</si>
  <si>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</si>
  <si>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</si>
  <si>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</si>
  <si>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</si>
  <si>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</si>
  <si>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</si>
  <si>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</si>
  <si>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</si>
  <si>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</si>
  <si>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</si>
  <si>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</si>
  <si>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</si>
  <si>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</si>
  <si>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</si>
  <si>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</si>
  <si>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</si>
  <si>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</si>
  <si>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</si>
  <si>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</si>
  <si>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</si>
  <si>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</si>
  <si>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</si>
  <si>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</si>
  <si>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</si>
  <si>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</si>
  <si>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</si>
  <si>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</si>
  <si>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</si>
  <si>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</si>
  <si>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</si>
  <si>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</si>
  <si>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</si>
  <si>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</si>
  <si>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</si>
  <si>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</si>
  <si>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</si>
  <si>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</si>
  <si>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</si>
  <si>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</si>
  <si>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</si>
  <si>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</si>
  <si>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</si>
  <si>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</si>
  <si>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</si>
  <si>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</si>
  <si>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</si>
  <si>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</si>
  <si>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</si>
  <si>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</si>
  <si>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</si>
  <si>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</si>
  <si>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</si>
  <si>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</si>
  <si>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</si>
  <si>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</si>
  <si>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</si>
  <si>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</si>
  <si>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</si>
  <si>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</si>
  <si>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</si>
  <si>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</si>
  <si>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</si>
  <si>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</si>
  <si>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</si>
  <si>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</si>
  <si>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</si>
  <si>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</si>
  <si>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</si>
  <si>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</si>
  <si>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</si>
  <si>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</si>
  <si>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</si>
  <si>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</si>
  <si>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</si>
  <si>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</si>
  <si>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</si>
  <si>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</si>
  <si>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</si>
  <si>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</si>
  <si>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</si>
  <si>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</si>
  <si>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</si>
  <si>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</si>
  <si>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</si>
  <si>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</si>
  <si>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</si>
  <si>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</si>
  <si>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</si>
  <si>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</si>
  <si>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</si>
  <si>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</si>
  <si>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</si>
  <si>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</si>
  <si>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</si>
  <si>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</si>
  <si>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</si>
  <si>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</si>
  <si>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</si>
  <si>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</si>
  <si>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</si>
  <si>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</si>
  <si>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</si>
  <si>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</si>
  <si>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</si>
  <si>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</si>
  <si>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</si>
  <si>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</si>
  <si>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</si>
  <si>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</si>
  <si>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</si>
  <si>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</si>
  <si>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</si>
  <si>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</si>
  <si>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</si>
  <si>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</si>
  <si>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</si>
  <si>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</si>
  <si>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</si>
  <si>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</si>
  <si>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</si>
  <si>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</si>
  <si>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</si>
  <si>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</si>
  <si>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</si>
  <si>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</si>
  <si>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</si>
  <si>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</si>
  <si>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</si>
  <si>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</si>
  <si>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</si>
  <si>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</si>
  <si>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</si>
  <si>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</si>
  <si>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</si>
  <si>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</si>
  <si>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</si>
  <si>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</si>
  <si>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</si>
  <si>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</si>
  <si>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</si>
  <si>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</si>
  <si>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</si>
  <si>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</si>
  <si>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</si>
  <si>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</si>
  <si>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</si>
  <si>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</si>
  <si>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</si>
  <si>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</si>
  <si>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</si>
  <si>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</si>
  <si>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</si>
  <si>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</si>
  <si>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</si>
  <si>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</si>
  <si>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</si>
  <si>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</si>
  <si>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</si>
  <si>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</si>
  <si>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</si>
  <si>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</si>
  <si>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</si>
  <si>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</si>
  <si>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</si>
  <si>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</si>
  <si>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</si>
  <si>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</si>
  <si>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</si>
  <si>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</si>
  <si>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</si>
  <si>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</si>
  <si>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</si>
  <si>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</si>
  <si>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</si>
  <si>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</si>
  <si>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</si>
  <si>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</si>
  <si>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</si>
  <si>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</si>
  <si>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</si>
  <si>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</si>
  <si>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</si>
  <si>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</si>
  <si>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</si>
  <si>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</si>
  <si>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</si>
  <si>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</si>
  <si>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</si>
  <si>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</si>
  <si>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</si>
  <si>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</si>
  <si>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</si>
  <si>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</si>
  <si>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</si>
  <si>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</si>
  <si>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</si>
  <si>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</si>
  <si>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</si>
  <si>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</si>
  <si>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</si>
  <si>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</si>
  <si>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</si>
  <si>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</si>
  <si>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</si>
  <si>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</si>
  <si>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</si>
  <si>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</si>
  <si>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</si>
  <si>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</si>
  <si>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</si>
  <si>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</si>
  <si>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</si>
  <si>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</si>
  <si>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</si>
  <si>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</si>
  <si>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</si>
  <si>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</si>
  <si>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</si>
  <si>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</si>
  <si>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</si>
  <si>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</si>
  <si>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</si>
  <si>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</si>
  <si>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</si>
  <si>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</si>
  <si>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</si>
  <si>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</si>
  <si>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</si>
  <si>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</si>
  <si>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</si>
  <si>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</si>
  <si>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</si>
  <si>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</si>
  <si>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</si>
  <si>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</si>
  <si>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</si>
  <si>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</si>
  <si>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</si>
  <si>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</si>
  <si>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</si>
  <si>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</si>
  <si>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</si>
  <si>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</si>
  <si>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</si>
  <si>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</si>
  <si>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</si>
  <si>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</si>
  <si>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</si>
  <si>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</si>
  <si>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</si>
  <si>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</si>
  <si>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</si>
  <si>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</si>
  <si>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</si>
  <si>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</si>
  <si>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</si>
  <si>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</si>
  <si>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</si>
  <si>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</si>
  <si>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</si>
  <si>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</si>
  <si>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</si>
  <si>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</si>
  <si>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</si>
  <si>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</si>
  <si>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</si>
  <si>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</si>
  <si>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</si>
  <si>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</si>
  <si>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</si>
  <si>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</si>
  <si>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</si>
  <si>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</si>
  <si>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</si>
  <si>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</si>
  <si>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</si>
  <si>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</si>
  <si>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</si>
  <si>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</si>
  <si>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</si>
  <si>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</si>
  <si>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</si>
  <si>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</si>
  <si>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</si>
  <si>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</si>
  <si>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</si>
  <si>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</si>
  <si>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</si>
  <si>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</si>
  <si>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</si>
  <si>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</si>
  <si>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</si>
  <si>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</si>
  <si>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</si>
  <si>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</si>
  <si>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</si>
  <si>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</si>
  <si>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</si>
  <si>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</si>
  <si>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</si>
  <si>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</si>
  <si>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</si>
  <si>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</si>
  <si>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</si>
  <si>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</si>
  <si>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</si>
  <si>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</si>
  <si>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</si>
  <si>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</si>
  <si>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</si>
  <si>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</si>
  <si>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</si>
  <si>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</si>
  <si>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</si>
  <si>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</si>
  <si>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</si>
  <si>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</si>
  <si>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</si>
  <si>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</si>
  <si>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</si>
  <si>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</si>
  <si>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</si>
  <si>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</si>
  <si>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</si>
  <si>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</si>
  <si>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</si>
  <si>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</si>
  <si>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</si>
  <si>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</si>
  <si>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</si>
  <si>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</si>
  <si>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</si>
  <si>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</si>
  <si>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</si>
  <si>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</si>
  <si>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</si>
  <si>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</si>
  <si>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</si>
  <si>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</si>
  <si>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</si>
  <si>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</si>
  <si>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</si>
  <si>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</si>
  <si>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</si>
  <si>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</si>
  <si>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</si>
  <si>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</si>
  <si>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</si>
  <si>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</si>
  <si>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</si>
  <si>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</si>
  <si>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</si>
  <si>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</si>
  <si>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</si>
  <si>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</si>
  <si>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</si>
  <si>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</si>
  <si>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</si>
  <si>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</si>
  <si>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</si>
  <si>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</si>
  <si>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</si>
  <si>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</si>
  <si>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</si>
  <si>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</si>
  <si>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</si>
  <si>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</si>
  <si>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</si>
  <si>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</si>
  <si>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</si>
  <si>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</si>
  <si>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</si>
  <si>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</si>
  <si>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</si>
  <si>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</si>
  <si>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</si>
  <si>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</si>
  <si>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</si>
  <si>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</si>
  <si>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</si>
  <si>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</si>
  <si>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</si>
  <si>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</si>
  <si>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</si>
  <si>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</si>
  <si>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</si>
  <si>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</si>
  <si>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</si>
  <si>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</si>
  <si>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</si>
  <si>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</si>
  <si>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</si>
  <si>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</si>
  <si>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</si>
  <si>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</si>
  <si>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</si>
  <si>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</si>
  <si>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</si>
  <si>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</si>
  <si>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</si>
  <si>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</si>
  <si>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</si>
  <si>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</si>
  <si>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</si>
  <si>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</si>
  <si>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</si>
  <si>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</si>
  <si>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</si>
  <si>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</si>
  <si>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</si>
  <si>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</si>
  <si>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</si>
  <si>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</si>
  <si>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</si>
  <si>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</si>
  <si>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</si>
  <si>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</si>
  <si>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</si>
  <si>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</si>
  <si>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</si>
  <si>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</si>
  <si>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</si>
  <si>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</si>
  <si>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</si>
  <si>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</si>
  <si>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</si>
  <si>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</si>
  <si>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</si>
  <si>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</si>
  <si>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</si>
  <si>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</si>
  <si>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</si>
  <si>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</si>
  <si>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</si>
  <si>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</si>
  <si>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</si>
  <si>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</si>
  <si>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</si>
  <si>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</si>
  <si>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</si>
  <si>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</si>
  <si>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</si>
  <si>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</si>
  <si>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</si>
  <si>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</si>
  <si>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</si>
  <si>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</si>
  <si>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</si>
  <si>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</si>
  <si>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</si>
  <si>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</si>
  <si>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</si>
  <si>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</si>
  <si>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</si>
  <si>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</si>
  <si>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</si>
  <si>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</si>
  <si>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</si>
  <si>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</si>
  <si>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</si>
  <si>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</si>
  <si>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</si>
  <si>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</si>
  <si>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</si>
  <si>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</si>
  <si>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</si>
  <si>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</si>
  <si>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</si>
  <si>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</si>
  <si>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</si>
  <si>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</si>
  <si>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</si>
  <si>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</si>
  <si>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</si>
  <si>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</si>
  <si>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</si>
  <si>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</si>
  <si>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</si>
  <si>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</si>
  <si>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</si>
  <si>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</si>
  <si>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</si>
  <si>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</si>
  <si>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</si>
  <si>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</si>
  <si>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</si>
  <si>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</si>
  <si>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</si>
  <si>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</si>
  <si>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</si>
  <si>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</si>
  <si>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</si>
  <si>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</si>
  <si>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</si>
  <si>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</si>
  <si>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</si>
  <si>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</si>
  <si>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</si>
  <si>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</si>
  <si>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</si>
  <si>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</si>
  <si>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</si>
  <si>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</si>
  <si>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</si>
  <si>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</si>
  <si>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</si>
  <si>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</si>
  <si>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</si>
  <si>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</si>
  <si>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</si>
  <si>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</si>
  <si>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</si>
  <si>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</si>
  <si>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</si>
  <si>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</si>
  <si>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</si>
  <si>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</si>
  <si>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</si>
  <si>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</si>
  <si>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</si>
  <si>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</si>
  <si>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</si>
  <si>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</si>
  <si>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</si>
  <si>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</si>
  <si>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</si>
  <si>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</si>
  <si>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</si>
  <si>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</si>
  <si>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</si>
  <si>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</si>
  <si>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</si>
  <si>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</si>
  <si>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</si>
  <si>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</si>
  <si>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</si>
  <si>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</si>
  <si>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</si>
  <si>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</si>
  <si>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</si>
  <si>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</si>
  <si>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</si>
  <si>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</si>
  <si>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</si>
  <si>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</si>
  <si>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</si>
  <si>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</si>
  <si>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</si>
  <si>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</si>
  <si>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</si>
  <si>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</si>
  <si>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</si>
  <si>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</si>
  <si>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</si>
  <si>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</si>
  <si>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</si>
  <si>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</si>
  <si>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</si>
  <si>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</si>
  <si>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</si>
  <si>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</si>
  <si>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</si>
  <si>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</si>
  <si>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</si>
  <si>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</si>
  <si>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</si>
  <si>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</si>
  <si>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</si>
  <si>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</si>
  <si>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</si>
  <si>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</si>
  <si>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</si>
  <si>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</si>
  <si>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</si>
  <si>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</si>
  <si>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</si>
  <si>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</si>
  <si>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</si>
  <si>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</si>
  <si>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</si>
  <si>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</si>
  <si>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</si>
  <si>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</si>
  <si>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</si>
  <si>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</si>
  <si>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</si>
  <si>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</si>
  <si>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</si>
  <si>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</si>
  <si>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</si>
  <si>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</si>
  <si>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</si>
  <si>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</si>
  <si>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</si>
  <si>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</si>
  <si>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</si>
  <si>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</si>
  <si>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</si>
  <si>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</si>
  <si>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</si>
  <si>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</si>
  <si>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</si>
  <si>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</si>
  <si>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</si>
  <si>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</si>
  <si>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</si>
  <si>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</si>
  <si>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</si>
  <si>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</si>
  <si>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</si>
  <si>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</si>
  <si>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</si>
  <si>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</si>
  <si>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</si>
  <si>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</si>
  <si>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</si>
  <si>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</si>
  <si>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</si>
  <si>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</si>
  <si>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</si>
  <si>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</si>
  <si>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</si>
  <si>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</si>
  <si>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</si>
  <si>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</si>
  <si>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</si>
  <si>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</si>
  <si>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</si>
  <si>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</si>
  <si>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</si>
  <si>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</si>
  <si>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</si>
  <si>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</si>
  <si>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</si>
  <si>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</si>
  <si>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</si>
  <si>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</si>
  <si>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</si>
  <si>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</si>
  <si>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</si>
  <si>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</si>
  <si>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</si>
  <si>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</si>
  <si>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</si>
  <si>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</si>
  <si>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</si>
  <si>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</si>
  <si>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</si>
  <si>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</si>
  <si>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</si>
  <si>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</si>
  <si>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</si>
  <si>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</si>
  <si>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</si>
  <si>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</si>
  <si>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</si>
  <si>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</si>
  <si>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</si>
  <si>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</si>
  <si>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</si>
  <si>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</si>
  <si>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</si>
  <si>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</si>
  <si>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</si>
  <si>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</si>
  <si>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</si>
  <si>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</si>
  <si>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</si>
  <si>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</si>
  <si>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</si>
  <si>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</si>
  <si>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</si>
  <si>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</si>
  <si>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</si>
  <si>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</si>
  <si>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</si>
  <si>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</si>
  <si>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</si>
  <si>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</si>
  <si>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</si>
  <si>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</si>
  <si>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</si>
  <si>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</si>
  <si>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</si>
  <si>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</si>
  <si>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</si>
  <si>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</si>
  <si>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</si>
  <si>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</si>
  <si>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</si>
  <si>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</si>
  <si>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</si>
  <si>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</si>
  <si>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</si>
  <si>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</si>
  <si>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</si>
  <si>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</si>
  <si>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</si>
  <si>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</si>
  <si>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</si>
  <si>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</si>
  <si>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</si>
  <si>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</si>
  <si>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</si>
  <si>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</si>
  <si>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</si>
  <si>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</si>
  <si>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</si>
  <si>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</si>
  <si>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</si>
  <si>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</si>
  <si>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</si>
  <si>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</si>
  <si>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</si>
  <si>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</si>
  <si>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</si>
  <si>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</si>
  <si>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</si>
  <si>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</si>
  <si>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</si>
  <si>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</si>
  <si>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</si>
  <si>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</si>
  <si>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</si>
  <si>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</si>
  <si>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</si>
  <si>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</si>
  <si>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</si>
  <si>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</si>
  <si>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</si>
  <si>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</si>
  <si>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</si>
  <si>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</si>
  <si>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</si>
  <si>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</si>
  <si>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</si>
  <si>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</si>
  <si>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</si>
  <si>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</si>
  <si>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</si>
  <si>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</si>
  <si>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</si>
  <si>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</si>
  <si>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</si>
  <si>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</si>
  <si>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</si>
  <si>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</si>
  <si>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</si>
  <si>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</si>
  <si>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</si>
  <si>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</si>
  <si>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</si>
  <si>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</si>
  <si>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</si>
  <si>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</si>
  <si>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</si>
  <si>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</si>
  <si>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</si>
  <si>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</si>
  <si>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</si>
  <si>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</si>
  <si>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</si>
  <si>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</si>
  <si>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</si>
  <si>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</si>
  <si>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</si>
  <si>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</si>
  <si>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</si>
  <si>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</si>
  <si>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</si>
  <si>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</si>
  <si>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</si>
  <si>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</si>
  <si>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</si>
  <si>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</si>
  <si>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</si>
  <si>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</si>
  <si>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</si>
  <si>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</si>
  <si>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</si>
  <si>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</si>
  <si>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</si>
  <si>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</si>
  <si>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</si>
  <si>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</si>
  <si>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</si>
  <si>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</si>
  <si>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</si>
  <si>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</si>
  <si>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</si>
  <si>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</si>
  <si>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</si>
  <si>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</si>
  <si>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</si>
  <si>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</si>
  <si>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</si>
  <si>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</si>
  <si>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</si>
  <si>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</si>
  <si>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</si>
  <si>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</si>
  <si>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</si>
  <si>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</si>
  <si>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</si>
  <si>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</si>
  <si>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</si>
  <si>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</si>
  <si>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</si>
  <si>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</si>
  <si>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</si>
  <si>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</si>
  <si>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</si>
  <si>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</si>
  <si>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</si>
  <si>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</si>
  <si>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</si>
  <si>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</si>
  <si>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</si>
  <si>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</si>
  <si>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</si>
  <si>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</si>
  <si>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</si>
  <si>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</si>
  <si>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</si>
  <si>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</si>
  <si>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</si>
  <si>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</si>
  <si>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</si>
  <si>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</si>
  <si>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</si>
  <si>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</si>
  <si>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</si>
  <si>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</si>
  <si>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</si>
  <si>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</si>
  <si>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</si>
  <si>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</si>
  <si>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</si>
  <si>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</si>
  <si>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</si>
  <si>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</si>
  <si>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</si>
  <si>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</si>
  <si>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</si>
  <si>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</si>
  <si>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</si>
  <si>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</si>
  <si>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</si>
  <si>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</si>
  <si>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</si>
  <si>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</si>
  <si>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</si>
  <si>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</si>
  <si>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</si>
  <si>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</si>
  <si>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</si>
  <si>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</si>
  <si>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</si>
  <si>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</si>
  <si>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</si>
  <si>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</si>
  <si>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</si>
  <si>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</si>
  <si>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</si>
  <si>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</si>
  <si>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</si>
  <si>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</si>
  <si>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</si>
  <si>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</si>
  <si>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</si>
  <si>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</si>
  <si>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</si>
  <si>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</si>
  <si>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</si>
  <si>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</si>
  <si>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</si>
  <si>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</si>
  <si>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</si>
  <si>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</si>
  <si>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</si>
  <si>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</si>
  <si>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</si>
  <si>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</si>
  <si>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</si>
  <si>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</si>
  <si>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</si>
  <si>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</si>
  <si>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</si>
  <si>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</si>
  <si>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</si>
  <si>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</si>
  <si>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</si>
  <si>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</si>
  <si>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</si>
  <si>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</si>
  <si>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</si>
  <si>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</si>
  <si>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</si>
  <si>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</si>
  <si>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</si>
  <si>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</si>
  <si>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</si>
  <si>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</si>
  <si>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</si>
  <si>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</si>
  <si>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</si>
  <si>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</si>
  <si>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</si>
  <si>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</si>
  <si>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</si>
  <si>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</si>
  <si>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</si>
  <si>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</si>
  <si>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</si>
  <si>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</si>
  <si>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</si>
  <si>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</si>
  <si>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</si>
  <si>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</si>
  <si>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</si>
  <si>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</si>
  <si>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</si>
  <si>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</si>
  <si>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</si>
  <si>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</si>
  <si>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</si>
  <si>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</si>
  <si>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</si>
  <si>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</si>
  <si>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</si>
  <si>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</si>
  <si>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</si>
  <si>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</si>
  <si>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</si>
  <si>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</si>
  <si>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</si>
  <si>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</si>
  <si>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</si>
  <si>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</si>
  <si>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</si>
  <si>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</si>
  <si>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</si>
  <si>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</si>
  <si>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</si>
  <si>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</si>
  <si>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</si>
  <si>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</si>
  <si>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</si>
  <si>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</si>
  <si>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</si>
  <si>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</si>
  <si>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</si>
  <si>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</si>
  <si>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</si>
  <si>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</si>
  <si>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</si>
  <si>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</si>
  <si>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</si>
  <si>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</si>
  <si>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</si>
  <si>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</si>
  <si>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</si>
  <si>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</si>
  <si>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</si>
  <si>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</si>
  <si>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</si>
  <si>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</si>
  <si>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</si>
  <si>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</si>
  <si>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</si>
  <si>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</si>
  <si>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</si>
  <si>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</si>
  <si>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</si>
  <si>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</si>
  <si>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</si>
  <si>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</si>
  <si>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</si>
  <si>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</si>
  <si>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</si>
  <si>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</si>
  <si>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</si>
  <si>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</si>
  <si>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</si>
  <si>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</si>
  <si>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</si>
  <si>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</si>
  <si>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</si>
  <si>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</si>
  <si>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</si>
  <si>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</si>
  <si>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</si>
  <si>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</si>
  <si>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</si>
  <si>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</si>
  <si>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</si>
  <si>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</si>
  <si>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</si>
  <si>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</si>
  <si>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</si>
  <si>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</si>
  <si>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</si>
  <si>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</si>
  <si>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</si>
  <si>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</si>
  <si>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</si>
  <si>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</si>
  <si>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</si>
  <si>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</si>
  <si>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</si>
  <si>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</si>
  <si>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</si>
  <si>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</si>
  <si>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</si>
  <si>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</si>
  <si>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</si>
  <si>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</si>
  <si>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</si>
  <si>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</si>
  <si>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</si>
  <si>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</si>
  <si>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</si>
  <si>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</si>
  <si>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</si>
  <si>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</si>
  <si>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</si>
  <si>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</si>
  <si>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</si>
  <si>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</si>
  <si>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</si>
  <si>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</si>
  <si>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</si>
  <si>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</si>
  <si>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</si>
  <si>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</si>
  <si>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</si>
  <si>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</si>
  <si>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</si>
  <si>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</si>
  <si>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</si>
  <si>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</si>
  <si>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</si>
  <si>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</si>
  <si>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</si>
  <si>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</si>
  <si>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</si>
  <si>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</si>
  <si>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</si>
  <si>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</si>
  <si>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</si>
  <si>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</si>
  <si>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</si>
  <si>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</si>
  <si>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</si>
  <si>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</si>
  <si>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</si>
  <si>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</si>
  <si>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</si>
  <si>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</si>
  <si>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</si>
  <si>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</si>
  <si>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</si>
  <si>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</si>
  <si>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</si>
  <si>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</si>
  <si>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</si>
  <si>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</si>
  <si>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</si>
  <si>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</si>
  <si>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</si>
  <si>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</si>
  <si>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</si>
  <si>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</si>
  <si>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</si>
  <si>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</si>
  <si>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</si>
  <si>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</si>
  <si>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</si>
  <si>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</si>
  <si>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</si>
  <si>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</si>
  <si>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</si>
  <si>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</si>
  <si>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</si>
  <si>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</si>
  <si>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</si>
  <si>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</si>
  <si>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</si>
  <si>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</si>
  <si>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</si>
  <si>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</si>
  <si>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</si>
  <si>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</si>
  <si>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</si>
  <si>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</si>
  <si>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</si>
  <si>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</si>
  <si>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</si>
  <si>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</si>
  <si>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</si>
  <si>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</si>
  <si>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</si>
  <si>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</si>
  <si>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</si>
  <si>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</si>
  <si>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</si>
  <si>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</si>
  <si>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</si>
  <si>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</si>
  <si>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</si>
  <si>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</si>
  <si>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</si>
  <si>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</si>
  <si>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</si>
  <si>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</si>
  <si>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</si>
  <si>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</si>
  <si>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</si>
  <si>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</si>
  <si>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</si>
  <si>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</si>
  <si>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</si>
  <si>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</si>
  <si>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</si>
  <si>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</si>
  <si>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</si>
  <si>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</si>
  <si>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</si>
  <si>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</si>
  <si>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</si>
  <si>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</si>
  <si>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</si>
  <si>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</si>
  <si>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</si>
  <si>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</si>
  <si>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</si>
  <si>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</si>
  <si>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</si>
  <si>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</si>
  <si>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</si>
  <si>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</si>
  <si>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</si>
  <si>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</si>
  <si>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</si>
  <si>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</si>
  <si>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</si>
  <si>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</si>
  <si>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</si>
  <si>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</si>
  <si>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</si>
  <si>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</si>
  <si>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</si>
  <si>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</si>
  <si>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</si>
  <si>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</si>
  <si>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</si>
  <si>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</si>
  <si>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</si>
  <si>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</si>
  <si>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</si>
  <si>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</si>
  <si>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</si>
  <si>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</si>
  <si>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</si>
  <si>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</si>
  <si>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</si>
  <si>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</si>
  <si>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</si>
  <si>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</si>
  <si>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</si>
  <si>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</si>
  <si>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</si>
  <si>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</si>
  <si>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</si>
  <si>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</si>
  <si>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</si>
  <si>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</si>
  <si>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</si>
  <si>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</si>
  <si>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</si>
  <si>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</si>
  <si>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</si>
  <si>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</si>
  <si>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</si>
  <si>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</si>
  <si>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</si>
  <si>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</si>
  <si>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</si>
  <si>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</si>
  <si>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</si>
  <si>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</si>
  <si>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</si>
  <si>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</si>
  <si>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</si>
  <si>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</si>
  <si>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</si>
  <si>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</si>
  <si>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</si>
  <si>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</si>
  <si>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</si>
  <si>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</si>
  <si>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</si>
  <si>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</si>
  <si>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</si>
  <si>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</si>
  <si>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</si>
  <si>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</si>
  <si>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</si>
  <si>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</si>
  <si>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</si>
  <si>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</si>
  <si>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</si>
  <si>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</si>
  <si>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</si>
  <si>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</si>
  <si>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</si>
  <si>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</si>
  <si>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</si>
  <si>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</si>
  <si>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</si>
  <si>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</si>
  <si>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</si>
  <si>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</si>
  <si>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</si>
  <si>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</si>
  <si>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</si>
  <si>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</si>
  <si>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</si>
  <si>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</si>
  <si>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</si>
  <si>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</si>
  <si>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</si>
  <si>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</si>
  <si>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</si>
  <si>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</si>
  <si>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</si>
  <si>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</si>
  <si>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</si>
  <si>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</si>
  <si>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</si>
  <si>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</si>
  <si>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</si>
  <si>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</si>
  <si>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</si>
  <si>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</si>
  <si>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</si>
  <si>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</si>
  <si>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</si>
  <si>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</si>
  <si>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</si>
  <si>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</si>
  <si>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</si>
  <si>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</si>
  <si>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</si>
  <si>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</si>
  <si>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</si>
  <si>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</si>
  <si>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</si>
  <si>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</si>
  <si>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</si>
  <si>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</si>
  <si>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</si>
  <si>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</si>
  <si>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</si>
  <si>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</si>
  <si>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</si>
  <si>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</si>
  <si>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</si>
  <si>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</si>
  <si>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</si>
  <si>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</si>
  <si>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</si>
  <si>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</si>
  <si>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</si>
  <si>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</si>
  <si>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</si>
  <si>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</si>
  <si>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</si>
  <si>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</si>
  <si>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</si>
  <si>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</si>
  <si>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</si>
  <si>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</si>
  <si>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</si>
  <si>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</si>
  <si>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</si>
  <si>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</si>
  <si>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</si>
  <si>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</si>
  <si>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</si>
  <si>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</si>
  <si>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</si>
  <si>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</si>
  <si>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</si>
  <si>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</si>
  <si>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</si>
  <si>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</si>
  <si>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</si>
  <si>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</si>
  <si>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</si>
  <si>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</si>
  <si>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</si>
  <si>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</si>
  <si>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</si>
  <si>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</si>
  <si>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</si>
  <si>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</si>
  <si>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</si>
  <si>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</si>
  <si>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</si>
  <si>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</si>
  <si>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</si>
  <si>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</si>
  <si>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</si>
  <si>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</si>
  <si>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</si>
  <si>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</si>
  <si>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</si>
  <si>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</si>
  <si>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</si>
  <si>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</si>
  <si>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</si>
  <si>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</si>
  <si>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</si>
  <si>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</si>
  <si>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</si>
  <si>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</si>
  <si>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</si>
  <si>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</si>
  <si>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</si>
  <si>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</si>
  <si>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</si>
  <si>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</si>
  <si>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</si>
  <si>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</si>
  <si>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</si>
  <si>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</si>
  <si>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</si>
  <si>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</si>
  <si>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</si>
  <si>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</si>
  <si>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</si>
  <si>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</si>
  <si>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</si>
  <si>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</si>
  <si>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</si>
  <si>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</si>
  <si>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</si>
  <si>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</si>
  <si>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</si>
  <si>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</si>
  <si>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</si>
  <si>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</si>
  <si>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</si>
  <si>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</si>
  <si>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</si>
  <si>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</si>
  <si>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</si>
  <si>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</si>
  <si>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</si>
  <si>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</si>
  <si>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</si>
  <si>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</si>
  <si>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</si>
  <si>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</si>
  <si>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</si>
  <si>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</si>
  <si>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</si>
  <si>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</si>
  <si>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</si>
  <si>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</si>
  <si>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</si>
  <si>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</si>
  <si>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</si>
  <si>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</si>
  <si>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</si>
  <si>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</si>
  <si>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</si>
  <si>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</si>
  <si>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</si>
  <si>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</si>
  <si>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</si>
  <si>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</si>
  <si>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</si>
  <si>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</si>
  <si>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</si>
  <si>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</si>
  <si>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</si>
  <si>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</si>
  <si>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</si>
  <si>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</si>
  <si>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</si>
  <si>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</si>
  <si>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</si>
  <si>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</si>
  <si>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</si>
  <si>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</si>
  <si>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</si>
  <si>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</si>
  <si>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</si>
  <si>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</si>
  <si>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</si>
  <si>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</si>
  <si>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</si>
  <si>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</si>
  <si>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</si>
  <si>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</si>
  <si>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</si>
  <si>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</si>
  <si>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</si>
  <si>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</si>
  <si>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</si>
  <si>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</si>
  <si>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</si>
  <si>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</si>
  <si>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</si>
  <si>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</si>
  <si>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</si>
  <si>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</si>
  <si>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</si>
  <si>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</si>
  <si>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</si>
  <si>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</si>
  <si>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</si>
  <si>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</si>
  <si>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</si>
  <si>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</si>
  <si>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</si>
  <si>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</si>
  <si>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</si>
  <si>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</si>
  <si>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</si>
  <si>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</si>
  <si>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</si>
  <si>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</si>
  <si>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</si>
  <si>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</si>
  <si>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</si>
  <si>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</si>
  <si>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</si>
  <si>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</si>
  <si>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</si>
  <si>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</si>
  <si>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</si>
  <si>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</si>
  <si>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</si>
  <si>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</si>
  <si>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</si>
  <si>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</si>
  <si>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</si>
  <si>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</si>
  <si>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</si>
  <si>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</si>
  <si>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</si>
  <si>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</si>
  <si>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</si>
  <si>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</si>
  <si>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</si>
  <si>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</si>
  <si>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</si>
  <si>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</si>
  <si>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</si>
  <si>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</si>
  <si>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</si>
  <si>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</si>
  <si>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</si>
  <si>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</si>
  <si>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</si>
  <si>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</si>
  <si>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</si>
  <si>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</si>
  <si>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</si>
  <si>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</si>
  <si>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</si>
  <si>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</si>
  <si>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</si>
  <si>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</si>
  <si>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</si>
  <si>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</si>
  <si>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</si>
  <si>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</si>
  <si>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</si>
  <si>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</si>
  <si>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</si>
  <si>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</si>
  <si>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</si>
  <si>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</si>
  <si>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</si>
  <si>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</si>
  <si>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</si>
  <si>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</si>
  <si>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</si>
  <si>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</si>
  <si>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</si>
  <si>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</si>
  <si>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</si>
  <si>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</si>
  <si>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</si>
  <si>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</si>
  <si>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</si>
  <si>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</si>
  <si>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</si>
  <si>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</si>
  <si>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</si>
  <si>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</si>
  <si>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</si>
  <si>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</si>
  <si>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</si>
  <si>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</si>
  <si>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</si>
  <si>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</si>
  <si>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</si>
  <si>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</si>
  <si>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</si>
  <si>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</si>
  <si>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</si>
  <si>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</si>
  <si>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</si>
  <si>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</si>
  <si>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</si>
  <si>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</si>
  <si>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</si>
  <si>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</si>
  <si>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</si>
  <si>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</si>
  <si>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</si>
  <si>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</si>
  <si>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</si>
  <si>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</si>
  <si>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</si>
  <si>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</si>
  <si>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</si>
  <si>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</si>
  <si>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</si>
  <si>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</si>
  <si>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</si>
  <si>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</si>
  <si>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</si>
  <si>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</si>
  <si>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</si>
  <si>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</si>
  <si>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</si>
  <si>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</si>
  <si>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</si>
  <si>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</si>
  <si>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</si>
  <si>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</si>
  <si>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</si>
  <si>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</si>
  <si>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</si>
  <si>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</si>
  <si>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</si>
  <si>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</si>
  <si>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</si>
  <si>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</si>
  <si>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</si>
  <si>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</si>
  <si>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</si>
  <si>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</si>
  <si>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</si>
  <si>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</si>
  <si>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</si>
  <si>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</si>
  <si>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</si>
  <si>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</si>
  <si>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</si>
  <si>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</si>
  <si>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</si>
  <si>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</si>
  <si>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</si>
  <si>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</si>
  <si>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</si>
  <si>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</si>
  <si>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</si>
  <si>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</si>
  <si>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</si>
  <si>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</si>
  <si>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</si>
  <si>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</si>
  <si>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</si>
  <si>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</si>
  <si>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</si>
  <si>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</si>
  <si>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</si>
  <si>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</si>
  <si>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</si>
  <si>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</si>
  <si>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</si>
  <si>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</si>
  <si>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</si>
  <si>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</si>
  <si>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</si>
  <si>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</si>
  <si>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</si>
  <si>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</si>
  <si>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</si>
  <si>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</si>
  <si>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</si>
  <si>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</si>
  <si>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</si>
  <si>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</si>
  <si>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</si>
  <si>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</si>
  <si>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</si>
  <si>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</si>
  <si>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</si>
  <si>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</si>
  <si>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</si>
  <si>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</si>
  <si>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</si>
  <si>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</si>
  <si>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</si>
  <si>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</si>
  <si>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</si>
  <si>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</si>
  <si>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</si>
  <si>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</si>
  <si>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</si>
  <si>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</si>
  <si>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</si>
  <si>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</si>
  <si>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</si>
  <si>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</si>
  <si>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</si>
  <si>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</si>
  <si>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</si>
  <si>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</si>
  <si>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</si>
  <si>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</si>
  <si>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</si>
  <si>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</si>
  <si>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</si>
  <si>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</si>
  <si>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</si>
  <si>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</si>
  <si>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</si>
  <si>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</si>
  <si>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</si>
  <si>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</si>
  <si>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</si>
  <si>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</si>
  <si>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</si>
  <si>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</si>
  <si>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</si>
  <si>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</si>
  <si>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</si>
  <si>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</si>
  <si>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</si>
  <si>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</si>
  <si>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</si>
  <si>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</si>
  <si>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</si>
  <si>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</si>
  <si>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</si>
  <si>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</si>
  <si>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</si>
  <si>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</si>
  <si>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</si>
  <si>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</si>
  <si>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</si>
  <si>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</si>
  <si>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</si>
  <si>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</si>
  <si>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</si>
  <si>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</si>
  <si>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</si>
  <si>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</si>
  <si>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</si>
  <si>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</si>
  <si>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</si>
  <si>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</si>
  <si>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</si>
  <si>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</si>
  <si>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</si>
  <si>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</si>
  <si>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</si>
  <si>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</si>
  <si>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</si>
  <si>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</si>
  <si>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</si>
  <si>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</si>
  <si>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</si>
  <si>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</si>
  <si>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</si>
  <si>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</si>
  <si>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</si>
  <si>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</si>
  <si>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</si>
  <si>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</si>
  <si>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</si>
  <si>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</si>
  <si>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</si>
  <si>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</si>
  <si>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</si>
  <si>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</si>
  <si>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</si>
  <si>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</si>
  <si>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</si>
  <si>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</si>
  <si>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</si>
  <si>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</si>
  <si>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</si>
  <si>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</si>
  <si>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</si>
  <si>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</si>
  <si>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</si>
  <si>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</si>
  <si>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</si>
  <si>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</si>
  <si>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</si>
  <si>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</si>
  <si>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</si>
  <si>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</si>
  <si>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</si>
  <si>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</si>
  <si>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</si>
  <si>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</si>
  <si>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</si>
  <si>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</si>
  <si>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</si>
  <si>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</si>
  <si>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</si>
  <si>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</si>
  <si>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</si>
  <si>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</si>
  <si>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</si>
  <si>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</si>
  <si>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</si>
  <si>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</si>
  <si>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</si>
  <si>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</si>
  <si>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</si>
  <si>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</si>
  <si>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</si>
  <si>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</si>
  <si>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</si>
  <si>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</si>
  <si>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</si>
  <si>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</si>
  <si>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</si>
  <si>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</si>
  <si>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</si>
  <si>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</si>
  <si>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</si>
  <si>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</si>
  <si>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</si>
  <si>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</si>
  <si>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</si>
  <si>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</si>
  <si>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</si>
  <si>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</si>
  <si>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</si>
  <si>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</si>
  <si>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</si>
  <si>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</si>
  <si>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</si>
  <si>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</si>
  <si>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</si>
  <si>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</si>
  <si>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</si>
  <si>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</si>
  <si>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</si>
  <si>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</si>
  <si>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</si>
  <si>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</si>
  <si>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</si>
  <si>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</si>
  <si>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</si>
  <si>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</si>
  <si>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</si>
  <si>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</si>
  <si>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</si>
  <si>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</si>
  <si>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</si>
  <si>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</si>
  <si>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</si>
  <si>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</si>
  <si>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</si>
  <si>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</si>
  <si>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</si>
  <si>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</si>
  <si>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</si>
  <si>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</si>
  <si>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</si>
  <si>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</si>
  <si>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</si>
  <si>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</si>
  <si>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</si>
  <si>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</si>
  <si>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</si>
  <si>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</si>
  <si>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</si>
  <si>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</si>
  <si>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</si>
  <si>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</si>
  <si>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</si>
  <si>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</si>
  <si>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</si>
  <si>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</si>
  <si>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</si>
  <si>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</si>
  <si>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</si>
  <si>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</si>
  <si>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</si>
  <si>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</si>
  <si>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</si>
  <si>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</si>
  <si>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</si>
  <si>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</si>
  <si>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</si>
  <si>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</si>
  <si>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</si>
  <si>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</si>
  <si>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</si>
  <si>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</si>
  <si>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</si>
  <si>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</si>
  <si>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</si>
  <si>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</si>
  <si>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</si>
  <si>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</si>
  <si>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</si>
  <si>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</si>
  <si>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</si>
  <si>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</si>
  <si>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</si>
  <si>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</si>
  <si>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</si>
  <si>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</si>
  <si>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</si>
  <si>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</si>
  <si>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</si>
  <si>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</si>
  <si>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</si>
  <si>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</si>
  <si>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</si>
  <si>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</si>
  <si>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</si>
  <si>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</si>
  <si>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</si>
  <si>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</si>
  <si>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</si>
  <si>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</si>
  <si>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</si>
  <si>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</si>
  <si>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</si>
  <si>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</si>
  <si>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</si>
  <si>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</si>
  <si>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</si>
  <si>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</si>
  <si>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</si>
  <si>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</si>
  <si>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</si>
  <si>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</si>
  <si>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</si>
  <si>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</si>
  <si>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</si>
  <si>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</si>
  <si>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</si>
  <si>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</si>
  <si>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</si>
  <si>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</si>
  <si>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</si>
  <si>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</si>
  <si>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</si>
  <si>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</si>
  <si>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</si>
  <si>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</si>
  <si>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</si>
  <si>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</si>
  <si>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</si>
  <si>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</si>
  <si>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</si>
  <si>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</si>
  <si>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</si>
  <si>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</si>
  <si>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</si>
  <si>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</si>
  <si>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</si>
  <si>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</si>
  <si>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</si>
  <si>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</si>
  <si>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</si>
  <si>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</si>
  <si>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</si>
  <si>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</si>
  <si>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</si>
  <si>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</si>
  <si>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</si>
  <si>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</si>
  <si>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</si>
  <si>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</si>
  <si>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</si>
  <si>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</si>
  <si>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</si>
  <si>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</si>
  <si>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</si>
  <si>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</si>
  <si>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</si>
  <si>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</si>
  <si>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</si>
  <si>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</si>
  <si>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</si>
  <si>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</si>
  <si>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</si>
  <si>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</si>
  <si>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</si>
  <si>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</si>
  <si>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</si>
  <si>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</si>
  <si>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</si>
  <si>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</si>
  <si>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</si>
  <si>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</si>
  <si>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</si>
  <si>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</si>
  <si>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</si>
  <si>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</si>
  <si>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</si>
  <si>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</si>
  <si>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</si>
  <si>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</si>
  <si>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</si>
  <si>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</si>
  <si>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</si>
  <si>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</si>
  <si>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</si>
  <si>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</si>
  <si>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</si>
  <si>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</si>
  <si>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</si>
  <si>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</si>
  <si>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</si>
  <si>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</si>
  <si>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</si>
  <si>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</si>
  <si>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</si>
  <si>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</si>
  <si>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</si>
  <si>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</si>
  <si>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</si>
  <si>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</si>
  <si>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</si>
  <si>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</si>
  <si>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</si>
  <si>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</si>
  <si>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</si>
  <si>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</si>
  <si>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</si>
  <si>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</si>
  <si>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</si>
  <si>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</si>
  <si>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</si>
  <si>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</si>
  <si>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</si>
  <si>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</si>
  <si>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</si>
  <si>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</si>
  <si>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</si>
  <si>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</si>
  <si>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</si>
  <si>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</si>
  <si>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</si>
  <si>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</si>
  <si>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</si>
  <si>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</si>
  <si>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</si>
  <si>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</si>
  <si>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</si>
  <si>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</si>
  <si>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</si>
  <si>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</si>
  <si>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</si>
  <si>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</si>
  <si>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</si>
  <si>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</si>
  <si>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</si>
  <si>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</si>
  <si>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</si>
  <si>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</si>
  <si>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</si>
  <si>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</si>
  <si>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</si>
  <si>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</si>
  <si>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</si>
  <si>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</si>
  <si>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</si>
  <si>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</si>
  <si>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</si>
  <si>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</si>
  <si>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</si>
  <si>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</si>
  <si>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</si>
  <si>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</si>
  <si>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</si>
  <si>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</si>
  <si>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</si>
  <si>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</si>
  <si>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</si>
  <si>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</si>
  <si>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</si>
  <si>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</si>
  <si>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</si>
  <si>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</si>
  <si>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</si>
  <si>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</si>
  <si>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</si>
  <si>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</si>
  <si>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</si>
  <si>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</si>
  <si>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</si>
  <si>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</si>
  <si>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</si>
  <si>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</si>
  <si>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</si>
  <si>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</si>
  <si>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</si>
  <si>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</si>
  <si>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</si>
  <si>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</si>
  <si>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</si>
  <si>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</si>
  <si>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</si>
  <si>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</si>
  <si>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</si>
  <si>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</si>
  <si>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</si>
  <si>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</si>
  <si>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</si>
  <si>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</si>
  <si>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</si>
  <si>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</si>
  <si>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</si>
  <si>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</si>
  <si>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</si>
  <si>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</si>
  <si>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</si>
  <si>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</si>
  <si>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</si>
  <si>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</si>
  <si>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</si>
  <si>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</si>
  <si>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</si>
  <si>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</si>
  <si>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</si>
  <si>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</si>
  <si>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</si>
  <si>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</si>
  <si>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</si>
  <si>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</si>
  <si>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</si>
  <si>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</si>
  <si>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</si>
  <si>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</si>
  <si>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</si>
  <si>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</si>
  <si>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</si>
  <si>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</si>
  <si>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</si>
  <si>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</si>
  <si>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</si>
  <si>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</si>
  <si>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</si>
  <si>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</si>
  <si>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</si>
  <si>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</si>
  <si>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</si>
  <si>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</si>
  <si>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</si>
  <si>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</si>
  <si>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</si>
  <si>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</si>
  <si>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</si>
  <si>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</si>
  <si>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</si>
  <si>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</si>
  <si>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</si>
  <si>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</si>
  <si>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</si>
  <si>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</si>
  <si>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</si>
  <si>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</si>
  <si>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</si>
  <si>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</si>
  <si>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</si>
  <si>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</si>
  <si>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</si>
  <si>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</si>
  <si>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</si>
  <si>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</si>
  <si>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</si>
  <si>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</si>
  <si>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</si>
  <si>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</si>
  <si>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</si>
  <si>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</si>
  <si>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</si>
  <si>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</si>
  <si>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</si>
  <si>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</si>
  <si>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</si>
  <si>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</si>
  <si>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</si>
  <si>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</si>
  <si>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</si>
  <si>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</si>
  <si>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</si>
  <si>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</si>
  <si>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</si>
  <si>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</si>
  <si>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</si>
  <si>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</si>
  <si>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</si>
  <si>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</si>
  <si>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</si>
  <si>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</si>
  <si>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</si>
  <si>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</si>
  <si>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</si>
  <si>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</si>
  <si>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</si>
  <si>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</si>
  <si>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</si>
  <si>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</si>
  <si>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</si>
  <si>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</si>
  <si>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</si>
  <si>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</si>
  <si>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</si>
  <si>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</si>
  <si>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</si>
  <si>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</si>
  <si>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</si>
  <si>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</si>
  <si>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</si>
  <si>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</si>
  <si>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</si>
  <si>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</si>
  <si>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</si>
  <si>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</si>
  <si>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</si>
  <si>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</si>
  <si>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</si>
  <si>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</si>
  <si>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</si>
  <si>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</si>
  <si>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</si>
  <si>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</si>
  <si>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</si>
  <si>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</si>
  <si>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</si>
  <si>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</si>
  <si>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</si>
  <si>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</si>
  <si>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</si>
  <si>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</si>
  <si>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</si>
  <si>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</si>
  <si>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</si>
  <si>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</si>
  <si>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</si>
  <si>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</si>
  <si>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</si>
  <si>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</si>
  <si>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</si>
  <si>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</si>
  <si>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</si>
  <si>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</si>
  <si>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</si>
  <si>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</si>
  <si>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</si>
  <si>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</si>
  <si>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</si>
  <si>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</si>
  <si>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</si>
  <si>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</si>
  <si>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</si>
  <si>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</si>
  <si>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</si>
  <si>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</si>
  <si>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</si>
  <si>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</si>
  <si>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</si>
  <si>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</si>
  <si>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</si>
  <si>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</si>
  <si>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</si>
  <si>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</si>
  <si>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</si>
  <si>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</si>
  <si>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</si>
  <si>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</si>
  <si>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</si>
  <si>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</si>
  <si>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</si>
  <si>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</si>
  <si>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</si>
  <si>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</si>
  <si>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</si>
  <si>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</si>
  <si>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</si>
  <si>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</si>
  <si>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</si>
  <si>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</si>
  <si>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</si>
  <si>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</si>
  <si>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</si>
  <si>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</si>
  <si>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</si>
  <si>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</si>
  <si>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</si>
  <si>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</si>
  <si>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</si>
  <si>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</si>
  <si>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</si>
  <si>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</si>
  <si>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</si>
  <si>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</si>
  <si>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</si>
  <si>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</si>
  <si>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</si>
  <si>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</si>
  <si>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</si>
  <si>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</si>
  <si>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</si>
  <si>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</si>
  <si>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</si>
  <si>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</si>
  <si>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</si>
  <si>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</si>
  <si>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</si>
  <si>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</si>
  <si>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</si>
  <si>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</si>
  <si>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</si>
  <si>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</si>
  <si>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</si>
  <si>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</si>
  <si>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</si>
  <si>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</si>
  <si>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</si>
  <si>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</si>
  <si>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</si>
  <si>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</si>
  <si>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</si>
  <si>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</si>
  <si>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</si>
  <si>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</si>
  <si>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</si>
  <si>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</si>
  <si>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</si>
  <si>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</si>
  <si>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</si>
  <si>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</si>
  <si>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</si>
  <si>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</si>
  <si>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</si>
  <si>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</si>
  <si>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</si>
  <si>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</si>
  <si>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</si>
  <si>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</si>
  <si>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</si>
  <si>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</si>
  <si>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</si>
  <si>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</si>
  <si>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</si>
  <si>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</si>
  <si>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</si>
  <si>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</si>
  <si>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</si>
  <si>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</si>
  <si>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</si>
  <si>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</si>
  <si>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</si>
  <si>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</si>
  <si>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</si>
  <si>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</si>
  <si>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</si>
  <si>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</si>
  <si>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</si>
  <si>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</si>
  <si>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</si>
  <si>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</si>
  <si>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</si>
  <si>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</si>
  <si>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</si>
  <si>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</si>
  <si>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</si>
  <si>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</si>
  <si>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</si>
  <si>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</si>
  <si>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</si>
  <si>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</si>
  <si>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</si>
  <si>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</si>
  <si>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</si>
  <si>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</si>
  <si>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</si>
  <si>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</si>
  <si>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</si>
  <si>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</si>
  <si>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</si>
  <si>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</si>
  <si>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</si>
  <si>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</si>
  <si>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</si>
  <si>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</si>
  <si>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</si>
  <si>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</si>
  <si>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</si>
  <si>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</si>
  <si>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</si>
  <si>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</si>
  <si>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</si>
  <si>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</si>
  <si>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</si>
  <si>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</si>
  <si>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</si>
  <si>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</si>
  <si>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</si>
  <si>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</si>
  <si>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</si>
  <si>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</si>
  <si>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</si>
  <si>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</si>
  <si>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</si>
  <si>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</si>
  <si>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</si>
  <si>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</si>
  <si>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</si>
  <si>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</si>
  <si>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</si>
  <si>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</si>
  <si>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</si>
  <si>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</si>
  <si>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</si>
  <si>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</si>
  <si>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</si>
  <si>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</si>
  <si>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</si>
  <si>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</si>
  <si>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</si>
  <si>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</si>
  <si>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</si>
  <si>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</si>
  <si>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</si>
  <si>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</si>
  <si>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</si>
  <si>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</si>
  <si>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</si>
  <si>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</si>
  <si>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</si>
  <si>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</si>
  <si>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</si>
  <si>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</si>
  <si>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</si>
  <si>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</si>
  <si>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</si>
  <si>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</si>
  <si>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</si>
  <si>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</si>
  <si>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</si>
  <si>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</si>
  <si>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</si>
  <si>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</si>
  <si>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</si>
  <si>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</si>
  <si>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</si>
  <si>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</si>
  <si>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</si>
  <si>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</si>
  <si>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</si>
  <si>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</si>
  <si>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</si>
  <si>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</si>
  <si>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</si>
  <si>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</si>
  <si>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</si>
  <si>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</si>
  <si>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</si>
  <si>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</si>
  <si>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</si>
  <si>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</si>
  <si>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</si>
  <si>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</si>
  <si>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</si>
  <si>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</si>
  <si>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</si>
  <si>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</si>
  <si>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</si>
  <si>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</si>
  <si>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</si>
  <si>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</si>
  <si>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</si>
  <si>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</si>
  <si>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</si>
  <si>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</si>
  <si>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</si>
  <si>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</si>
  <si>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</si>
  <si>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</si>
  <si>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</si>
  <si>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</si>
  <si>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</si>
  <si>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</si>
  <si>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</si>
  <si>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</si>
  <si>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</si>
  <si>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</si>
  <si>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</si>
  <si>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</si>
  <si>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</si>
  <si>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</si>
  <si>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</si>
  <si>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</si>
  <si>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</si>
  <si>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</si>
  <si>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</si>
  <si>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</si>
  <si>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</si>
  <si>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</si>
  <si>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</si>
  <si>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</si>
  <si>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</si>
  <si>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</si>
  <si>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</si>
  <si>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</si>
  <si>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</si>
  <si>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</si>
  <si>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</si>
  <si>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</si>
  <si>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</si>
  <si>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</si>
  <si>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</si>
  <si>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</si>
  <si>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</si>
  <si>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</si>
  <si>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</si>
  <si>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</si>
  <si>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</si>
  <si>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</si>
  <si>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</si>
  <si>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</si>
  <si>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</si>
  <si>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</si>
  <si>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</si>
  <si>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</si>
  <si>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</si>
  <si>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</si>
  <si>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</si>
  <si>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</si>
  <si>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</si>
  <si>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</si>
  <si>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</si>
  <si>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</si>
  <si>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</si>
  <si>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</si>
  <si>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</si>
  <si>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</si>
  <si>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</si>
  <si>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</si>
  <si>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</si>
  <si>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</si>
  <si>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</si>
  <si>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</si>
  <si>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</si>
  <si>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</si>
  <si>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</si>
  <si>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</si>
  <si>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</si>
  <si>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</si>
  <si>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</si>
  <si>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</si>
  <si>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</si>
  <si>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</si>
  <si>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</si>
  <si>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</si>
  <si>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</si>
  <si>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</si>
  <si>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</si>
  <si>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</si>
  <si>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</si>
  <si>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</si>
  <si>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</si>
  <si>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</si>
  <si>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</si>
  <si>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</si>
  <si>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</si>
  <si>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</si>
  <si>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</si>
  <si>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</si>
  <si>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</si>
  <si>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</si>
  <si>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</si>
  <si>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</si>
  <si>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</si>
  <si>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</si>
  <si>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</si>
  <si>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</si>
  <si>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</si>
  <si>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</si>
  <si>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</si>
  <si>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</si>
  <si>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</si>
  <si>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</si>
  <si>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</si>
  <si>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</si>
  <si>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</si>
  <si>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</si>
  <si>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</si>
  <si>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</si>
  <si>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</si>
  <si>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</si>
  <si>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</si>
  <si>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</si>
  <si>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</si>
  <si>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</si>
  <si>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</si>
  <si>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</si>
  <si>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</si>
  <si>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</si>
  <si>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</si>
  <si>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</si>
  <si>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</si>
  <si>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</si>
  <si>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</si>
  <si>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</si>
  <si>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</si>
  <si>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</si>
  <si>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</si>
  <si>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</si>
  <si>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</si>
  <si>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</si>
  <si>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</si>
  <si>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</si>
  <si>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</si>
  <si>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</si>
  <si>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</si>
  <si>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</si>
  <si>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</si>
  <si>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</si>
  <si>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</si>
  <si>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</si>
  <si>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</si>
  <si>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</si>
  <si>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</si>
  <si>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</si>
  <si>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</si>
  <si>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</si>
  <si>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</si>
  <si>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</si>
  <si>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</si>
  <si>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</si>
  <si>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</si>
  <si>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</si>
  <si>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</si>
  <si>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</si>
  <si>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</si>
  <si>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</si>
  <si>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</si>
  <si>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</si>
  <si>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</si>
  <si>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</si>
  <si>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</si>
  <si>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</si>
  <si>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</si>
  <si>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</si>
  <si>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</si>
  <si>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</si>
  <si>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</si>
  <si>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</si>
  <si>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</si>
  <si>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</si>
  <si>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</si>
  <si>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</si>
  <si>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</si>
  <si>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</si>
  <si>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</si>
  <si>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</si>
  <si>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</si>
  <si>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</si>
  <si>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</si>
  <si>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</si>
  <si>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</si>
  <si>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</si>
  <si>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</si>
  <si>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</si>
  <si>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</si>
  <si>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</si>
  <si>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</si>
  <si>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</si>
  <si>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</si>
  <si>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</si>
  <si>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</si>
  <si>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 xml:space="preserve">Successful </t>
  </si>
  <si>
    <t xml:space="preserve">Sandard Deviation of 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</si>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</sst>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ont="1"/>
    <xf numFmtId="169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F-4F46-8A4A-7AAA2DD8BF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F-4F46-8A4A-7AAA2DD8BF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F-4F46-8A4A-7AAA2DD8BF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F-4F46-8A4A-7AAA2DD8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7925503"/>
        <c:axId val="373769311"/>
      </c:barChart>
      <c:catAx>
        <c:axId val="35792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769311"/>
        <c:crosses val="autoZero"/>
        <c:auto val="1"/>
        <c:lblAlgn val="ctr"/>
        <c:lblOffset val="100"/>
        <c:noMultiLvlLbl val="0"/>
      </c:catAx>
      <c:valAx>
        <c:axId val="37376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92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9-004D-9B6E-EFA20BF539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D9-004D-9B6E-EFA20BF539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D9-004D-9B6E-EFA20BF53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3649679"/>
        <c:axId val="343871391"/>
      </c:barChart>
      <c:catAx>
        <c:axId val="34364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871391"/>
        <c:crosses val="autoZero"/>
        <c:auto val="1"/>
        <c:lblAlgn val="ctr"/>
        <c:lblOffset val="100"/>
        <c:noMultiLvlLbl val="0"/>
      </c:catAx>
      <c:valAx>
        <c:axId val="34387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64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0-4545-A01F-5B5893ECC5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20-4545-A01F-5B5893ECC58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20-4545-A01F-5B5893ECC58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20-4545-A01F-5B5893ECC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242751"/>
        <c:axId val="686246639"/>
      </c:lineChart>
      <c:catAx>
        <c:axId val="6862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46639"/>
        <c:crosses val="autoZero"/>
        <c:auto val="1"/>
        <c:lblAlgn val="ctr"/>
        <c:lblOffset val="100"/>
        <c:noMultiLvlLbl val="0"/>
      </c:catAx>
      <c:valAx>
        <c:axId val="68624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4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Analysis</a:t>
          </a:r>
        </a:p>
      </cx:txPr>
    </cx:title>
    <cx:plotArea>
      <cx:plotAreaRegion>
        <cx:series layoutId="boxWhisker" uniqueId="{19C8B5EF-0AB6-B548-A925-954CA015C5CB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DFE24EBE-E195-0A44-BF3F-8FD615D3F07E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ADFBCD-D62D-AB46-BA4C-901F3E51919E}">
  <sheetPr/>
  <sheetViews>
    <sheetView tabSelected="1" zoomScale="1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16</xdr:row>
      <xdr:rowOff>50800</xdr:rowOff>
    </xdr:from>
    <xdr:to>
      <xdr:col>10</xdr:col>
      <xdr:colOff>228600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39410-EF32-B846-BB9C-3986C6136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152400</xdr:rowOff>
    </xdr:from>
    <xdr:to>
      <xdr:col>13</xdr:col>
      <xdr:colOff>660400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7470A1-F9CF-9E45-8BA7-EAA72CD3E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38100</xdr:rowOff>
    </xdr:from>
    <xdr:to>
      <xdr:col>11</xdr:col>
      <xdr:colOff>431800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46EA3-A0B6-1D4D-B4EA-79A989313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968" cy="62926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27BADF1-0FA0-BA4A-AB11-413640FF02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A0BCC63-DEFC-CD48-9439-0BFD302CE27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968" cy="62926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 Ouellette" refreshedDate="44185.507020949073" createdVersion="6" refreshedVersion="6" minRefreshableVersion="3" recordCount="4114" xr:uid="{F0EDB4E9-327F-4D4C-8341-585BB553D2A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 Ouellette" refreshedDate="44185.531725231478" createdVersion="6" refreshedVersion="6" minRefreshableVersion="3" recordCount="4114" xr:uid="{CC266415-F19C-7F42-997F-5C006648D5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A7633-63D6-1947-8BEC-01935837A996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B428B-64D6-4A4F-92C3-131C9F956B0E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6EA44-04DB-A043-B4CC-1477E4571379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924" activePane="bottomLeft" state="frozen"/>
      <selection activeCell="M1" sqref="M1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style="10" customWidth="1"/>
    <col min="16" max="16" width="18.33203125" style="12" customWidth="1"/>
    <col min="17" max="17" width="18.83203125" customWidth="1"/>
    <col min="18" max="18" width="11.83203125" customWidth="1"/>
    <col min="19" max="19" width="19.5" style="18" customWidth="1"/>
    <col min="20" max="20" width="19.83203125" style="18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9" t="s">
        <v>8359</v>
      </c>
      <c r="S1" s="19" t="s">
        <v>8365</v>
      </c>
      <c r="T1" s="19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2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2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2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2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2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2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2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2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2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2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2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2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2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2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2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2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2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2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2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2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2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2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2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2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2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2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2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2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2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2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2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2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2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2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2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2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2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2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2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2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2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2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2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2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2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2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2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2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2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2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2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2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2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2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2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2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2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2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12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2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2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2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2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2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2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2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2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2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2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2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2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2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2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2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2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2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2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2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2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2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2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2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2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2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2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2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2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2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2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2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2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2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2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2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2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2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2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2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2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2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2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2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2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2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2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2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2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2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2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2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2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2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2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2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2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12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12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2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2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2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2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2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2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2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2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2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2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2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2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2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2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2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2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2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2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2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2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2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2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2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2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2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2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2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2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2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2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2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2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2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2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2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2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2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2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2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2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2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2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2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2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2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2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2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2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2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2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2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2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2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2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2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12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 s="12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2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2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2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2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2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2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2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2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2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2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2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2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2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2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2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2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2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2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2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2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2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2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2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2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2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2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2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2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2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2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2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2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2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2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2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2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2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2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2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2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2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2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2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2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2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2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2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2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2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2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2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2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2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2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2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2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 s="12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 s="12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2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2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2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2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2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2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2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2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2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2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2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2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2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2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2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2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2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2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2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2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2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2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2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2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2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2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2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2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2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2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2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2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2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2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2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2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2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2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2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2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2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2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2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2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2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2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2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2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2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2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2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2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2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2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2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2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 s="1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 s="12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2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2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2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2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2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2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2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2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2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2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2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2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2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2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2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2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2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2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2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2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2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2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2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2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2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2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2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2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2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2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2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2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2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2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2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2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2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2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2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2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2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2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2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2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2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2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2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2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2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2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2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2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2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2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2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2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 s="12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 s="12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2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2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2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2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2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2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2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2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2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2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2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2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2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2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2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2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2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2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2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2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2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2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2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2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2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2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2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2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2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2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2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2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2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2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2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2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2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2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2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2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2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2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2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2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2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2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2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2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2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2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2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2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2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2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2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2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 s="12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 s="12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2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2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2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2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2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2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2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2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2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2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2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2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2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2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2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2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2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2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2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2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2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2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2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2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2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2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2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2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2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2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2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2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2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2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2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2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2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2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2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2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2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2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2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2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2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2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2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2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2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2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2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2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2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2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2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 s="12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 s="12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2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2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2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2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2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2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2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2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2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2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2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2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2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2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2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2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2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2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2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2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2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2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2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2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2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2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2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2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2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2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2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2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2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2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2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2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2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2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2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2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2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2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2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2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2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2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2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2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2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2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2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2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2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2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2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2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 s="12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 s="12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2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2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2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2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2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2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2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2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2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2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2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2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2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2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2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2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2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2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2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2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2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2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2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2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2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2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2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2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2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2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2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2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2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2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2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2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2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2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2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2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2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2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2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2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2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2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2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2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2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2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2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2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2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2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2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2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 s="1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 s="12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2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2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2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2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2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2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2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2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2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2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2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2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2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2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2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2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2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2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2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2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2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2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2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2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2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2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2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2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2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2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2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2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2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2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2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2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2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2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2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2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2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2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2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2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2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2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2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2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2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2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2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2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2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2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2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2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 s="12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 s="12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2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2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2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2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2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2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2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2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2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2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2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2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2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2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2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2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2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2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2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2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2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2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2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2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2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2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2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2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2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2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2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2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2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2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2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2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2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2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2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2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2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2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2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2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2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2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2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2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2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2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2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2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2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2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2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2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 s="12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 s="12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2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2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2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2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2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2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2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2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2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2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2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2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2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2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2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2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2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2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2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2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2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2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2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2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2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2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2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2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2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2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2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2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2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2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2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2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2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2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2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2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2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2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2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2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2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2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2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2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2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2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2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2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2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2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2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 s="12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 s="12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2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2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2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2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2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2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2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2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2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2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2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2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2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2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2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2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2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2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2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2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2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2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2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2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2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2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2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2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2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2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2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2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2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2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2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2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2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2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2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2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2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2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2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2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2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2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2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2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2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2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2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2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2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2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2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2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 s="12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 s="12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2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2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2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2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2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2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2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2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2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2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2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2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2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2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2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2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2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2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2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2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2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2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2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2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2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2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2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2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2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2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2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2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2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2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2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2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2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2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2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2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2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2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2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2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2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2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2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2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2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2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2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2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2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2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2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2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 s="1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 s="12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2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2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2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2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2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2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2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2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2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2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2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2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2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2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2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2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2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2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2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2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2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2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2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2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2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2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2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2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2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2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2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2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2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2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2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2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2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2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2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2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2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2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2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2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2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2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2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2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2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2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2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2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2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2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2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2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 s="12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 s="12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2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2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2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2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2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2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2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2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2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2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2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2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2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2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2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2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2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2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2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2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2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2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2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2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2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2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2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2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2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2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2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2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2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2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2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2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2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2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2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2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2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2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2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2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2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2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2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2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2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2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2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2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2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2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2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2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 s="12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 s="12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2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2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2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2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2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2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2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2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2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2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2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2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2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2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2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2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2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2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2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2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2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2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2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2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2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2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2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2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2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2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2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2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2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2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2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2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2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2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2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2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2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2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2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2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2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2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2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2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2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2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2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2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2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2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2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 s="12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 s="12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2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2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2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2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2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2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2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2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2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2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2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2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2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2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2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2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2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2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2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2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2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2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2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2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2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2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2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2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2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2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2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2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2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2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2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2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2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2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2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2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2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2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2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2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2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2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2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2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2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2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2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2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2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2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2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2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 s="12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 s="12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2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2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2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2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2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2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2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2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2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2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2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2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2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2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2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2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2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2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2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2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2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2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2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2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2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2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2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2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2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2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2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2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2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2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2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2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2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2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2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2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2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2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2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2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2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2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2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2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2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2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2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2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2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2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2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2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 s="1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 s="12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2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2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2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2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2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2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2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2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2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2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2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2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2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2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2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2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2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2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2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2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2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2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2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2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2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2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2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2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2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2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2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2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2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2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2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2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2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2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2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2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2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2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2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2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2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2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2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2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2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2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2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2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2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2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2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2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 s="12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 s="12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2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2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2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2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2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2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2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2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2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2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2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2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2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2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2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2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2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2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2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2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2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2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2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2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2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2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2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2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2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2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2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2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2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2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2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2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2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2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2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2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2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2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2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2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2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2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2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2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2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2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2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2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2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2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2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2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 s="12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 s="12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2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2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2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2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2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2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2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2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2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2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2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2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2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2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2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2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2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2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2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2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2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2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2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2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2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2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2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2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2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2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2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2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2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2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2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2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2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2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2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2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2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2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2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2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2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2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2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2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2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2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2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2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2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2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2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 s="12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 s="12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2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2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2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2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2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2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2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2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2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2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2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2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2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2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2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2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2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2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2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2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2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2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2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2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2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2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2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2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2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2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2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2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2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2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2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2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2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2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2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2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2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2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2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2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2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2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2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2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2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2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2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2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2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2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2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2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 s="12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 s="12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2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2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2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2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2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2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2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2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2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2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2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2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2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2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2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2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2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2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2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2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2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2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2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2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2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2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2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2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2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2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2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2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2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2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2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2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2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2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2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2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2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2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2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2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2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2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2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2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2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2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2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2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2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2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2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2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 s="1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 s="12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2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2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2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2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2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2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2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2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2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2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2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2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2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2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2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2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2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2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2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2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2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2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2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2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2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2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2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2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2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2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2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2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2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2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2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2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2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2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2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2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2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2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2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2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2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2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2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2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2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2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2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2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2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2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2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2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 s="12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 s="12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2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2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2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2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2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2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2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2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2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2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2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2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2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2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2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2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2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2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2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2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2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2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2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2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2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2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2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2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2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2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2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2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2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2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2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2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2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2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2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2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2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2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2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2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2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2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2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2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2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2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2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2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2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2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2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2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 s="12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 s="12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2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2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2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2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2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2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2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2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2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2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2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2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2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2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2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2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2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2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2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2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2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2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2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2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2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2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2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2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2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2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2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2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2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2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2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2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2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2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2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2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2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2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2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2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2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2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2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2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2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2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2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2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2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2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2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 s="12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 s="12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2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2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2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2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2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2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2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2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2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2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2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2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2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2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2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2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2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2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2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2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2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2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2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2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2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2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2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2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2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2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2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2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2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2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2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2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2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2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2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2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2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2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2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2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2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2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2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2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2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2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2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2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2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2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2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2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 s="12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 s="12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2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2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2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2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2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2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2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2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2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2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2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2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2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2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2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2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2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2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2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2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2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2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2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2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2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2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2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2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2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2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2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2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2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2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2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2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2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2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2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2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2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2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2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2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2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2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2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2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2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2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2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2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2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2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2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2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 s="1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 s="12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2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2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2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2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2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2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2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2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2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2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2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2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2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2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2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2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2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2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2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2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2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2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2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2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2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2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2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2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2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2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2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2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2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2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2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2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2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2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2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2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2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2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2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2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2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2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2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2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2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2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2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2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2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2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2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2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 s="12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 s="12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2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2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2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2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2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2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2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2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2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2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2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2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2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2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2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2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2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2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2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2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2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2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2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2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2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2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2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2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2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2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2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2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2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2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2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2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2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2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2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2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2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2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2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2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2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2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2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2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2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2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2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2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2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2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2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2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 s="12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 s="12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2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2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2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2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2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2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2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2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2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2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2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2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2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2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2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2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2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2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2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2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2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2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2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2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2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2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2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2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2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2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2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2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2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2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2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2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2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2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2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2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2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2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2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2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2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2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2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2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2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2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2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2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2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2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2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 s="12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 s="12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2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2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2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2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2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2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2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2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2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2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2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2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2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2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2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2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2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2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2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2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2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2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2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2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2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2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2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2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2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2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2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2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2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2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2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2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2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2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2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2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2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2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2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2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2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2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2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2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2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2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2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2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2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2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2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2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 s="12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 s="12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2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2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2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2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2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2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2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2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2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2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2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2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2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2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2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2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2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2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2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2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2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2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2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2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2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2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2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2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2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2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2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2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2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2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2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2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2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2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2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2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2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2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2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2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2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2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2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2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2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2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2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2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2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2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2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2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 s="1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 s="12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2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2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2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2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2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2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2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2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2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2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2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2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2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2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2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2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2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2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2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2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2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2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2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2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2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2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2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2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2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2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2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2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2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2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2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2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2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2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2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2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2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2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2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2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2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2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2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2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2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2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2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2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2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2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2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2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 s="12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 s="12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2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2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2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2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2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2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2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2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2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2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2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2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2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2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2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2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2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2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2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2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2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2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2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2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2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2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2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2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2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2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2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2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2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2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2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2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2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2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2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2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2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2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2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2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2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2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2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2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2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2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2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2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2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2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2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2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 s="12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 s="12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2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2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2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2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2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2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2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2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2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2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2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2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2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2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2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2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2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2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2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2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2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2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2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2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2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2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2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2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2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2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2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2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2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2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2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2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2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2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2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2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2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2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2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2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2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2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2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2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2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2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2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2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2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2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2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 s="12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 s="12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2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2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2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2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2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2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2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2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2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2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2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2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2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2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2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2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2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2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2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2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2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2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2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2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2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2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2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2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2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2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2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2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2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2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2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2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2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2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2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2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2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2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2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2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2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2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2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2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2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2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2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2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2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2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2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2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 s="12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 s="12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2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2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2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2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2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2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2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2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2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2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2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2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2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2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2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2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2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2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2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2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2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2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2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2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2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2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2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2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2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2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2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2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2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2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2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2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2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2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2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2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2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2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2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2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2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2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2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2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2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2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2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2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2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2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2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2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 s="1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 s="12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2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2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2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2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2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2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2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2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2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2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2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2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2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2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2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2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2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2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2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2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2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2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2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2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2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2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2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2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2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2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2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2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2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2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2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2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2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2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2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2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2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2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2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2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2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2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2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2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2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2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2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2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2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2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2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2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 s="12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 s="12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2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2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2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2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2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2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2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2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2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2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2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2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2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2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2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2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2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2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2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2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2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2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2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2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2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2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2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2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2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2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2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2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2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2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2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2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2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2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2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2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2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2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2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2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2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2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2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2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2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2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2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2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2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2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2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2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 s="12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 s="12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2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2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2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2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2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2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2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2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2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2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2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2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2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2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2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2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2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2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2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2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2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2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2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2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2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2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2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2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2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2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2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2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2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2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2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2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2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2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2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2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2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2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2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2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2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2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2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2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2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2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2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2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2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2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2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 s="12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 s="12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2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2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2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2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2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2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2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2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2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2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2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2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2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2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2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2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2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2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2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2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2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2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2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2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2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2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2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2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2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2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2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2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2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2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2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2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2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2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2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2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2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2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2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2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2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2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2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2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2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2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2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2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2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2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2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2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 s="12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 s="12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2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2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2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2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2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2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2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2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2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2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2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2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2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2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2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2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2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2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2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2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2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2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2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2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2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2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2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2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2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2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2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2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2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2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2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2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2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2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2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2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2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2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2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2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2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2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2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2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2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2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2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2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2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2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2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2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 s="12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 s="12">
        <f t="shared" ref="P2883:P2946" si="181">IFERROR(ROUND(E2883/L2883,2),0)</f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2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2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2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2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2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2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2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2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2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2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2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2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2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2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2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2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2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2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2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2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2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2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2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2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2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2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2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2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2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2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2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2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2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2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2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2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2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2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2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2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2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2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2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2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2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2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2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2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2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2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2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2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2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2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2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2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 s="12">
        <f t="shared" si="181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 s="12">
        <f t="shared" ref="P2947:P3010" si="185">IFERROR(ROUND(E2947/L2947,2),0)</f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2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2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2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2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2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2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2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2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2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2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2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2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2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2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2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2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2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2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2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2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2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2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2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2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2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2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2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2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2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2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2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2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2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2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2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2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2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2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2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2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2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2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2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2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2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2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2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2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2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2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2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2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2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2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2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2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 s="12">
        <f t="shared" si="185"/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 s="12">
        <f t="shared" ref="P3011:P3074" si="189">IFERROR(ROUND(E3011/L3011,2),0)</f>
        <v>233.9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2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2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2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2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2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2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2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2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2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2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2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2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2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2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2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2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2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2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2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2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2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2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2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2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2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2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2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2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2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2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2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2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2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2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2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2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2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2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2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2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2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2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2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2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2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2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2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2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2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2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2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2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2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2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2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 s="12">
        <f t="shared" si="189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 s="12">
        <f t="shared" ref="P3075:P3138" si="193">IFERROR(ROUND(E3075/L3075,2),0)</f>
        <v>92.14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2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2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2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2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2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2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2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2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2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2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2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2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2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2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2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2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2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2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2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2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2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2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2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2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2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2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2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2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2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2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2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2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2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2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2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2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2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2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2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2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2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2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2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2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2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2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2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2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2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2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2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2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2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2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2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2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 s="12">
        <f t="shared" si="193"/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 s="12">
        <f t="shared" ref="P3139:P3202" si="197">IFERROR(ROUND(E3139/L3139,2),0)</f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2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2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2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2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2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2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2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2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2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2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2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2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2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2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2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2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2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2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2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2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2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2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2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2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2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2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2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2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2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2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2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2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2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2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2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2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2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2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2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2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2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2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2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2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2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2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2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2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2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2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2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2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2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2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2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2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2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 s="12">
        <f t="shared" si="197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 s="12">
        <f t="shared" ref="P3203:P3266" si="201">IFERROR(ROUND(E3203/L3203,2),0)</f>
        <v>12.5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2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2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2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2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2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2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2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2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2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2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2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2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2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2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2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2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2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2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2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2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2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2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2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2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2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2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2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2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2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2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2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2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2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2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2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2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2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2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2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2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2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2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2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2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2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2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2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2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2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2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2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2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2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2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2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2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 s="12">
        <f t="shared" si="201"/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 s="12">
        <f t="shared" ref="P3267:P3330" si="205">IFERROR(ROUND(E3267/L3267,2),0)</f>
        <v>70.290000000000006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2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2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2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2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2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2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2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2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2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2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2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2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2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2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2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2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2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2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2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2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2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2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2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2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2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2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2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2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2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2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2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2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2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2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2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2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2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2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2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2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2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2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2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2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2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2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2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2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2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2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2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2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2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2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2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2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 s="12">
        <f t="shared" si="205"/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 s="12">
        <f t="shared" ref="P3331:P3394" si="209">IFERROR(ROUND(E3331/L3331,2),0)</f>
        <v>44.92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2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2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2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2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2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2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2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2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2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2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2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2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2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2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2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2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2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2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2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2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2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2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2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2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2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2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2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2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2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2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2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2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2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2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2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2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2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2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2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2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2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2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2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2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2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2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2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2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2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2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2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2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2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2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2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 s="12">
        <f t="shared" si="209"/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 s="12">
        <f t="shared" ref="P3395:P3458" si="213">IFERROR(ROUND(E3395/L3395,2),0)</f>
        <v>36.07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2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2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2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2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2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2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2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2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2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2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2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2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2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2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2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2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2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2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2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2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2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2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2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2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2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2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2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2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2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2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2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2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2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2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2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2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2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2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2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2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2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2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2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2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2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2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2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2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2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2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2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2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2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2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2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2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 s="12">
        <f t="shared" si="213"/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 s="12">
        <f t="shared" ref="P3459:P3522" si="217">IFERROR(ROUND(E3459/L3459,2),0)</f>
        <v>50.98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2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2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2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2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2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2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2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2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2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2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2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2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2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2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2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2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2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2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2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2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2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2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2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2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2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2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2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2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2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2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2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2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2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2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2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2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2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2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2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2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2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2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2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2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2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2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2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2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2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2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2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2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2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2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2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2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 s="12">
        <f t="shared" si="217"/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 s="12">
        <f t="shared" ref="P3523:P3586" si="221">IFERROR(ROUND(E3523/L3523,2),0)</f>
        <v>45.62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2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2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2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2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2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2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2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2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2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2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2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2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2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2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2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2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2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2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2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2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2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2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2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2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2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2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2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2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2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2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2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2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2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2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2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2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2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2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2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2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2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2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2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2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2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2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2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2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2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2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2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2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2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2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2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2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 s="12">
        <f t="shared" si="221"/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 s="12">
        <f t="shared" ref="P3587:P3650" si="225">IFERROR(ROUND(E3587/L3587,2),0)</f>
        <v>176.09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2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2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2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2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2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2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2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2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2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2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2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2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2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2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2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2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2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2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2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2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2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2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2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2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2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2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2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2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2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2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2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2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2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2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2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2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2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2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2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2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2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2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2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2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2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2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2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2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2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2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2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2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2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2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2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2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 s="12">
        <f t="shared" si="225"/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 s="12">
        <f t="shared" ref="P3651:P3714" si="229">IFERROR(ROUND(E3651/L3651,2),0)</f>
        <v>97.5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2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2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2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2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2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2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2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2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2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2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2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2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2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2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2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2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2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2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2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2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2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2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2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2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2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2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2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2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2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2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2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2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2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2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2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2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2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2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2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2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2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2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2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2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2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2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2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2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2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2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2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2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2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2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2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 s="12">
        <f t="shared" si="229"/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 s="12">
        <f t="shared" ref="P3715:P3778" si="233">IFERROR(ROUND(E3715/L3715,2),0)</f>
        <v>106.84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2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2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2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2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2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2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2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2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2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2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2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2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2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2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2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2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2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2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2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2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2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2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2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2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2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2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2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2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2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2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2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2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2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2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2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2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2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2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2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2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2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2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2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2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2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2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2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2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2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2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2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2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2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2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2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2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 s="12">
        <f t="shared" si="233"/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 s="12">
        <f t="shared" ref="P3779:P3842" si="237">IFERROR(ROUND(E3779/L3779,2),0)</f>
        <v>48.54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2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2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2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2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2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2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2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2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2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2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2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2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2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2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2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2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2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2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2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2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2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2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2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2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2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2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2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2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2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2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2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2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2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2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2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2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2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2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2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2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2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2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2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2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2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2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2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2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2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2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2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2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2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2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2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2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 s="12">
        <f t="shared" si="237"/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 s="12">
        <f t="shared" ref="P3843:P3906" si="241">IFERROR(ROUND(E3843/L3843,2),0)</f>
        <v>25.65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2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2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2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2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2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2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2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2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2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2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2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2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2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2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2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2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2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2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2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2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2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2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2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2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2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2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2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2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2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2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2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2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2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2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2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2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2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2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2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2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2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2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2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2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2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2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2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2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2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2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2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2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2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2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2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2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 s="12">
        <f t="shared" si="241"/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 s="12">
        <f t="shared" ref="P3907:P3970" si="245">IFERROR(ROUND(E3907/L3907,2),0)</f>
        <v>24.71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2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2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2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2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2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2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2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2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2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2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2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2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2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2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2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2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2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2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2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2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2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2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2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2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2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2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2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2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2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2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2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2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2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2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2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2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2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2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2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2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2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2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2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2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2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2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2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2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2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2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2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2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2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2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2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2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 s="12">
        <f t="shared" si="245"/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 s="12">
        <f t="shared" ref="P3971:P4034" si="249">IFERROR(ROUND(E3971/L3971,2),0)</f>
        <v>35.17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2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2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2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2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2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2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2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2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2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2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2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2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2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2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2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2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2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2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2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2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2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2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2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2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2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2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2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2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2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2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2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2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2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2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2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2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2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2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2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2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2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2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2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2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2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2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2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2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2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2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2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2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2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2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2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 s="12">
        <f t="shared" si="249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 s="12">
        <f t="shared" ref="P4035:P4098" si="253">IFERROR(ROUND(E4035/L4035,2),0)</f>
        <v>65.34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2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2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2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2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2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2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2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2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2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2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2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2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2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2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2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2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2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2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2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2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2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2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2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2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2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2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2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2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2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2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2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2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2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2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2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2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2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2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2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2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2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2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2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2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2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2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2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2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2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2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2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2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2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2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2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2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 s="12">
        <f t="shared" si="253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 s="12">
        <f t="shared" ref="P4099:P4115" si="257">IFERROR(ROUND(E4099/L4099,2),0)</f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2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2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2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2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2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2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2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2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2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2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2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2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2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2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61C5833C-3C6E-C74D-8F78-57FB2A25A7D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B771-5B7E-D748-9E6C-ADD4BCCA2B41}">
  <dimension ref="A1:F6"/>
  <sheetViews>
    <sheetView workbookViewId="0">
      <selection activeCell="H10" sqref="H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3D4A2-2B54-564A-9143-E7DCD1811F05}">
  <dimension ref="A1:E7"/>
  <sheetViews>
    <sheetView workbookViewId="0">
      <selection activeCell="I31" sqref="I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8223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8316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2">
      <c r="A7" s="16" t="s">
        <v>8361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303FB-EB10-2C43-A5FB-CD8A11638ECE}">
  <dimension ref="A1:F18"/>
  <sheetViews>
    <sheetView workbookViewId="0">
      <selection activeCell="I38" sqref="I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8315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0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2">
      <c r="A7" s="20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2">
      <c r="A8" s="20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2">
      <c r="A9" s="20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2">
      <c r="A10" s="20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2">
      <c r="A11" s="20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2">
      <c r="A12" s="20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2">
      <c r="A13" s="20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2">
      <c r="A14" s="20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2">
      <c r="A15" s="20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2">
      <c r="A16" s="20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2">
      <c r="A17" s="20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2">
      <c r="A18" s="20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1959E-B90F-604C-8DB6-142CCDCB851D}">
  <dimension ref="A1:E8"/>
  <sheetViews>
    <sheetView workbookViewId="0">
      <selection activeCell="G4" sqref="G4"/>
    </sheetView>
  </sheetViews>
  <sheetFormatPr baseColWidth="10" defaultRowHeight="15" x14ac:dyDescent="0.2"/>
  <cols>
    <col min="1" max="1" width="28.6640625" customWidth="1"/>
    <col min="2" max="2" width="43.5" customWidth="1"/>
  </cols>
  <sheetData>
    <row r="1" spans="1:5" x14ac:dyDescent="0.2">
      <c r="A1" s="9" t="s">
        <v>8380</v>
      </c>
      <c r="B1" s="9" t="s">
        <v>4110</v>
      </c>
      <c r="C1" s="9" t="s">
        <v>8216</v>
      </c>
      <c r="D1" s="9" t="s">
        <v>8217</v>
      </c>
      <c r="E1" s="9" t="s">
        <v>8381</v>
      </c>
    </row>
    <row r="2" spans="1:5" ht="48" x14ac:dyDescent="0.2">
      <c r="A2" s="21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Kickstarter!B:L, 11, FALSE)</f>
        <v>39</v>
      </c>
    </row>
    <row r="3" spans="1:5" ht="48" x14ac:dyDescent="0.2">
      <c r="A3" s="21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Kickstarter!B:L, 11, FALSE)</f>
        <v>56</v>
      </c>
    </row>
    <row r="4" spans="1:5" ht="48" x14ac:dyDescent="0.2">
      <c r="A4" s="21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Kickstarter!B:L, 11, FALSE)</f>
        <v>78</v>
      </c>
    </row>
    <row r="5" spans="1:5" ht="48" x14ac:dyDescent="0.2">
      <c r="A5" s="21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Kickstarter!B:L, 11, FALSE)</f>
        <v>26</v>
      </c>
    </row>
    <row r="6" spans="1:5" ht="48" x14ac:dyDescent="0.2">
      <c r="A6" s="21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Kickstarter!B:L, 11, FALSE)</f>
        <v>113</v>
      </c>
    </row>
    <row r="7" spans="1:5" x14ac:dyDescent="0.2">
      <c r="A7" s="21"/>
    </row>
    <row r="8" spans="1:5" x14ac:dyDescent="0.2">
      <c r="A8" s="2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29A63-D583-D942-8DC6-3407CB9184DA}">
  <dimension ref="A1:T413"/>
  <sheetViews>
    <sheetView workbookViewId="0">
      <selection activeCell="D7" sqref="D7"/>
    </sheetView>
  </sheetViews>
  <sheetFormatPr baseColWidth="10" defaultRowHeight="15" x14ac:dyDescent="0.2"/>
  <cols>
    <col min="1" max="15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9" t="s">
        <v>8359</v>
      </c>
      <c r="S1" s="19" t="s">
        <v>8365</v>
      </c>
      <c r="T1" s="19" t="s">
        <v>8366</v>
      </c>
    </row>
    <row r="2" spans="1:20" ht="112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2">
        <v>93.43</v>
      </c>
      <c r="Q2" s="14" t="s">
        <v>8315</v>
      </c>
      <c r="R2" t="s">
        <v>8316</v>
      </c>
      <c r="S2" s="18">
        <v>42646.092812499999</v>
      </c>
      <c r="T2" s="18">
        <v>42675.207638888889</v>
      </c>
    </row>
    <row r="3" spans="1:20" ht="96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2">
        <v>110.97</v>
      </c>
      <c r="Q3" s="14" t="s">
        <v>8315</v>
      </c>
      <c r="R3" t="s">
        <v>8316</v>
      </c>
      <c r="S3" s="18">
        <v>42430.040798611109</v>
      </c>
      <c r="T3" s="18">
        <v>42449.999131944445</v>
      </c>
    </row>
    <row r="4" spans="1:20" ht="11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2">
        <v>71.790000000000006</v>
      </c>
      <c r="Q4" s="14" t="s">
        <v>8315</v>
      </c>
      <c r="R4" t="s">
        <v>8316</v>
      </c>
      <c r="S4" s="18">
        <v>42238.13282407407</v>
      </c>
      <c r="T4" s="18">
        <v>42268.13282407407</v>
      </c>
    </row>
    <row r="5" spans="1:20" ht="11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2">
        <v>1000</v>
      </c>
      <c r="Q5" s="14" t="s">
        <v>8315</v>
      </c>
      <c r="R5" t="s">
        <v>8316</v>
      </c>
      <c r="S5" s="18">
        <v>41850.400937500002</v>
      </c>
      <c r="T5" s="18">
        <v>41895.400937500002</v>
      </c>
    </row>
    <row r="6" spans="1:20" ht="112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2">
        <v>63.83</v>
      </c>
      <c r="Q6" s="14" t="s">
        <v>8315</v>
      </c>
      <c r="R6" t="s">
        <v>8316</v>
      </c>
      <c r="S6" s="18">
        <v>42753.205625000002</v>
      </c>
      <c r="T6" s="18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2">
        <v>44.33</v>
      </c>
      <c r="Q7" s="14" t="s">
        <v>8315</v>
      </c>
      <c r="R7" t="s">
        <v>8316</v>
      </c>
      <c r="S7" s="18">
        <v>42155.920219907406</v>
      </c>
      <c r="T7" s="18">
        <v>42176.888888888891</v>
      </c>
    </row>
    <row r="8" spans="1:20" ht="112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2">
        <v>126.55</v>
      </c>
      <c r="Q8" s="14" t="s">
        <v>8315</v>
      </c>
      <c r="R8" t="s">
        <v>8316</v>
      </c>
      <c r="S8" s="18">
        <v>42157.591064814813</v>
      </c>
      <c r="T8" s="18">
        <v>42179.083333333328</v>
      </c>
    </row>
    <row r="9" spans="1:20" ht="112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2">
        <v>129.03</v>
      </c>
      <c r="Q9" s="14" t="s">
        <v>8315</v>
      </c>
      <c r="R9" t="s">
        <v>8316</v>
      </c>
      <c r="S9" s="18">
        <v>42676.065150462964</v>
      </c>
      <c r="T9" s="18">
        <v>42721.290972222225</v>
      </c>
    </row>
    <row r="10" spans="1:20" ht="96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2">
        <v>71.239999999999995</v>
      </c>
      <c r="Q10" s="14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1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2">
        <v>40.85</v>
      </c>
      <c r="Q11" s="14" t="s">
        <v>8315</v>
      </c>
      <c r="R11" t="s">
        <v>8316</v>
      </c>
      <c r="S11" s="18">
        <v>42282.768414351856</v>
      </c>
      <c r="T11" s="18">
        <v>42312.810081018513</v>
      </c>
    </row>
    <row r="12" spans="1:20" ht="112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2">
        <v>252.02</v>
      </c>
      <c r="Q12" s="14" t="s">
        <v>8315</v>
      </c>
      <c r="R12" t="s">
        <v>8316</v>
      </c>
      <c r="S12" s="18">
        <v>42473.794710648144</v>
      </c>
      <c r="T12" s="18">
        <v>42503.794710648144</v>
      </c>
    </row>
    <row r="13" spans="1:20" ht="112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2">
        <v>65.16</v>
      </c>
      <c r="Q13" s="14" t="s">
        <v>8315</v>
      </c>
      <c r="R13" t="s">
        <v>8316</v>
      </c>
      <c r="S13" s="18">
        <v>42712.23474537037</v>
      </c>
      <c r="T13" s="18">
        <v>42735.707638888889</v>
      </c>
    </row>
    <row r="14" spans="1:20" ht="112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2">
        <v>65.87</v>
      </c>
      <c r="Q14" s="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80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2">
        <v>36.08</v>
      </c>
      <c r="Q15" s="14" t="s">
        <v>8315</v>
      </c>
      <c r="R15" t="s">
        <v>8316</v>
      </c>
      <c r="S15" s="18">
        <v>42709.134780092587</v>
      </c>
      <c r="T15" s="18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2">
        <v>44.19</v>
      </c>
      <c r="Q16" s="14" t="s">
        <v>8315</v>
      </c>
      <c r="R16" t="s">
        <v>8316</v>
      </c>
      <c r="S16" s="18">
        <v>42086.614942129629</v>
      </c>
      <c r="T16" s="18">
        <v>42117.290972222225</v>
      </c>
    </row>
    <row r="17" spans="1:20" ht="96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2">
        <v>104.07</v>
      </c>
      <c r="Q17" s="14" t="s">
        <v>8315</v>
      </c>
      <c r="R17" t="s">
        <v>8316</v>
      </c>
      <c r="S17" s="18">
        <v>42064.652673611112</v>
      </c>
      <c r="T17" s="18">
        <v>42101.291666666672</v>
      </c>
    </row>
    <row r="18" spans="1:20" ht="112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2">
        <v>127.79</v>
      </c>
      <c r="Q18" s="14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1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2">
        <v>92.04</v>
      </c>
      <c r="Q19" s="14" t="s">
        <v>8315</v>
      </c>
      <c r="R19" t="s">
        <v>8316</v>
      </c>
      <c r="S19" s="18">
        <v>42461.747199074074</v>
      </c>
      <c r="T19" s="18">
        <v>42491.747199074074</v>
      </c>
    </row>
    <row r="20" spans="1:20" ht="8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2">
        <v>135.63</v>
      </c>
      <c r="Q20" s="14" t="s">
        <v>8315</v>
      </c>
      <c r="R20" t="s">
        <v>8316</v>
      </c>
      <c r="S20" s="18">
        <v>42169.814340277779</v>
      </c>
      <c r="T20" s="18">
        <v>42199.814340277779</v>
      </c>
    </row>
    <row r="21" spans="1:20" ht="112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2">
        <v>168.75</v>
      </c>
      <c r="Q21" s="14" t="s">
        <v>8315</v>
      </c>
      <c r="R21" t="s">
        <v>8316</v>
      </c>
      <c r="S21" s="18">
        <v>42483.675208333334</v>
      </c>
      <c r="T21" s="18">
        <v>42522.789583333331</v>
      </c>
    </row>
    <row r="22" spans="1:20" ht="112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2">
        <v>70.86</v>
      </c>
      <c r="Q22" s="14" t="s">
        <v>8315</v>
      </c>
      <c r="R22" t="s">
        <v>8316</v>
      </c>
      <c r="S22" s="18">
        <v>42195.749745370369</v>
      </c>
      <c r="T22" s="18">
        <v>42206.125</v>
      </c>
    </row>
    <row r="23" spans="1:20" ht="80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2">
        <v>50</v>
      </c>
      <c r="Q23" s="14" t="s">
        <v>8315</v>
      </c>
      <c r="R23" t="s">
        <v>8316</v>
      </c>
      <c r="S23" s="18">
        <v>42675.057997685188</v>
      </c>
      <c r="T23" s="18">
        <v>42705.099664351852</v>
      </c>
    </row>
    <row r="24" spans="1:20" ht="8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2">
        <v>47</v>
      </c>
      <c r="Q24" s="14" t="s">
        <v>8315</v>
      </c>
      <c r="R24" t="s">
        <v>8316</v>
      </c>
      <c r="S24" s="18">
        <v>42018.94159722222</v>
      </c>
      <c r="T24" s="18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2">
        <v>66.67</v>
      </c>
      <c r="Q25" s="14" t="s">
        <v>8315</v>
      </c>
      <c r="R25" t="s">
        <v>8316</v>
      </c>
      <c r="S25" s="18">
        <v>42026.924976851849</v>
      </c>
      <c r="T25" s="18">
        <v>42052.207638888889</v>
      </c>
    </row>
    <row r="26" spans="1:20" ht="80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2">
        <v>66.11</v>
      </c>
      <c r="Q26" s="14" t="s">
        <v>8315</v>
      </c>
      <c r="R26" t="s">
        <v>8316</v>
      </c>
      <c r="S26" s="18">
        <v>41920.787534722222</v>
      </c>
      <c r="T26" s="18">
        <v>41941.787534722222</v>
      </c>
    </row>
    <row r="27" spans="1:20" ht="8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2">
        <v>36.86</v>
      </c>
      <c r="Q27" s="14" t="s">
        <v>8315</v>
      </c>
      <c r="R27" t="s">
        <v>8316</v>
      </c>
      <c r="S27" s="18">
        <v>42558.189432870371</v>
      </c>
      <c r="T27" s="18">
        <v>42587.875</v>
      </c>
    </row>
    <row r="28" spans="1:20" ht="96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2">
        <v>31.5</v>
      </c>
      <c r="Q28" s="14" t="s">
        <v>8315</v>
      </c>
      <c r="R28" t="s">
        <v>8316</v>
      </c>
      <c r="S28" s="18">
        <v>41808.198518518519</v>
      </c>
      <c r="T28" s="18">
        <v>41838.198518518519</v>
      </c>
    </row>
    <row r="29" spans="1:20" ht="8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2">
        <v>102.5</v>
      </c>
      <c r="Q29" s="14" t="s">
        <v>8315</v>
      </c>
      <c r="R29" t="s">
        <v>8316</v>
      </c>
      <c r="S29" s="18">
        <v>42550.701886574068</v>
      </c>
      <c r="T29" s="18">
        <v>42580.701886574068</v>
      </c>
    </row>
    <row r="30" spans="1:20" ht="64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2">
        <v>126.46</v>
      </c>
      <c r="Q30" s="14" t="s">
        <v>8315</v>
      </c>
      <c r="R30" t="s">
        <v>8316</v>
      </c>
      <c r="S30" s="18">
        <v>42056.013124999998</v>
      </c>
      <c r="T30" s="18">
        <v>42075.166666666672</v>
      </c>
    </row>
    <row r="31" spans="1:20" ht="96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2">
        <v>47.88</v>
      </c>
      <c r="Q31" s="14" t="s">
        <v>8315</v>
      </c>
      <c r="R31" t="s">
        <v>8316</v>
      </c>
      <c r="S31" s="18">
        <v>42016.938692129625</v>
      </c>
      <c r="T31" s="18">
        <v>42046.938692129625</v>
      </c>
    </row>
    <row r="32" spans="1:20" ht="112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2">
        <v>73.209999999999994</v>
      </c>
      <c r="Q32" s="14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1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2">
        <v>89.67</v>
      </c>
      <c r="Q33" s="14" t="s">
        <v>8315</v>
      </c>
      <c r="R33" t="s">
        <v>8316</v>
      </c>
      <c r="S33" s="18">
        <v>42183.231006944443</v>
      </c>
      <c r="T33" s="18">
        <v>42228.231006944443</v>
      </c>
    </row>
    <row r="34" spans="1:20" ht="9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2">
        <v>36.5</v>
      </c>
      <c r="Q34" s="1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112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2">
        <v>90.74</v>
      </c>
      <c r="Q35" s="14" t="s">
        <v>8315</v>
      </c>
      <c r="R35" t="s">
        <v>8316</v>
      </c>
      <c r="S35" s="18">
        <v>42158.065694444449</v>
      </c>
      <c r="T35" s="18">
        <v>42201</v>
      </c>
    </row>
    <row r="36" spans="1:20" ht="32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2">
        <v>67.739999999999995</v>
      </c>
      <c r="Q36" s="14" t="s">
        <v>8315</v>
      </c>
      <c r="R36" t="s">
        <v>8316</v>
      </c>
      <c r="S36" s="18">
        <v>42154.873124999998</v>
      </c>
      <c r="T36" s="18">
        <v>42184.873124999998</v>
      </c>
    </row>
    <row r="37" spans="1:20" ht="112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2">
        <v>65.38</v>
      </c>
      <c r="Q37" s="14" t="s">
        <v>8315</v>
      </c>
      <c r="R37" t="s">
        <v>8316</v>
      </c>
      <c r="S37" s="18">
        <v>42208.84646990741</v>
      </c>
      <c r="T37" s="18">
        <v>42238.84646990741</v>
      </c>
    </row>
    <row r="38" spans="1:20" ht="112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2">
        <v>121.9</v>
      </c>
      <c r="Q38" s="14" t="s">
        <v>8315</v>
      </c>
      <c r="R38" t="s">
        <v>8316</v>
      </c>
      <c r="S38" s="18">
        <v>42451.496817129635</v>
      </c>
      <c r="T38" s="18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2">
        <v>47.46</v>
      </c>
      <c r="Q39" s="14" t="s">
        <v>8315</v>
      </c>
      <c r="R39" t="s">
        <v>8316</v>
      </c>
      <c r="S39" s="18">
        <v>41759.13962962963</v>
      </c>
      <c r="T39" s="18">
        <v>41791.165972222225</v>
      </c>
    </row>
    <row r="40" spans="1:20" ht="96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2">
        <v>37.21</v>
      </c>
      <c r="Q40" s="14" t="s">
        <v>8315</v>
      </c>
      <c r="R40" t="s">
        <v>8316</v>
      </c>
      <c r="S40" s="18">
        <v>42693.742604166662</v>
      </c>
      <c r="T40" s="18">
        <v>42718.742604166662</v>
      </c>
    </row>
    <row r="41" spans="1:20" ht="96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2">
        <v>103.95</v>
      </c>
      <c r="Q41" s="14" t="s">
        <v>8315</v>
      </c>
      <c r="R41" t="s">
        <v>8316</v>
      </c>
      <c r="S41" s="18">
        <v>42250.598217592589</v>
      </c>
      <c r="T41" s="18">
        <v>42270.598217592589</v>
      </c>
    </row>
    <row r="42" spans="1:20" ht="112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2">
        <v>63.83</v>
      </c>
      <c r="Q42" s="14" t="s">
        <v>8315</v>
      </c>
      <c r="R42" t="s">
        <v>8316</v>
      </c>
      <c r="S42" s="18">
        <v>42060.683935185181</v>
      </c>
      <c r="T42" s="18">
        <v>42090.642268518524</v>
      </c>
    </row>
    <row r="43" spans="1:20" ht="80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2">
        <v>50.67</v>
      </c>
      <c r="Q43" s="14" t="s">
        <v>8315</v>
      </c>
      <c r="R43" t="s">
        <v>8316</v>
      </c>
      <c r="S43" s="18">
        <v>42136.270787037036</v>
      </c>
      <c r="T43" s="18">
        <v>42168.071527777778</v>
      </c>
    </row>
    <row r="44" spans="1:20" ht="112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2">
        <v>113.42</v>
      </c>
      <c r="Q44" s="1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112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2">
        <v>104.57</v>
      </c>
      <c r="Q45" s="14" t="s">
        <v>8315</v>
      </c>
      <c r="R45" t="s">
        <v>8316</v>
      </c>
      <c r="S45" s="18">
        <v>42494.683634259258</v>
      </c>
      <c r="T45" s="18">
        <v>42524.6875</v>
      </c>
    </row>
    <row r="46" spans="1:20" ht="80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2">
        <v>272.73</v>
      </c>
      <c r="Q46" s="14" t="s">
        <v>8315</v>
      </c>
      <c r="R46" t="s">
        <v>8316</v>
      </c>
      <c r="S46" s="18">
        <v>41758.839675925927</v>
      </c>
      <c r="T46" s="18">
        <v>41771.165972222225</v>
      </c>
    </row>
    <row r="47" spans="1:20" ht="80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2">
        <v>63.85</v>
      </c>
      <c r="Q47" s="14" t="s">
        <v>8315</v>
      </c>
      <c r="R47" t="s">
        <v>8316</v>
      </c>
      <c r="S47" s="18">
        <v>42171.824884259258</v>
      </c>
      <c r="T47" s="18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2">
        <v>83.51</v>
      </c>
      <c r="Q48" s="14" t="s">
        <v>8315</v>
      </c>
      <c r="R48" t="s">
        <v>8316</v>
      </c>
      <c r="S48" s="18">
        <v>42268.127696759257</v>
      </c>
      <c r="T48" s="18">
        <v>42288.083333333328</v>
      </c>
    </row>
    <row r="49" spans="1:20" ht="112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2">
        <v>44.09</v>
      </c>
      <c r="Q49" s="14" t="s">
        <v>8315</v>
      </c>
      <c r="R49" t="s">
        <v>8316</v>
      </c>
      <c r="S49" s="18">
        <v>42746.261782407411</v>
      </c>
      <c r="T49" s="18">
        <v>42784.207638888889</v>
      </c>
    </row>
    <row r="50" spans="1:20" ht="96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2">
        <v>44.54</v>
      </c>
      <c r="Q50" s="14" t="s">
        <v>8315</v>
      </c>
      <c r="R50" t="s">
        <v>8316</v>
      </c>
      <c r="S50" s="18">
        <v>41842.607592592591</v>
      </c>
      <c r="T50" s="18">
        <v>41864.916666666664</v>
      </c>
    </row>
    <row r="51" spans="1:20" ht="112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2">
        <v>125.81</v>
      </c>
      <c r="Q51" s="14" t="s">
        <v>8315</v>
      </c>
      <c r="R51" t="s">
        <v>8316</v>
      </c>
      <c r="S51" s="18">
        <v>41853.240208333329</v>
      </c>
      <c r="T51" s="18">
        <v>41876.207638888889</v>
      </c>
    </row>
    <row r="52" spans="1:20" ht="112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2">
        <v>50.75</v>
      </c>
      <c r="Q52" s="14" t="s">
        <v>8315</v>
      </c>
      <c r="R52" t="s">
        <v>8316</v>
      </c>
      <c r="S52" s="18">
        <v>42061.212488425925</v>
      </c>
      <c r="T52" s="18">
        <v>42089.166666666672</v>
      </c>
    </row>
    <row r="53" spans="1:20" ht="112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2">
        <v>60.9</v>
      </c>
      <c r="Q53" s="14" t="s">
        <v>8315</v>
      </c>
      <c r="R53" t="s">
        <v>8316</v>
      </c>
      <c r="S53" s="18">
        <v>42036.24428240741</v>
      </c>
      <c r="T53" s="18">
        <v>42064.290972222225</v>
      </c>
    </row>
    <row r="54" spans="1:20" ht="112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2">
        <v>109.03</v>
      </c>
      <c r="Q54" s="1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1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2">
        <v>25.69</v>
      </c>
      <c r="Q55" s="14" t="s">
        <v>8315</v>
      </c>
      <c r="R55" t="s">
        <v>8316</v>
      </c>
      <c r="S55" s="18">
        <v>41827.909942129627</v>
      </c>
      <c r="T55" s="18">
        <v>41857.897222222222</v>
      </c>
    </row>
    <row r="56" spans="1:20" ht="112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2">
        <v>41.92</v>
      </c>
      <c r="Q56" s="14" t="s">
        <v>8315</v>
      </c>
      <c r="R56" t="s">
        <v>8316</v>
      </c>
      <c r="S56" s="18">
        <v>42162.729548611111</v>
      </c>
      <c r="T56" s="18">
        <v>42192.729548611111</v>
      </c>
    </row>
    <row r="57" spans="1:20" ht="112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2">
        <v>88.77</v>
      </c>
      <c r="Q57" s="14" t="s">
        <v>8315</v>
      </c>
      <c r="R57" t="s">
        <v>8316</v>
      </c>
      <c r="S57" s="18">
        <v>42233.738564814819</v>
      </c>
      <c r="T57" s="18">
        <v>42263.738564814819</v>
      </c>
    </row>
    <row r="58" spans="1:20" ht="8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2">
        <v>80.23</v>
      </c>
      <c r="Q58" s="14" t="s">
        <v>8315</v>
      </c>
      <c r="R58" t="s">
        <v>8316</v>
      </c>
      <c r="S58" s="18">
        <v>42042.197824074072</v>
      </c>
      <c r="T58" s="18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2">
        <v>78.94</v>
      </c>
      <c r="Q59" s="14" t="s">
        <v>8315</v>
      </c>
      <c r="R59" t="s">
        <v>8316</v>
      </c>
      <c r="S59" s="18">
        <v>42585.523842592593</v>
      </c>
      <c r="T59" s="18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2">
        <v>69.89</v>
      </c>
      <c r="Q60" s="14" t="s">
        <v>8315</v>
      </c>
      <c r="R60" t="s">
        <v>8316</v>
      </c>
      <c r="S60" s="18">
        <v>41808.669571759259</v>
      </c>
      <c r="T60" s="18">
        <v>41838.669571759259</v>
      </c>
    </row>
    <row r="61" spans="1:20" ht="112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2">
        <v>74.53</v>
      </c>
      <c r="Q61" s="14" t="s">
        <v>8315</v>
      </c>
      <c r="R61" t="s">
        <v>8316</v>
      </c>
      <c r="S61" s="18">
        <v>41852.658310185187</v>
      </c>
      <c r="T61" s="18">
        <v>41882.658310185187</v>
      </c>
    </row>
    <row r="62" spans="1:20" ht="64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2">
        <v>123.94</v>
      </c>
      <c r="Q62" s="14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1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2">
        <v>264.85000000000002</v>
      </c>
      <c r="Q63" s="14" t="s">
        <v>8315</v>
      </c>
      <c r="R63" t="s">
        <v>8316</v>
      </c>
      <c r="S63" s="18">
        <v>42341.818379629629</v>
      </c>
      <c r="T63" s="18">
        <v>42370.166666666672</v>
      </c>
    </row>
    <row r="64" spans="1:20" ht="112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2">
        <v>58.62</v>
      </c>
      <c r="Q64" s="1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112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2">
        <v>70.88</v>
      </c>
      <c r="Q65" s="14" t="s">
        <v>8315</v>
      </c>
      <c r="R65" t="s">
        <v>8316</v>
      </c>
      <c r="S65" s="18">
        <v>41941.683865740742</v>
      </c>
      <c r="T65" s="18">
        <v>41970.125</v>
      </c>
    </row>
    <row r="66" spans="1:20" ht="12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2">
        <v>113.57</v>
      </c>
      <c r="Q66" s="14" t="s">
        <v>8315</v>
      </c>
      <c r="R66" t="s">
        <v>8316</v>
      </c>
      <c r="S66" s="18">
        <v>42026.88118055556</v>
      </c>
      <c r="T66" s="18">
        <v>42086.093055555553</v>
      </c>
    </row>
    <row r="67" spans="1:20" ht="112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2">
        <v>60.69</v>
      </c>
      <c r="Q67" s="14" t="s">
        <v>8315</v>
      </c>
      <c r="R67" t="s">
        <v>8316</v>
      </c>
      <c r="S67" s="18">
        <v>41922.640590277777</v>
      </c>
      <c r="T67" s="18">
        <v>41932.249305555553</v>
      </c>
    </row>
    <row r="68" spans="1:20" ht="112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2">
        <v>110.22</v>
      </c>
      <c r="Q68" s="14" t="s">
        <v>8315</v>
      </c>
      <c r="R68" t="s">
        <v>8316</v>
      </c>
      <c r="S68" s="18">
        <v>41993.824340277773</v>
      </c>
      <c r="T68" s="18">
        <v>42010.25</v>
      </c>
    </row>
    <row r="69" spans="1:20" ht="96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2">
        <v>136.46</v>
      </c>
      <c r="Q69" s="14" t="s">
        <v>8315</v>
      </c>
      <c r="R69" t="s">
        <v>8316</v>
      </c>
      <c r="S69" s="18">
        <v>42219.915856481486</v>
      </c>
      <c r="T69" s="18">
        <v>42240.083333333328</v>
      </c>
    </row>
    <row r="70" spans="1:20" ht="112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2">
        <v>110.35</v>
      </c>
      <c r="Q70" s="14" t="s">
        <v>8315</v>
      </c>
      <c r="R70" t="s">
        <v>8316</v>
      </c>
      <c r="S70" s="18">
        <v>41909.969386574077</v>
      </c>
      <c r="T70" s="18">
        <v>41950.011053240742</v>
      </c>
    </row>
    <row r="71" spans="1:20" ht="48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2">
        <v>41.42</v>
      </c>
      <c r="Q71" s="14" t="s">
        <v>8315</v>
      </c>
      <c r="R71" t="s">
        <v>8316</v>
      </c>
      <c r="S71" s="18">
        <v>41891.665324074071</v>
      </c>
      <c r="T71" s="18">
        <v>41913.166666666664</v>
      </c>
    </row>
    <row r="72" spans="1:20" ht="12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2">
        <v>52</v>
      </c>
      <c r="Q72" s="14" t="s">
        <v>8315</v>
      </c>
      <c r="R72" t="s">
        <v>8316</v>
      </c>
      <c r="S72" s="18">
        <v>41226.017361111109</v>
      </c>
      <c r="T72" s="18">
        <v>41250.083333333336</v>
      </c>
    </row>
    <row r="73" spans="1:20" ht="12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2">
        <v>33.99</v>
      </c>
      <c r="Q73" s="14" t="s">
        <v>8315</v>
      </c>
      <c r="R73" t="s">
        <v>8316</v>
      </c>
      <c r="S73" s="18">
        <v>40478.263923611114</v>
      </c>
      <c r="T73" s="18">
        <v>40568.166666666664</v>
      </c>
    </row>
    <row r="74" spans="1:20" ht="80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2">
        <v>103.35</v>
      </c>
      <c r="Q74" s="14" t="s">
        <v>8315</v>
      </c>
      <c r="R74" t="s">
        <v>8316</v>
      </c>
      <c r="S74" s="18">
        <v>41862.83997685185</v>
      </c>
      <c r="T74" s="18">
        <v>41892.83997685185</v>
      </c>
    </row>
    <row r="75" spans="1:20" ht="9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2">
        <v>41.77</v>
      </c>
      <c r="Q75" s="14" t="s">
        <v>8315</v>
      </c>
      <c r="R75" t="s">
        <v>8316</v>
      </c>
      <c r="S75" s="18">
        <v>40633.154363425929</v>
      </c>
      <c r="T75" s="18">
        <v>40664.207638888889</v>
      </c>
    </row>
    <row r="76" spans="1:20" ht="112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2">
        <v>64.27</v>
      </c>
      <c r="Q76" s="14" t="s">
        <v>8315</v>
      </c>
      <c r="R76" t="s">
        <v>8316</v>
      </c>
      <c r="S76" s="18">
        <v>40970.875671296293</v>
      </c>
      <c r="T76" s="18">
        <v>41000.834004629629</v>
      </c>
    </row>
    <row r="77" spans="1:20" ht="96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2">
        <v>62.92</v>
      </c>
      <c r="Q77" s="14" t="s">
        <v>8315</v>
      </c>
      <c r="R77" t="s">
        <v>8316</v>
      </c>
      <c r="S77" s="18">
        <v>41026.953055555554</v>
      </c>
      <c r="T77" s="18">
        <v>41061.953055555554</v>
      </c>
    </row>
    <row r="78" spans="1:20" ht="48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2">
        <v>98.54</v>
      </c>
      <c r="Q78" s="14" t="s">
        <v>8315</v>
      </c>
      <c r="R78" t="s">
        <v>8316</v>
      </c>
      <c r="S78" s="18">
        <v>41829.788252314815</v>
      </c>
      <c r="T78" s="18">
        <v>41839.208333333336</v>
      </c>
    </row>
    <row r="79" spans="1:20" ht="48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2">
        <v>82.61</v>
      </c>
      <c r="Q79" s="14" t="s">
        <v>8315</v>
      </c>
      <c r="R79" t="s">
        <v>8316</v>
      </c>
      <c r="S79" s="18">
        <v>41447.839722222219</v>
      </c>
      <c r="T79" s="18">
        <v>41477.839722222219</v>
      </c>
    </row>
    <row r="80" spans="1:20" ht="96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2">
        <v>38.5</v>
      </c>
      <c r="Q80" s="14" t="s">
        <v>8315</v>
      </c>
      <c r="R80" t="s">
        <v>8316</v>
      </c>
      <c r="S80" s="18">
        <v>40884.066678240742</v>
      </c>
      <c r="T80" s="18">
        <v>40926.958333333336</v>
      </c>
    </row>
    <row r="81" spans="1:20" ht="112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2">
        <v>80.16</v>
      </c>
      <c r="Q81" s="14" t="s">
        <v>8315</v>
      </c>
      <c r="R81" t="s">
        <v>8316</v>
      </c>
      <c r="S81" s="18">
        <v>41841.26489583333</v>
      </c>
      <c r="T81" s="18">
        <v>41864.207638888889</v>
      </c>
    </row>
    <row r="82" spans="1:20" ht="12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2">
        <v>80.73</v>
      </c>
      <c r="Q82" s="14" t="s">
        <v>8315</v>
      </c>
      <c r="R82" t="s">
        <v>8316</v>
      </c>
      <c r="S82" s="18">
        <v>41799.685902777775</v>
      </c>
      <c r="T82" s="18">
        <v>41827.083333333336</v>
      </c>
    </row>
    <row r="83" spans="1:20" ht="96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2">
        <v>200.69</v>
      </c>
      <c r="Q83" s="14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1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2">
        <v>37.590000000000003</v>
      </c>
      <c r="Q84" s="14" t="s">
        <v>8315</v>
      </c>
      <c r="R84" t="s">
        <v>8316</v>
      </c>
      <c r="S84" s="18">
        <v>41766.80572916667</v>
      </c>
      <c r="T84" s="18">
        <v>41799.80572916667</v>
      </c>
    </row>
    <row r="85" spans="1:20" ht="11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2">
        <v>58.1</v>
      </c>
      <c r="Q85" s="14" t="s">
        <v>8315</v>
      </c>
      <c r="R85" t="s">
        <v>8316</v>
      </c>
      <c r="S85" s="18">
        <v>40644.159259259257</v>
      </c>
      <c r="T85" s="18">
        <v>40666.165972222225</v>
      </c>
    </row>
    <row r="86" spans="1:20" ht="112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2">
        <v>60.3</v>
      </c>
      <c r="Q86" s="14" t="s">
        <v>8315</v>
      </c>
      <c r="R86" t="s">
        <v>8316</v>
      </c>
      <c r="S86" s="18">
        <v>41940.69158564815</v>
      </c>
      <c r="T86" s="18">
        <v>41969.332638888889</v>
      </c>
    </row>
    <row r="87" spans="1:20" ht="48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2">
        <v>63.36</v>
      </c>
      <c r="Q87" s="14" t="s">
        <v>8315</v>
      </c>
      <c r="R87" t="s">
        <v>8316</v>
      </c>
      <c r="S87" s="18">
        <v>41839.175706018519</v>
      </c>
      <c r="T87" s="18">
        <v>41853.175706018519</v>
      </c>
    </row>
    <row r="88" spans="1:20" ht="96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2">
        <v>50.9</v>
      </c>
      <c r="Q88" s="14" t="s">
        <v>8315</v>
      </c>
      <c r="R88" t="s">
        <v>8316</v>
      </c>
      <c r="S88" s="18">
        <v>41772.105937500004</v>
      </c>
      <c r="T88" s="18">
        <v>41803.916666666664</v>
      </c>
    </row>
    <row r="89" spans="1:20" ht="64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2">
        <v>100.5</v>
      </c>
      <c r="Q89" s="14" t="s">
        <v>8315</v>
      </c>
      <c r="R89" t="s">
        <v>8316</v>
      </c>
      <c r="S89" s="18">
        <v>41591.737974537034</v>
      </c>
      <c r="T89" s="18">
        <v>41621.207638888889</v>
      </c>
    </row>
    <row r="90" spans="1:20" ht="96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2">
        <v>31.62</v>
      </c>
      <c r="Q90" s="14" t="s">
        <v>8315</v>
      </c>
      <c r="R90" t="s">
        <v>8316</v>
      </c>
      <c r="S90" s="18">
        <v>41789.080370370371</v>
      </c>
      <c r="T90" s="18">
        <v>41822.166666666664</v>
      </c>
    </row>
    <row r="91" spans="1:20" ht="112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2">
        <v>79.31</v>
      </c>
      <c r="Q91" s="14" t="s">
        <v>8315</v>
      </c>
      <c r="R91" t="s">
        <v>8316</v>
      </c>
      <c r="S91" s="18">
        <v>40923.729953703703</v>
      </c>
      <c r="T91" s="18">
        <v>40953.729953703703</v>
      </c>
    </row>
    <row r="92" spans="1:20" ht="112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2">
        <v>139.19</v>
      </c>
      <c r="Q92" s="14" t="s">
        <v>8315</v>
      </c>
      <c r="R92" t="s">
        <v>8316</v>
      </c>
      <c r="S92" s="18">
        <v>41878.878379629627</v>
      </c>
      <c r="T92" s="18">
        <v>41908.878379629627</v>
      </c>
    </row>
    <row r="93" spans="1:20" ht="112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2">
        <v>131.91</v>
      </c>
      <c r="Q93" s="14" t="s">
        <v>8315</v>
      </c>
      <c r="R93" t="s">
        <v>8316</v>
      </c>
      <c r="S93" s="18">
        <v>41862.864675925928</v>
      </c>
      <c r="T93" s="18">
        <v>41876.864675925928</v>
      </c>
    </row>
    <row r="94" spans="1:20" ht="12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2">
        <v>91.3</v>
      </c>
      <c r="Q94" s="1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112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2">
        <v>39.67</v>
      </c>
      <c r="Q95" s="14" t="s">
        <v>8315</v>
      </c>
      <c r="R95" t="s">
        <v>8316</v>
      </c>
      <c r="S95" s="18">
        <v>41477.930914351848</v>
      </c>
      <c r="T95" s="18">
        <v>41504.625</v>
      </c>
    </row>
    <row r="96" spans="1:20" ht="96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2">
        <v>57.55</v>
      </c>
      <c r="Q96" s="14" t="s">
        <v>8315</v>
      </c>
      <c r="R96" t="s">
        <v>8316</v>
      </c>
      <c r="S96" s="18">
        <v>41781.666770833333</v>
      </c>
      <c r="T96" s="18">
        <v>41811.666770833333</v>
      </c>
    </row>
    <row r="97" spans="1:20" ht="8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2">
        <v>77.34</v>
      </c>
      <c r="Q97" s="14" t="s">
        <v>8315</v>
      </c>
      <c r="R97" t="s">
        <v>8316</v>
      </c>
      <c r="S97" s="18">
        <v>41375.702210648145</v>
      </c>
      <c r="T97" s="18">
        <v>41400.702210648145</v>
      </c>
    </row>
    <row r="98" spans="1:20" ht="12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2">
        <v>46.77</v>
      </c>
      <c r="Q98" s="14" t="s">
        <v>8315</v>
      </c>
      <c r="R98" t="s">
        <v>8316</v>
      </c>
      <c r="S98" s="18">
        <v>40883.949317129627</v>
      </c>
      <c r="T98" s="18">
        <v>40939.708333333336</v>
      </c>
    </row>
    <row r="99" spans="1:20" ht="8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2">
        <v>40.07</v>
      </c>
      <c r="Q99" s="14" t="s">
        <v>8315</v>
      </c>
      <c r="R99" t="s">
        <v>8316</v>
      </c>
      <c r="S99" s="18">
        <v>41491.79478009259</v>
      </c>
      <c r="T99" s="18">
        <v>41509.79478009259</v>
      </c>
    </row>
    <row r="100" spans="1:20" ht="8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2">
        <v>100.22</v>
      </c>
      <c r="Q100" s="14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112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2">
        <v>71.489999999999995</v>
      </c>
      <c r="Q101" s="14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96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2">
        <v>63.11</v>
      </c>
      <c r="Q102" s="14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2">
        <v>50.16</v>
      </c>
      <c r="Q103" s="14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112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2">
        <v>62.88</v>
      </c>
      <c r="Q104" s="1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112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2">
        <v>85.53</v>
      </c>
      <c r="Q105" s="14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64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2">
        <v>53.72</v>
      </c>
      <c r="Q106" s="14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128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2">
        <v>262.11</v>
      </c>
      <c r="Q107" s="14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8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2">
        <v>50.2</v>
      </c>
      <c r="Q108" s="14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2">
        <v>168.25</v>
      </c>
      <c r="Q109" s="14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48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2">
        <v>256.37</v>
      </c>
      <c r="Q110" s="14" t="s">
        <v>8315</v>
      </c>
      <c r="R110" t="s">
        <v>8316</v>
      </c>
      <c r="S110" s="18">
        <v>42772.833379629628</v>
      </c>
      <c r="T110" s="18">
        <v>42806.875</v>
      </c>
    </row>
    <row r="111" spans="1:20" ht="80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2">
        <v>37.14</v>
      </c>
      <c r="Q111" s="14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6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2">
        <v>45.88</v>
      </c>
      <c r="Q112" s="14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112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2">
        <v>141.71</v>
      </c>
      <c r="Q113" s="14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9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2">
        <v>52.49</v>
      </c>
      <c r="Q114" s="14" t="s">
        <v>8315</v>
      </c>
      <c r="R114" t="s">
        <v>8316</v>
      </c>
      <c r="S114" s="18">
        <v>42503.559467592597</v>
      </c>
      <c r="T114" s="18">
        <v>42524.875</v>
      </c>
    </row>
    <row r="115" spans="1:20" ht="48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2">
        <v>193.62</v>
      </c>
      <c r="Q115" s="14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96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2">
        <v>106.8</v>
      </c>
      <c r="Q116" s="14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112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2">
        <v>77.22</v>
      </c>
      <c r="Q117" s="14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1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2">
        <v>57.5</v>
      </c>
      <c r="Q118" s="14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96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2">
        <v>50.46</v>
      </c>
      <c r="Q119" s="14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96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2">
        <v>97.38</v>
      </c>
      <c r="Q120" s="14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112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2">
        <v>85.53</v>
      </c>
      <c r="Q121" s="14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12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2">
        <v>182.91</v>
      </c>
      <c r="Q122" s="14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64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2">
        <v>131.13999999999999</v>
      </c>
      <c r="Q123" s="14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12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2">
        <v>58.69</v>
      </c>
      <c r="Q124" s="1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64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2">
        <v>69.569999999999993</v>
      </c>
      <c r="Q125" s="14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96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2">
        <v>115.87</v>
      </c>
      <c r="Q126" s="14" t="s">
        <v>8315</v>
      </c>
      <c r="R126" t="s">
        <v>8316</v>
      </c>
      <c r="S126" s="18">
        <v>42262.096782407403</v>
      </c>
      <c r="T126" s="18">
        <v>42286</v>
      </c>
    </row>
    <row r="127" spans="1:20" ht="96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2">
        <v>81.13</v>
      </c>
      <c r="Q127" s="14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96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2">
        <v>57.63</v>
      </c>
      <c r="Q128" s="14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64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2">
        <v>60.48</v>
      </c>
      <c r="Q129" s="14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96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2">
        <v>65.58</v>
      </c>
      <c r="Q130" s="14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112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2">
        <v>119.19</v>
      </c>
      <c r="Q131" s="14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1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2">
        <v>83.05</v>
      </c>
      <c r="Q132" s="14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2">
        <v>177.09</v>
      </c>
      <c r="Q133" s="14" t="s">
        <v>8315</v>
      </c>
      <c r="R133" t="s">
        <v>8316</v>
      </c>
      <c r="S133" s="18">
        <v>42602.576712962968</v>
      </c>
      <c r="T133" s="18">
        <v>42621.15625</v>
      </c>
    </row>
    <row r="134" spans="1:20" ht="8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2">
        <v>72.760000000000005</v>
      </c>
      <c r="Q134" s="1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80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2">
        <v>98.2</v>
      </c>
      <c r="Q135" s="14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96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2">
        <v>251.74</v>
      </c>
      <c r="Q136" s="14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8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2">
        <v>74.819999999999993</v>
      </c>
      <c r="Q137" s="14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2">
        <v>67.650000000000006</v>
      </c>
      <c r="Q138" s="14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2">
        <v>93.81</v>
      </c>
      <c r="Q139" s="14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2">
        <v>41.24</v>
      </c>
      <c r="Q140" s="14" t="s">
        <v>8315</v>
      </c>
      <c r="R140" t="s">
        <v>8316</v>
      </c>
      <c r="S140" s="18">
        <v>42284.516064814816</v>
      </c>
      <c r="T140" s="18">
        <v>42307.875</v>
      </c>
    </row>
    <row r="141" spans="1:20" ht="64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2">
        <v>52.55</v>
      </c>
      <c r="Q141" s="14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12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2">
        <v>48.33</v>
      </c>
      <c r="Q142" s="14" t="s">
        <v>8315</v>
      </c>
      <c r="R142" t="s">
        <v>8316</v>
      </c>
      <c r="S142" s="18">
        <v>42136.536134259266</v>
      </c>
      <c r="T142" s="18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2">
        <v>53.18</v>
      </c>
      <c r="Q143" s="14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96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2">
        <v>60.95</v>
      </c>
      <c r="Q144" s="1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9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2">
        <v>106.5</v>
      </c>
      <c r="Q145" s="14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112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2">
        <v>204.57</v>
      </c>
      <c r="Q146" s="14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96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2">
        <v>54.91</v>
      </c>
      <c r="Q147" s="14" t="s">
        <v>8315</v>
      </c>
      <c r="R147" t="s">
        <v>8316</v>
      </c>
      <c r="S147" s="18">
        <v>42400.704537037032</v>
      </c>
      <c r="T147" s="18">
        <v>42444.875</v>
      </c>
    </row>
    <row r="148" spans="1:20" ht="112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2">
        <v>150.41999999999999</v>
      </c>
      <c r="Q148" s="14" t="s">
        <v>8315</v>
      </c>
      <c r="R148" t="s">
        <v>8316</v>
      </c>
      <c r="S148" s="18">
        <v>42017.88045138889</v>
      </c>
      <c r="T148" s="18">
        <v>42044.1875</v>
      </c>
    </row>
    <row r="149" spans="1:20" ht="112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2">
        <v>105.21</v>
      </c>
      <c r="Q149" s="14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12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2">
        <v>68.67</v>
      </c>
      <c r="Q150" s="14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80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2">
        <v>129.36000000000001</v>
      </c>
      <c r="Q151" s="14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2">
        <v>134.26</v>
      </c>
      <c r="Q152" s="14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9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2">
        <v>203.2</v>
      </c>
      <c r="Q153" s="14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32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2">
        <v>69.19</v>
      </c>
      <c r="Q154" s="1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112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2">
        <v>125.12</v>
      </c>
      <c r="Q155" s="14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112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2">
        <v>40.71</v>
      </c>
      <c r="Q156" s="14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2">
        <v>141.29</v>
      </c>
      <c r="Q157" s="14" t="s">
        <v>8315</v>
      </c>
      <c r="R157" t="s">
        <v>8316</v>
      </c>
      <c r="S157" s="18">
        <v>42239.957962962959</v>
      </c>
      <c r="T157" s="18">
        <v>42260</v>
      </c>
    </row>
    <row r="158" spans="1:20" ht="96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2">
        <v>55.33</v>
      </c>
      <c r="Q158" s="14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8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2">
        <v>46.42</v>
      </c>
      <c r="Q159" s="14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112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2">
        <v>57.2</v>
      </c>
      <c r="Q160" s="14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96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2">
        <v>59.6</v>
      </c>
      <c r="Q161" s="14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96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2">
        <v>89.59</v>
      </c>
      <c r="Q162" s="14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96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2">
        <v>204.05</v>
      </c>
      <c r="Q163" s="14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112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2">
        <v>48.7</v>
      </c>
      <c r="Q164" s="14" t="s">
        <v>8315</v>
      </c>
      <c r="R164" t="s">
        <v>8316</v>
      </c>
      <c r="S164" s="18">
        <v>42493.219236111108</v>
      </c>
      <c r="T164" s="18">
        <v>42531.125</v>
      </c>
    </row>
    <row r="165" spans="1:20" ht="11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2">
        <v>53.34</v>
      </c>
      <c r="Q165" s="14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1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2">
        <v>75.09</v>
      </c>
      <c r="Q166" s="14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80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2">
        <v>209.84</v>
      </c>
      <c r="Q167" s="14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2">
        <v>61.02</v>
      </c>
      <c r="Q168" s="14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96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2">
        <v>61</v>
      </c>
      <c r="Q169" s="14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80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2">
        <v>80.03</v>
      </c>
      <c r="Q170" s="14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1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2">
        <v>93.98</v>
      </c>
      <c r="Q171" s="14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8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2">
        <v>61.94</v>
      </c>
      <c r="Q172" s="14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80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2">
        <v>66.45</v>
      </c>
      <c r="Q173" s="14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1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2">
        <v>35.799999999999997</v>
      </c>
      <c r="Q174" s="1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96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2">
        <v>145.65</v>
      </c>
      <c r="Q175" s="14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112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2">
        <v>142.28</v>
      </c>
      <c r="Q176" s="14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96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2">
        <v>292.77999999999997</v>
      </c>
      <c r="Q177" s="14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2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2">
        <v>80.400000000000006</v>
      </c>
      <c r="Q178" s="14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96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2">
        <v>72.290000000000006</v>
      </c>
      <c r="Q179" s="14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112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2">
        <v>32.97</v>
      </c>
      <c r="Q180" s="14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2">
        <v>116.65</v>
      </c>
      <c r="Q181" s="14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2">
        <v>136.85</v>
      </c>
      <c r="Q182" s="14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8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2">
        <v>177.62</v>
      </c>
      <c r="Q183" s="14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112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2">
        <v>109.08</v>
      </c>
      <c r="Q184" s="1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2">
        <v>78.209999999999994</v>
      </c>
      <c r="Q185" s="14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112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2">
        <v>114.13</v>
      </c>
      <c r="Q186" s="14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12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2">
        <v>50</v>
      </c>
      <c r="Q187" s="14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96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2">
        <v>91.67</v>
      </c>
      <c r="Q188" s="14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112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2">
        <v>69.819999999999993</v>
      </c>
      <c r="Q189" s="14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112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2">
        <v>109.57</v>
      </c>
      <c r="Q190" s="14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8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2">
        <v>55.6</v>
      </c>
      <c r="Q191" s="14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96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2">
        <v>63.57</v>
      </c>
      <c r="Q192" s="14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96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2">
        <v>184.78</v>
      </c>
      <c r="Q193" s="14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112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2">
        <v>83.43</v>
      </c>
      <c r="Q194" s="1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2">
        <v>54.5</v>
      </c>
      <c r="Q195" s="14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9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2">
        <v>302.31</v>
      </c>
      <c r="Q196" s="14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112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2">
        <v>866.67</v>
      </c>
      <c r="Q197" s="14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96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2">
        <v>61.39</v>
      </c>
      <c r="Q198" s="14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80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2">
        <v>45.48</v>
      </c>
      <c r="Q199" s="14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64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2">
        <v>67.92</v>
      </c>
      <c r="Q200" s="14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2">
        <v>30.78</v>
      </c>
      <c r="Q201" s="14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9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2">
        <v>38.33</v>
      </c>
      <c r="Q202" s="14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112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2">
        <v>421.11</v>
      </c>
      <c r="Q203" s="14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1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2">
        <v>111.89</v>
      </c>
      <c r="Q204" s="1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112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2">
        <v>85.21</v>
      </c>
      <c r="Q205" s="14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1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2">
        <v>65.17</v>
      </c>
      <c r="Q206" s="14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112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2">
        <v>93.76</v>
      </c>
      <c r="Q207" s="14" t="s">
        <v>8315</v>
      </c>
      <c r="R207" t="s">
        <v>8316</v>
      </c>
      <c r="S207" s="18">
        <v>42292.087592592594</v>
      </c>
      <c r="T207" s="18">
        <v>42329.125</v>
      </c>
    </row>
    <row r="208" spans="1:20" ht="96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2">
        <v>133.33000000000001</v>
      </c>
      <c r="Q208" s="14" t="s">
        <v>8315</v>
      </c>
      <c r="R208" t="s">
        <v>8316</v>
      </c>
      <c r="S208" s="18">
        <v>41953.8675</v>
      </c>
      <c r="T208" s="18">
        <v>41983.8675</v>
      </c>
    </row>
    <row r="209" spans="1:20" ht="11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2">
        <v>51.22</v>
      </c>
      <c r="Q209" s="14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12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2">
        <v>100.17</v>
      </c>
      <c r="Q210" s="14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96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2">
        <v>184.68</v>
      </c>
      <c r="Q211" s="14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112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2">
        <v>69.819999999999993</v>
      </c>
      <c r="Q212" s="14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112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2">
        <v>61.94</v>
      </c>
      <c r="Q213" s="14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96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2">
        <v>36.07</v>
      </c>
      <c r="Q214" s="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9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2">
        <v>55.89</v>
      </c>
      <c r="Q215" s="14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112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2">
        <v>68.349999999999994</v>
      </c>
      <c r="Q216" s="14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112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2">
        <v>118.13</v>
      </c>
      <c r="Q217" s="14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96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2">
        <v>99.79</v>
      </c>
      <c r="Q218" s="14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12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2">
        <v>203.33</v>
      </c>
      <c r="Q219" s="14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8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2">
        <v>110.23</v>
      </c>
      <c r="Q220" s="14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96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2">
        <v>58.61</v>
      </c>
      <c r="Q221" s="14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12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2">
        <v>81.38</v>
      </c>
      <c r="Q222" s="14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112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2">
        <v>199.17</v>
      </c>
      <c r="Q223" s="14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112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2">
        <v>46.43</v>
      </c>
      <c r="Q224" s="1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112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2">
        <v>70.569999999999993</v>
      </c>
      <c r="Q225" s="14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80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2">
        <v>22.22</v>
      </c>
      <c r="Q226" s="14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96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2">
        <v>37.78</v>
      </c>
      <c r="Q227" s="14" t="s">
        <v>8315</v>
      </c>
      <c r="R227" t="s">
        <v>8316</v>
      </c>
      <c r="S227" s="18">
        <v>41894.91375</v>
      </c>
      <c r="T227" s="18">
        <v>41938.029861111114</v>
      </c>
    </row>
    <row r="228" spans="1:20" ht="112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2">
        <v>72.05</v>
      </c>
      <c r="Q228" s="14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2">
        <v>103.21</v>
      </c>
      <c r="Q229" s="14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96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2">
        <v>35</v>
      </c>
      <c r="Q230" s="14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2">
        <v>81.78</v>
      </c>
      <c r="Q231" s="14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1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2">
        <v>297.02999999999997</v>
      </c>
      <c r="Q232" s="14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9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2">
        <v>46.61</v>
      </c>
      <c r="Q233" s="14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96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2">
        <v>95.24</v>
      </c>
      <c r="Q234" s="1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96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2">
        <v>52.21</v>
      </c>
      <c r="Q235" s="14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64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2">
        <v>134.15</v>
      </c>
      <c r="Q236" s="14" t="s">
        <v>8315</v>
      </c>
      <c r="R236" t="s">
        <v>8316</v>
      </c>
      <c r="S236" s="18">
        <v>41776.063136574077</v>
      </c>
      <c r="T236" s="18">
        <v>41807.125</v>
      </c>
    </row>
    <row r="237" spans="1:20" ht="11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2">
        <v>62.83</v>
      </c>
      <c r="Q237" s="14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112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2">
        <v>58.95</v>
      </c>
      <c r="Q238" s="14" t="s">
        <v>8315</v>
      </c>
      <c r="R238" t="s">
        <v>8316</v>
      </c>
      <c r="S238" s="18">
        <v>42572.61681712963</v>
      </c>
      <c r="T238" s="18">
        <v>42589.125</v>
      </c>
    </row>
    <row r="239" spans="1:20" ht="96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2">
        <v>143.11000000000001</v>
      </c>
      <c r="Q239" s="14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2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2">
        <v>84.17</v>
      </c>
      <c r="Q240" s="14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64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2">
        <v>89.79</v>
      </c>
      <c r="Q241" s="14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96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2">
        <v>64.16</v>
      </c>
      <c r="Q242" s="14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96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2">
        <v>59.65</v>
      </c>
      <c r="Q243" s="14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112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2">
        <v>31.25</v>
      </c>
      <c r="Q244" s="1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96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2">
        <v>41.22</v>
      </c>
      <c r="Q245" s="14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64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2">
        <v>77</v>
      </c>
      <c r="Q246" s="14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9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2">
        <v>51.22</v>
      </c>
      <c r="Q247" s="14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8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2">
        <v>68.25</v>
      </c>
      <c r="Q248" s="14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96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2">
        <v>41.13</v>
      </c>
      <c r="Q249" s="14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112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2">
        <v>41.41</v>
      </c>
      <c r="Q250" s="14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112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2">
        <v>145.87</v>
      </c>
      <c r="Q251" s="14" t="s">
        <v>8315</v>
      </c>
      <c r="R251" t="s">
        <v>8316</v>
      </c>
      <c r="S251" s="18">
        <v>42626.7503125</v>
      </c>
      <c r="T251" s="18">
        <v>42656.7503125</v>
      </c>
    </row>
    <row r="252" spans="1:20" ht="11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2">
        <v>358.69</v>
      </c>
      <c r="Q252" s="14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64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2">
        <v>50.98</v>
      </c>
      <c r="Q253" s="14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96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2">
        <v>45.04</v>
      </c>
      <c r="Q254" s="1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112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2">
        <v>57.92</v>
      </c>
      <c r="Q255" s="14" t="s">
        <v>8315</v>
      </c>
      <c r="R255" t="s">
        <v>8316</v>
      </c>
      <c r="S255" s="18">
        <v>42643.632858796293</v>
      </c>
      <c r="T255" s="18">
        <v>42672.125</v>
      </c>
    </row>
    <row r="256" spans="1:20" ht="96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2">
        <v>29.71</v>
      </c>
      <c r="Q256" s="14" t="s">
        <v>8315</v>
      </c>
      <c r="R256" t="s">
        <v>8316</v>
      </c>
      <c r="S256" s="18">
        <v>42179.898472222223</v>
      </c>
      <c r="T256" s="18">
        <v>42195.75</v>
      </c>
    </row>
    <row r="257" spans="1:20" ht="12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2">
        <v>55.01</v>
      </c>
      <c r="Q257" s="14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9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2">
        <v>72.95</v>
      </c>
      <c r="Q258" s="14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2">
        <v>64.47</v>
      </c>
      <c r="Q259" s="14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2">
        <v>716.35</v>
      </c>
      <c r="Q260" s="14" t="s">
        <v>8315</v>
      </c>
      <c r="R260" t="s">
        <v>8316</v>
      </c>
      <c r="S260" s="18">
        <v>42605.765381944439</v>
      </c>
      <c r="T260" s="18">
        <v>42634.125</v>
      </c>
    </row>
    <row r="261" spans="1:20" ht="112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2">
        <v>50.4</v>
      </c>
      <c r="Q261" s="14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8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2">
        <v>41.67</v>
      </c>
      <c r="Q262" s="14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112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2">
        <v>88.74</v>
      </c>
      <c r="Q263" s="14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96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2">
        <v>148.47999999999999</v>
      </c>
      <c r="Q264" s="1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112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2">
        <v>52</v>
      </c>
      <c r="Q265" s="14" t="s">
        <v>8315</v>
      </c>
      <c r="R265" t="s">
        <v>8316</v>
      </c>
      <c r="S265" s="18">
        <v>41921.279976851853</v>
      </c>
      <c r="T265" s="18">
        <v>41939.125</v>
      </c>
    </row>
    <row r="266" spans="1:20" ht="96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2">
        <v>53.23</v>
      </c>
      <c r="Q266" s="14" t="s">
        <v>8315</v>
      </c>
      <c r="R266" t="s">
        <v>8316</v>
      </c>
      <c r="S266" s="18">
        <v>42128.736608796295</v>
      </c>
      <c r="T266" s="18">
        <v>42141.125</v>
      </c>
    </row>
    <row r="267" spans="1:20" ht="96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2">
        <v>39.6</v>
      </c>
      <c r="Q267" s="14" t="s">
        <v>8315</v>
      </c>
      <c r="R267" t="s">
        <v>8316</v>
      </c>
      <c r="S267" s="18">
        <v>42053.916921296302</v>
      </c>
      <c r="T267" s="18">
        <v>42079.875</v>
      </c>
    </row>
    <row r="268" spans="1:20" ht="9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2">
        <v>164.62</v>
      </c>
      <c r="Q268" s="14" t="s">
        <v>8315</v>
      </c>
      <c r="R268" t="s">
        <v>8316</v>
      </c>
      <c r="S268" s="18">
        <v>42171.317442129628</v>
      </c>
      <c r="T268" s="18">
        <v>42195.875</v>
      </c>
    </row>
    <row r="269" spans="1:20" ht="9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2">
        <v>40.29</v>
      </c>
      <c r="Q269" s="14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112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2">
        <v>64.91</v>
      </c>
      <c r="Q270" s="14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96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2">
        <v>55.33</v>
      </c>
      <c r="Q271" s="14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1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2">
        <v>83.14</v>
      </c>
      <c r="Q272" s="14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112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2">
        <v>125.38</v>
      </c>
      <c r="Q273" s="14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2">
        <v>47.22</v>
      </c>
      <c r="Q274" s="1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12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2">
        <v>79.099999999999994</v>
      </c>
      <c r="Q275" s="14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2">
        <v>114.29</v>
      </c>
      <c r="Q276" s="14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112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2">
        <v>51.72</v>
      </c>
      <c r="Q277" s="14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112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2">
        <v>30.77</v>
      </c>
      <c r="Q278" s="14" t="s">
        <v>8315</v>
      </c>
      <c r="R278" t="s">
        <v>8316</v>
      </c>
      <c r="S278" s="18">
        <v>42689.214988425927</v>
      </c>
      <c r="T278" s="18">
        <v>42700.25</v>
      </c>
    </row>
    <row r="279" spans="1:20" ht="112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2">
        <v>47.85</v>
      </c>
      <c r="Q279" s="14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112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2">
        <v>34.409999999999997</v>
      </c>
      <c r="Q280" s="14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112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2">
        <v>60.29</v>
      </c>
      <c r="Q281" s="14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12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2">
        <v>25.31</v>
      </c>
      <c r="Q282" s="14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1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2">
        <v>136</v>
      </c>
      <c r="Q283" s="14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112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2">
        <v>125</v>
      </c>
      <c r="Q284" s="1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28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2">
        <v>66.510000000000005</v>
      </c>
      <c r="Q285" s="14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112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2">
        <v>105</v>
      </c>
      <c r="Q286" s="14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8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2">
        <v>145</v>
      </c>
      <c r="Q287" s="14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112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2">
        <v>96.67</v>
      </c>
      <c r="Q288" s="14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112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2">
        <v>60.33</v>
      </c>
      <c r="Q289" s="14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112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2">
        <v>75.34</v>
      </c>
      <c r="Q290" s="14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96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2">
        <v>55</v>
      </c>
      <c r="Q291" s="14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96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2">
        <v>66.959999999999994</v>
      </c>
      <c r="Q292" s="14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112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2">
        <v>227.27</v>
      </c>
      <c r="Q293" s="14" t="s">
        <v>8315</v>
      </c>
      <c r="R293" t="s">
        <v>8316</v>
      </c>
      <c r="S293" s="18">
        <v>41856.010069444441</v>
      </c>
      <c r="T293" s="18">
        <v>41890.125</v>
      </c>
    </row>
    <row r="294" spans="1:20" ht="11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2">
        <v>50.02</v>
      </c>
      <c r="Q294" s="1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12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2">
        <v>45.62</v>
      </c>
      <c r="Q295" s="14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96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2">
        <v>137.24</v>
      </c>
      <c r="Q296" s="14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96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2">
        <v>75.709999999999994</v>
      </c>
      <c r="Q297" s="14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1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2">
        <v>99</v>
      </c>
      <c r="Q298" s="14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112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2">
        <v>81.569999999999993</v>
      </c>
      <c r="Q299" s="14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112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2">
        <v>36.67</v>
      </c>
      <c r="Q300" s="14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32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2">
        <v>49.23</v>
      </c>
      <c r="Q301" s="14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112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2">
        <v>42.3</v>
      </c>
      <c r="Q302" s="14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112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2">
        <v>78.88</v>
      </c>
      <c r="Q303" s="14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80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2">
        <v>38.28</v>
      </c>
      <c r="Q304" s="1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112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2">
        <v>55.23</v>
      </c>
      <c r="Q305" s="14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112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2">
        <v>66.150000000000006</v>
      </c>
      <c r="Q306" s="14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8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2">
        <v>104.17</v>
      </c>
      <c r="Q307" s="14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12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2">
        <v>31.38</v>
      </c>
      <c r="Q308" s="14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12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2">
        <v>59.21</v>
      </c>
      <c r="Q309" s="14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96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2">
        <v>119.18</v>
      </c>
      <c r="Q310" s="14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9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2">
        <v>164.62</v>
      </c>
      <c r="Q311" s="14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112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2">
        <v>61.1</v>
      </c>
      <c r="Q312" s="14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12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2">
        <v>56.2</v>
      </c>
      <c r="Q313" s="14" t="s">
        <v>8315</v>
      </c>
      <c r="R313" t="s">
        <v>8316</v>
      </c>
      <c r="S313" s="18">
        <v>42196.028703703705</v>
      </c>
      <c r="T313" s="18">
        <v>42228</v>
      </c>
    </row>
    <row r="314" spans="1:20" ht="9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2">
        <v>107</v>
      </c>
      <c r="Q314" s="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112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2">
        <v>179.28</v>
      </c>
      <c r="Q315" s="14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160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2">
        <v>47.41</v>
      </c>
      <c r="Q316" s="14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112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2">
        <v>97.92</v>
      </c>
      <c r="Q317" s="14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112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2">
        <v>58.42</v>
      </c>
      <c r="Q318" s="14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2">
        <v>122.54</v>
      </c>
      <c r="Q319" s="14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96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2">
        <v>87.96</v>
      </c>
      <c r="Q320" s="14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112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2">
        <v>136.78</v>
      </c>
      <c r="Q321" s="14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112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2">
        <v>99.34</v>
      </c>
      <c r="Q322" s="14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9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2">
        <v>20</v>
      </c>
      <c r="Q323" s="14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96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2">
        <v>28.89</v>
      </c>
      <c r="Q324" s="1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96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2">
        <v>37.96</v>
      </c>
      <c r="Q325" s="14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96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2">
        <v>58.57</v>
      </c>
      <c r="Q326" s="14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96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2">
        <v>135.63</v>
      </c>
      <c r="Q327" s="14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9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2">
        <v>176.09</v>
      </c>
      <c r="Q328" s="14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48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2">
        <v>151.97999999999999</v>
      </c>
      <c r="Q329" s="14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2">
        <v>82.26</v>
      </c>
      <c r="Q330" s="14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112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2">
        <v>68.06</v>
      </c>
      <c r="Q331" s="14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9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2">
        <v>72.709999999999994</v>
      </c>
      <c r="Q332" s="14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9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2">
        <v>77.19</v>
      </c>
      <c r="Q333" s="14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12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2">
        <v>55.97</v>
      </c>
      <c r="Q334" s="1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64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2">
        <v>49.69</v>
      </c>
      <c r="Q335" s="14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64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2">
        <v>77.73</v>
      </c>
      <c r="Q336" s="14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9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2">
        <v>40.78</v>
      </c>
      <c r="Q337" s="14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96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2">
        <v>59.41</v>
      </c>
      <c r="Q338" s="14" t="s">
        <v>8315</v>
      </c>
      <c r="R338" t="s">
        <v>8316</v>
      </c>
      <c r="S338" s="18">
        <v>42220.79487268519</v>
      </c>
      <c r="T338" s="18">
        <v>42246</v>
      </c>
    </row>
    <row r="339" spans="1:20" ht="48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2">
        <v>3.25</v>
      </c>
      <c r="Q339" s="14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112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2">
        <v>81.67</v>
      </c>
      <c r="Q340" s="14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96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2">
        <v>44.91</v>
      </c>
      <c r="Q341" s="14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112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2">
        <v>49.06</v>
      </c>
      <c r="Q342" s="14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80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2">
        <v>62.5</v>
      </c>
      <c r="Q343" s="14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96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2">
        <v>35.49</v>
      </c>
      <c r="Q344" s="1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112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2">
        <v>66.47</v>
      </c>
      <c r="Q345" s="14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2">
        <v>56.07</v>
      </c>
      <c r="Q346" s="14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112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2">
        <v>47.03</v>
      </c>
      <c r="Q347" s="14" t="s">
        <v>8315</v>
      </c>
      <c r="R347" t="s">
        <v>8316</v>
      </c>
      <c r="S347" s="18">
        <v>42619.935694444444</v>
      </c>
      <c r="T347" s="18">
        <v>42643.875</v>
      </c>
    </row>
    <row r="348" spans="1:20" ht="80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2">
        <v>47.67</v>
      </c>
      <c r="Q348" s="14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8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2">
        <v>88.24</v>
      </c>
      <c r="Q349" s="14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128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2">
        <v>80.72</v>
      </c>
      <c r="Q350" s="14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12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2">
        <v>68.97</v>
      </c>
      <c r="Q351" s="14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80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2">
        <v>550.04</v>
      </c>
      <c r="Q352" s="14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96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2">
        <v>57.78</v>
      </c>
      <c r="Q353" s="14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12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2">
        <v>73.58</v>
      </c>
      <c r="Q354" s="1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64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2">
        <v>75.5</v>
      </c>
      <c r="Q355" s="14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9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2">
        <v>235.46</v>
      </c>
      <c r="Q356" s="14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2">
        <v>92.5</v>
      </c>
      <c r="Q357" s="14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112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2">
        <v>46.05</v>
      </c>
      <c r="Q358" s="14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48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2">
        <v>31.58</v>
      </c>
      <c r="Q359" s="14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112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2">
        <v>36.96</v>
      </c>
      <c r="Q360" s="14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112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2">
        <v>88.25</v>
      </c>
      <c r="Q361" s="14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112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2">
        <v>64.38</v>
      </c>
      <c r="Q362" s="14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80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2">
        <v>62.05</v>
      </c>
      <c r="Q363" s="14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112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2">
        <v>73.400000000000006</v>
      </c>
      <c r="Q364" s="1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96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2">
        <v>99.5</v>
      </c>
      <c r="Q365" s="14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112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2">
        <v>62.17</v>
      </c>
      <c r="Q366" s="14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96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2">
        <v>62.33</v>
      </c>
      <c r="Q367" s="14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80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2">
        <v>58.79</v>
      </c>
      <c r="Q368" s="14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96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2">
        <v>45.35</v>
      </c>
      <c r="Q369" s="14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96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2">
        <v>41.94</v>
      </c>
      <c r="Q370" s="14" t="s">
        <v>8315</v>
      </c>
      <c r="R370" t="s">
        <v>8316</v>
      </c>
      <c r="S370" s="18">
        <v>41753.593275462961</v>
      </c>
      <c r="T370" s="18">
        <v>41778.875</v>
      </c>
    </row>
    <row r="371" spans="1:20" ht="9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2">
        <v>59.17</v>
      </c>
      <c r="Q371" s="14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112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2">
        <v>200.49</v>
      </c>
      <c r="Q372" s="14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96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2">
        <v>57.26</v>
      </c>
      <c r="Q373" s="14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1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2">
        <v>58.06</v>
      </c>
      <c r="Q374" s="1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64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2">
        <v>186.8</v>
      </c>
      <c r="Q375" s="14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64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2">
        <v>74.12</v>
      </c>
      <c r="Q376" s="14" t="s">
        <v>8315</v>
      </c>
      <c r="R376" t="s">
        <v>8316</v>
      </c>
      <c r="S376" s="18">
        <v>41891.96503472222</v>
      </c>
      <c r="T376" s="18">
        <v>41901</v>
      </c>
    </row>
    <row r="377" spans="1:20" ht="9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2">
        <v>62.67</v>
      </c>
      <c r="Q377" s="14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112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2">
        <v>121.36</v>
      </c>
      <c r="Q378" s="14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2">
        <v>40.630000000000003</v>
      </c>
      <c r="Q379" s="14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112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2">
        <v>63</v>
      </c>
      <c r="Q380" s="14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2">
        <v>33.67</v>
      </c>
      <c r="Q381" s="14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112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2">
        <v>43.2</v>
      </c>
      <c r="Q382" s="14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9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2">
        <v>83.57</v>
      </c>
      <c r="Q383" s="14" t="s">
        <v>8315</v>
      </c>
      <c r="R383" t="s">
        <v>8316</v>
      </c>
      <c r="S383" s="18">
        <v>41792.542986111112</v>
      </c>
      <c r="T383" s="18">
        <v>41813.75</v>
      </c>
    </row>
    <row r="384" spans="1:20" ht="9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2">
        <v>140</v>
      </c>
      <c r="Q384" s="1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2">
        <v>80.87</v>
      </c>
      <c r="Q385" s="14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112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2">
        <v>53.85</v>
      </c>
      <c r="Q386" s="14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64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2">
        <v>67.959999999999994</v>
      </c>
      <c r="Q387" s="14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2">
        <v>27.14</v>
      </c>
      <c r="Q388" s="14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112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2">
        <v>110.87</v>
      </c>
      <c r="Q389" s="14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1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2">
        <v>106.84</v>
      </c>
      <c r="Q390" s="14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112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2">
        <v>105.52</v>
      </c>
      <c r="Q391" s="14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96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2">
        <v>51.92</v>
      </c>
      <c r="Q392" s="14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48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2">
        <v>86.23</v>
      </c>
      <c r="Q393" s="14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2">
        <v>114.55</v>
      </c>
      <c r="Q394" s="1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96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2">
        <v>62.59</v>
      </c>
      <c r="Q395" s="14" t="s">
        <v>8315</v>
      </c>
      <c r="R395" t="s">
        <v>8316</v>
      </c>
      <c r="S395" s="18">
        <v>42462.140868055561</v>
      </c>
      <c r="T395" s="18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2">
        <v>61.06</v>
      </c>
      <c r="Q396" s="14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96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2">
        <v>70.23</v>
      </c>
      <c r="Q397" s="14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112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2">
        <v>78.52</v>
      </c>
      <c r="Q398" s="14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112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2">
        <v>61.82</v>
      </c>
      <c r="Q399" s="14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1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2">
        <v>48.34</v>
      </c>
      <c r="Q400" s="14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112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2">
        <v>107.25</v>
      </c>
      <c r="Q401" s="14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96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2">
        <v>57</v>
      </c>
      <c r="Q402" s="14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80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2">
        <v>40.92</v>
      </c>
      <c r="Q403" s="14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112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2">
        <v>79.540000000000006</v>
      </c>
      <c r="Q404" s="1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1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2">
        <v>64.63</v>
      </c>
      <c r="Q405" s="14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96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2">
        <v>107.57</v>
      </c>
      <c r="Q406" s="14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112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2">
        <v>178.57</v>
      </c>
      <c r="Q407" s="14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1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2">
        <v>62.63</v>
      </c>
      <c r="Q408" s="14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9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2">
        <v>75</v>
      </c>
      <c r="Q409" s="14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112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2">
        <v>58.9</v>
      </c>
      <c r="Q410" s="14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112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2">
        <v>139.56</v>
      </c>
      <c r="Q411" s="14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8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2">
        <v>64.290000000000006</v>
      </c>
      <c r="Q412" s="14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112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2">
        <v>63.28</v>
      </c>
      <c r="Q413" s="14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155FF-83B9-5C49-B500-5313BFB9676B}">
  <dimension ref="A1:T251"/>
  <sheetViews>
    <sheetView workbookViewId="0">
      <selection activeCell="C5" sqref="C5"/>
    </sheetView>
  </sheetViews>
  <sheetFormatPr baseColWidth="10" defaultRowHeight="15" x14ac:dyDescent="0.2"/>
  <cols>
    <col min="1" max="15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9" t="s">
        <v>8359</v>
      </c>
      <c r="S1" s="19" t="s">
        <v>8365</v>
      </c>
      <c r="T1" s="19" t="s">
        <v>8366</v>
      </c>
    </row>
    <row r="2" spans="1:20" ht="112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96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2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12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2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11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2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112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2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11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2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9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2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112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2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112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2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112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2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9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112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2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9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2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96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2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112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2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112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2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112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2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11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2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96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2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80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2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112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11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2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11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2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9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2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11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2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80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2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112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2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11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2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112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2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12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2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6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64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2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96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2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112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2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112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2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96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2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112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2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11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2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96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2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48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2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48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112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2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64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2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11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2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112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2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96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2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112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2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9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2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8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2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112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2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96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112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2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11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2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96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2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112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2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112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2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96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2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96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2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112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2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96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2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8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96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2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112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2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112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2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96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2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80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2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112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2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8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2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112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2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9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2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96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8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2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11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2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8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2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2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12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2">
        <v>25.65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11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2">
        <v>56.05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112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2">
        <v>81.319999999999993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11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2">
        <v>70.17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96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2">
        <v>23.63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96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2">
        <v>188.56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112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2">
        <v>49.51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6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2">
        <v>9.5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9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2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80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2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64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2">
        <v>89.4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12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2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112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2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12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2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11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2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11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2">
        <v>81.540000000000006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32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2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64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2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112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2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112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2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48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2">
        <v>5.5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96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2">
        <v>50.2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96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2">
        <v>13.11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112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2">
        <v>315.5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64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2">
        <v>37.14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112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2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112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2">
        <v>128.27000000000001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112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2">
        <v>47.27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112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2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112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2">
        <v>42.5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8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2">
        <v>62.5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80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2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112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2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112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2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48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2">
        <v>1.5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96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2">
        <v>38.25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11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2">
        <v>16.25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11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2">
        <v>33.75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96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2">
        <v>61.67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9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2">
        <v>83.14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96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2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96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2">
        <v>142.86000000000001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112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2">
        <v>10.17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112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2">
        <v>57.25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9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2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12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2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96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2">
        <v>32.36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112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2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96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2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11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2">
        <v>91.83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96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2">
        <v>45.83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96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2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112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2">
        <v>248.5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96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2">
        <v>79.400000000000006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112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2">
        <v>5.5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12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2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96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2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9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2">
        <v>137.08000000000001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112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2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96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2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64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2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96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2">
        <v>50.5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12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2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112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2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96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2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96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2">
        <v>53.13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11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2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96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2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112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2">
        <v>40.06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96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2">
        <v>24.33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112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2">
        <v>11.25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9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2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12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2">
        <v>71.25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112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2">
        <v>22.5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11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2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8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2">
        <v>47.91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112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2">
        <v>35.17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12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2">
        <v>5.5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96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2">
        <v>22.67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8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2">
        <v>26.38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112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2">
        <v>105.54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112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2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112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2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11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2">
        <v>217.5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112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2">
        <v>26.75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112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2">
        <v>64.290000000000006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96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2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11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2">
        <v>84.28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12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2">
        <v>33.74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48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2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11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2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64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2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9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2">
        <v>60.11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8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2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96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2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96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2">
        <v>29.24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80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2">
        <v>59.58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9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2">
        <v>82.57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48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2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11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2">
        <v>5.75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9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2">
        <v>100.5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2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96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2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96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2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9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2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9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2">
        <v>45.84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112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2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11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2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112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2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12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2">
        <v>52.5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112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2">
        <v>7.25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96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2">
        <v>33.33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96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2">
        <v>62.5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64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2">
        <v>63.56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8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2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112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2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80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2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112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2">
        <v>30.71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9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2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96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2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96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2">
        <v>66.67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112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2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112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2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96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2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64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2">
        <v>147.4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96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2">
        <v>166.06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112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2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96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2">
        <v>75.25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80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2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96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2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96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2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112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2">
        <v>56.25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112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2">
        <v>38.33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96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2">
        <v>27.5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11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2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112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2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9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2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128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2">
        <v>86.62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112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2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96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2">
        <v>88.33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96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2">
        <v>23.75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80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2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11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2">
        <v>163.33000000000001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2">
        <v>6.75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112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2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112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2">
        <v>179.12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8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2">
        <v>34.950000000000003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80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2">
        <v>27.5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96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2">
        <v>18.5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80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2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112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2">
        <v>222.5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11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2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96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2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9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2">
        <v>29.17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112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2">
        <v>1.5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112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2">
        <v>126.5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112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2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11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2">
        <v>9.4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2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12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2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96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2">
        <v>10.67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96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2">
        <v>25.5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96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2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96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2">
        <v>91.25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96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2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12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2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80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2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11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2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9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2">
        <v>22.83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11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2">
        <v>16.670000000000002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96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2">
        <v>106.97</v>
      </c>
      <c r="Q247" s="14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112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2">
        <v>10.25</v>
      </c>
      <c r="Q248" s="14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96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2">
        <v>59</v>
      </c>
      <c r="Q249" s="14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96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2">
        <v>15.67</v>
      </c>
      <c r="Q250" s="14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11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2">
        <v>1</v>
      </c>
      <c r="Q251" s="14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B47C1-6F3F-8D43-87D2-AB0513993861}">
  <dimension ref="A1:C15"/>
  <sheetViews>
    <sheetView workbookViewId="0">
      <selection activeCell="A41" sqref="A41"/>
    </sheetView>
  </sheetViews>
  <sheetFormatPr baseColWidth="10" defaultRowHeight="15" x14ac:dyDescent="0.2"/>
  <cols>
    <col min="1" max="1" width="25.6640625" customWidth="1"/>
    <col min="2" max="2" width="13.83203125" customWidth="1"/>
    <col min="3" max="3" width="14.5" customWidth="1"/>
  </cols>
  <sheetData>
    <row r="1" spans="1:3" x14ac:dyDescent="0.2">
      <c r="B1" s="9" t="s">
        <v>8382</v>
      </c>
      <c r="C1" s="9" t="s">
        <v>8383</v>
      </c>
    </row>
    <row r="2" spans="1:3" x14ac:dyDescent="0.2">
      <c r="A2" s="9" t="s">
        <v>8384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">
      <c r="A3" s="9" t="s">
        <v>8385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">
      <c r="A4" s="9" t="s">
        <v>8389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">
      <c r="A5" s="9" t="s">
        <v>8390</v>
      </c>
      <c r="B5" s="22">
        <f>_xlfn.QUARTILE.EXC('Successful US Kickstarters'!D:D, 3)</f>
        <v>5000</v>
      </c>
      <c r="C5" s="22">
        <f>_xlfn.QUARTILE.EXC('Failed US Kickstarters'!D:D, 3 )</f>
        <v>10000</v>
      </c>
    </row>
    <row r="6" spans="1:3" x14ac:dyDescent="0.2">
      <c r="A6" s="9" t="s">
        <v>8391</v>
      </c>
      <c r="B6" s="22">
        <f>_xlfn.QUARTILE.EXC('Successful US Kickstarters'!D:D, 1 )</f>
        <v>1500</v>
      </c>
      <c r="C6" s="22">
        <f>_xlfn.QUARTILE.EXC('Failed US Kickstarters'!D:D, 1)</f>
        <v>2000</v>
      </c>
    </row>
    <row r="7" spans="1:3" x14ac:dyDescent="0.2">
      <c r="A7" s="9" t="s">
        <v>8392</v>
      </c>
      <c r="B7" s="22">
        <f>B5-B6</f>
        <v>3500</v>
      </c>
      <c r="C7" s="22">
        <f>C5-C6</f>
        <v>8000</v>
      </c>
    </row>
    <row r="8" spans="1:3" x14ac:dyDescent="0.2">
      <c r="B8" s="22"/>
      <c r="C8" s="22"/>
    </row>
    <row r="9" spans="1:3" x14ac:dyDescent="0.2">
      <c r="A9" s="9" t="s">
        <v>8386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">
      <c r="A10" s="9" t="s">
        <v>8387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">
      <c r="A11" s="9" t="s">
        <v>8393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">
      <c r="A12" s="9" t="s">
        <v>8394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2">
      <c r="A13" s="9" t="s">
        <v>8395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">
      <c r="A14" s="9" t="s">
        <v>8396</v>
      </c>
      <c r="B14" s="22">
        <f>B12-B13</f>
        <v>3982.4925000000003</v>
      </c>
      <c r="C14" s="22">
        <f>C12-C13</f>
        <v>491.75</v>
      </c>
    </row>
    <row r="15" spans="1:3" x14ac:dyDescent="0.2">
      <c r="A15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FACBC-8FC9-A54A-AE08-3EB74A7C49B2}">
  <dimension ref="A1:T139"/>
  <sheetViews>
    <sheetView workbookViewId="0">
      <selection activeCell="C4" sqref="C4"/>
    </sheetView>
  </sheetViews>
  <sheetFormatPr baseColWidth="10" defaultRowHeight="15" x14ac:dyDescent="0.2"/>
  <cols>
    <col min="1" max="15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9" t="s">
        <v>8359</v>
      </c>
      <c r="S1" s="19" t="s">
        <v>8365</v>
      </c>
      <c r="T1" s="19" t="s">
        <v>8366</v>
      </c>
    </row>
    <row r="2" spans="1:20" ht="96" x14ac:dyDescent="0.2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 s="10">
        <v>173</v>
      </c>
      <c r="P2" s="12">
        <v>49.34</v>
      </c>
      <c r="Q2" s="14" t="s">
        <v>8323</v>
      </c>
      <c r="R2" t="s">
        <v>8327</v>
      </c>
      <c r="S2" s="18">
        <v>42043.152650462958</v>
      </c>
      <c r="T2" s="18">
        <v>42073.110983796301</v>
      </c>
    </row>
    <row r="3" spans="1:20" ht="112" x14ac:dyDescent="0.2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 s="10">
        <v>101</v>
      </c>
      <c r="P3" s="12">
        <v>41.73</v>
      </c>
      <c r="Q3" s="14" t="s">
        <v>8323</v>
      </c>
      <c r="R3" t="s">
        <v>8327</v>
      </c>
      <c r="S3" s="18">
        <v>41067.949212962965</v>
      </c>
      <c r="T3" s="18">
        <v>41100.991666666669</v>
      </c>
    </row>
    <row r="4" spans="1:20" ht="96" x14ac:dyDescent="0.2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 s="10">
        <v>105</v>
      </c>
      <c r="P4" s="12">
        <v>32.72</v>
      </c>
      <c r="Q4" s="14" t="s">
        <v>8323</v>
      </c>
      <c r="R4" t="s">
        <v>8327</v>
      </c>
      <c r="S4" s="18">
        <v>40977.948009259257</v>
      </c>
      <c r="T4" s="18">
        <v>41007.906342592592</v>
      </c>
    </row>
    <row r="5" spans="1:20" ht="112" x14ac:dyDescent="0.2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 s="10">
        <v>135</v>
      </c>
      <c r="P5" s="12">
        <v>51.96</v>
      </c>
      <c r="Q5" s="14" t="s">
        <v>8323</v>
      </c>
      <c r="R5" t="s">
        <v>8327</v>
      </c>
      <c r="S5" s="18">
        <v>41205.198321759257</v>
      </c>
      <c r="T5" s="18">
        <v>41240.5</v>
      </c>
    </row>
    <row r="6" spans="1:20" ht="96" x14ac:dyDescent="0.2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 s="10">
        <v>116</v>
      </c>
      <c r="P6" s="12">
        <v>50.69</v>
      </c>
      <c r="Q6" s="14" t="s">
        <v>8323</v>
      </c>
      <c r="R6" t="s">
        <v>8327</v>
      </c>
      <c r="S6" s="18">
        <v>41099.093865740739</v>
      </c>
      <c r="T6" s="18">
        <v>41131.916666666664</v>
      </c>
    </row>
    <row r="7" spans="1:20" ht="96" x14ac:dyDescent="0.2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 s="10">
        <v>102</v>
      </c>
      <c r="P7" s="12">
        <v>42.24</v>
      </c>
      <c r="Q7" s="14" t="s">
        <v>8323</v>
      </c>
      <c r="R7" t="s">
        <v>8327</v>
      </c>
      <c r="S7" s="18">
        <v>41925.906689814816</v>
      </c>
      <c r="T7" s="18">
        <v>41955.94835648148</v>
      </c>
    </row>
    <row r="8" spans="1:20" ht="112" x14ac:dyDescent="0.2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 s="10">
        <v>166</v>
      </c>
      <c r="P8" s="12">
        <v>46.65</v>
      </c>
      <c r="Q8" s="14" t="s">
        <v>8323</v>
      </c>
      <c r="R8" t="s">
        <v>8327</v>
      </c>
      <c r="S8" s="18">
        <v>40299.239953703705</v>
      </c>
      <c r="T8" s="18">
        <v>40330.207638888889</v>
      </c>
    </row>
    <row r="9" spans="1:20" ht="128" x14ac:dyDescent="0.2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 s="10">
        <v>107</v>
      </c>
      <c r="P9" s="12">
        <v>48.45</v>
      </c>
      <c r="Q9" s="14" t="s">
        <v>8323</v>
      </c>
      <c r="R9" t="s">
        <v>8327</v>
      </c>
      <c r="S9" s="18">
        <v>41299.793356481481</v>
      </c>
      <c r="T9" s="18">
        <v>41344.751689814817</v>
      </c>
    </row>
    <row r="10" spans="1:20" ht="96" x14ac:dyDescent="0.2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 s="10">
        <v>145</v>
      </c>
      <c r="P10" s="12">
        <v>70.53</v>
      </c>
      <c r="Q10" s="14" t="s">
        <v>8323</v>
      </c>
      <c r="R10" t="s">
        <v>8327</v>
      </c>
      <c r="S10" s="18">
        <v>41228.786203703705</v>
      </c>
      <c r="T10" s="18">
        <v>41258.786203703705</v>
      </c>
    </row>
    <row r="11" spans="1:20" ht="112" x14ac:dyDescent="0.2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 s="10">
        <v>106</v>
      </c>
      <c r="P11" s="12">
        <v>87.96</v>
      </c>
      <c r="Q11" s="14" t="s">
        <v>8323</v>
      </c>
      <c r="R11" t="s">
        <v>8327</v>
      </c>
      <c r="S11" s="18">
        <v>40335.798078703701</v>
      </c>
      <c r="T11" s="18">
        <v>40381.25</v>
      </c>
    </row>
    <row r="12" spans="1:20" ht="96" x14ac:dyDescent="0.2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 s="10">
        <v>137</v>
      </c>
      <c r="P12" s="12">
        <v>26.27</v>
      </c>
      <c r="Q12" s="14" t="s">
        <v>8323</v>
      </c>
      <c r="R12" t="s">
        <v>8327</v>
      </c>
      <c r="S12" s="18">
        <v>40671.637511574074</v>
      </c>
      <c r="T12" s="18">
        <v>40701.637511574074</v>
      </c>
    </row>
    <row r="13" spans="1:20" ht="96" x14ac:dyDescent="0.2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 s="10">
        <v>104</v>
      </c>
      <c r="P13" s="12">
        <v>57.78</v>
      </c>
      <c r="Q13" s="14" t="s">
        <v>8323</v>
      </c>
      <c r="R13" t="s">
        <v>8327</v>
      </c>
      <c r="S13" s="18">
        <v>40632.94195601852</v>
      </c>
      <c r="T13" s="18">
        <v>40649.165972222225</v>
      </c>
    </row>
    <row r="14" spans="1:20" ht="48" x14ac:dyDescent="0.2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 s="10">
        <v>115</v>
      </c>
      <c r="P14" s="12">
        <v>57.25</v>
      </c>
      <c r="Q14" s="14" t="s">
        <v>8323</v>
      </c>
      <c r="R14" t="s">
        <v>8327</v>
      </c>
      <c r="S14" s="18">
        <v>40920.904895833337</v>
      </c>
      <c r="T14" s="18">
        <v>40951.904895833337</v>
      </c>
    </row>
    <row r="15" spans="1:20" ht="112" x14ac:dyDescent="0.2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 s="10">
        <v>102</v>
      </c>
      <c r="P15" s="12">
        <v>196.34</v>
      </c>
      <c r="Q15" s="14" t="s">
        <v>8323</v>
      </c>
      <c r="R15" t="s">
        <v>8327</v>
      </c>
      <c r="S15" s="18">
        <v>42267.746782407412</v>
      </c>
      <c r="T15" s="18">
        <v>42297.746782407412</v>
      </c>
    </row>
    <row r="16" spans="1:20" ht="96" x14ac:dyDescent="0.2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 s="10">
        <v>124</v>
      </c>
      <c r="P16" s="12">
        <v>43</v>
      </c>
      <c r="Q16" s="14" t="s">
        <v>8323</v>
      </c>
      <c r="R16" t="s">
        <v>8327</v>
      </c>
      <c r="S16" s="18">
        <v>40981.710243055553</v>
      </c>
      <c r="T16" s="18">
        <v>41011.710243055553</v>
      </c>
    </row>
    <row r="17" spans="1:20" ht="112" x14ac:dyDescent="0.2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 s="10">
        <v>102</v>
      </c>
      <c r="P17" s="12">
        <v>35.549999999999997</v>
      </c>
      <c r="Q17" s="14" t="s">
        <v>8323</v>
      </c>
      <c r="R17" t="s">
        <v>8327</v>
      </c>
      <c r="S17" s="18">
        <v>41680.583402777782</v>
      </c>
      <c r="T17" s="18">
        <v>41702.875</v>
      </c>
    </row>
    <row r="18" spans="1:20" ht="96" x14ac:dyDescent="0.2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 s="10">
        <v>145</v>
      </c>
      <c r="P18" s="12">
        <v>68.81</v>
      </c>
      <c r="Q18" s="14" t="s">
        <v>8323</v>
      </c>
      <c r="R18" t="s">
        <v>8327</v>
      </c>
      <c r="S18" s="18">
        <v>42366.192974537036</v>
      </c>
      <c r="T18" s="18">
        <v>42401.75</v>
      </c>
    </row>
    <row r="19" spans="1:20" ht="112" x14ac:dyDescent="0.2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 s="10">
        <v>133</v>
      </c>
      <c r="P19" s="12">
        <v>28.57</v>
      </c>
      <c r="Q19" s="14" t="s">
        <v>8323</v>
      </c>
      <c r="R19" t="s">
        <v>8327</v>
      </c>
      <c r="S19" s="18">
        <v>42058.941736111112</v>
      </c>
      <c r="T19" s="18">
        <v>42088.90006944444</v>
      </c>
    </row>
    <row r="20" spans="1:20" ht="112" x14ac:dyDescent="0.2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 s="10">
        <v>109</v>
      </c>
      <c r="P20" s="12">
        <v>50.63</v>
      </c>
      <c r="Q20" s="14" t="s">
        <v>8323</v>
      </c>
      <c r="R20" t="s">
        <v>8327</v>
      </c>
      <c r="S20" s="18">
        <v>41160.871886574074</v>
      </c>
      <c r="T20" s="18">
        <v>41188.415972222225</v>
      </c>
    </row>
    <row r="21" spans="1:20" ht="48" x14ac:dyDescent="0.2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 s="10">
        <v>137</v>
      </c>
      <c r="P21" s="12">
        <v>54</v>
      </c>
      <c r="Q21" s="14" t="s">
        <v>8323</v>
      </c>
      <c r="R21" t="s">
        <v>8327</v>
      </c>
      <c r="S21" s="18">
        <v>41074.221562500003</v>
      </c>
      <c r="T21" s="18">
        <v>41104.221562500003</v>
      </c>
    </row>
    <row r="22" spans="1:20" ht="96" x14ac:dyDescent="0.2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 s="10">
        <v>116</v>
      </c>
      <c r="P22" s="12">
        <v>36.11</v>
      </c>
      <c r="Q22" s="14" t="s">
        <v>8323</v>
      </c>
      <c r="R22" t="s">
        <v>8327</v>
      </c>
      <c r="S22" s="18">
        <v>41590.255868055552</v>
      </c>
      <c r="T22" s="18">
        <v>41620.255868055552</v>
      </c>
    </row>
    <row r="23" spans="1:20" ht="80" x14ac:dyDescent="0.2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 s="10">
        <v>241</v>
      </c>
      <c r="P23" s="12">
        <v>23.15</v>
      </c>
      <c r="Q23" s="14" t="s">
        <v>8323</v>
      </c>
      <c r="R23" t="s">
        <v>8327</v>
      </c>
      <c r="S23" s="18">
        <v>40772.848749999997</v>
      </c>
      <c r="T23" s="18">
        <v>40813.207638888889</v>
      </c>
    </row>
    <row r="24" spans="1:20" ht="96" x14ac:dyDescent="0.2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 s="10">
        <v>114</v>
      </c>
      <c r="P24" s="12">
        <v>104</v>
      </c>
      <c r="Q24" s="14" t="s">
        <v>8323</v>
      </c>
      <c r="R24" t="s">
        <v>8327</v>
      </c>
      <c r="S24" s="18">
        <v>41626.761053240742</v>
      </c>
      <c r="T24" s="18">
        <v>41654.814583333333</v>
      </c>
    </row>
    <row r="25" spans="1:20" ht="96" x14ac:dyDescent="0.2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 s="10">
        <v>110</v>
      </c>
      <c r="P25" s="12">
        <v>31.83</v>
      </c>
      <c r="Q25" s="14" t="s">
        <v>8323</v>
      </c>
      <c r="R25" t="s">
        <v>8327</v>
      </c>
      <c r="S25" s="18">
        <v>41535.90148148148</v>
      </c>
      <c r="T25" s="18">
        <v>41558</v>
      </c>
    </row>
    <row r="26" spans="1:20" ht="128" x14ac:dyDescent="0.2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 s="10">
        <v>195</v>
      </c>
      <c r="P26" s="12">
        <v>27.39</v>
      </c>
      <c r="Q26" s="14" t="s">
        <v>8323</v>
      </c>
      <c r="R26" t="s">
        <v>8327</v>
      </c>
      <c r="S26" s="18">
        <v>40456.954351851848</v>
      </c>
      <c r="T26" s="18">
        <v>40484.018055555556</v>
      </c>
    </row>
    <row r="27" spans="1:20" ht="32" x14ac:dyDescent="0.2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 s="10">
        <v>103</v>
      </c>
      <c r="P27" s="12">
        <v>56.36</v>
      </c>
      <c r="Q27" s="14" t="s">
        <v>8323</v>
      </c>
      <c r="R27" t="s">
        <v>8327</v>
      </c>
      <c r="S27" s="18">
        <v>40960.861562500002</v>
      </c>
      <c r="T27" s="18">
        <v>40976.207638888889</v>
      </c>
    </row>
    <row r="28" spans="1:20" ht="64" x14ac:dyDescent="0.2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 s="10">
        <v>103</v>
      </c>
      <c r="P28" s="12">
        <v>77.349999999999994</v>
      </c>
      <c r="Q28" s="14" t="s">
        <v>8323</v>
      </c>
      <c r="R28" t="s">
        <v>8327</v>
      </c>
      <c r="S28" s="18">
        <v>41371.648078703707</v>
      </c>
      <c r="T28" s="18">
        <v>41401.648078703707</v>
      </c>
    </row>
    <row r="29" spans="1:20" ht="80" x14ac:dyDescent="0.2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 s="10">
        <v>100</v>
      </c>
      <c r="P29" s="12">
        <v>42.8</v>
      </c>
      <c r="Q29" s="14" t="s">
        <v>8323</v>
      </c>
      <c r="R29" t="s">
        <v>8327</v>
      </c>
      <c r="S29" s="18">
        <v>40687.021597222221</v>
      </c>
      <c r="T29" s="18">
        <v>40729.021597222221</v>
      </c>
    </row>
    <row r="30" spans="1:20" ht="64" x14ac:dyDescent="0.2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 s="10">
        <v>127</v>
      </c>
      <c r="P30" s="12">
        <v>48.85</v>
      </c>
      <c r="Q30" s="14" t="s">
        <v>8323</v>
      </c>
      <c r="R30" t="s">
        <v>8327</v>
      </c>
      <c r="S30" s="18">
        <v>41402.558819444443</v>
      </c>
      <c r="T30" s="18">
        <v>41462.558819444443</v>
      </c>
    </row>
    <row r="31" spans="1:20" ht="80" x14ac:dyDescent="0.2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 s="10">
        <v>121</v>
      </c>
      <c r="P31" s="12">
        <v>48.24</v>
      </c>
      <c r="Q31" s="14" t="s">
        <v>8323</v>
      </c>
      <c r="R31" t="s">
        <v>8327</v>
      </c>
      <c r="S31" s="18">
        <v>41037.892465277779</v>
      </c>
      <c r="T31" s="18">
        <v>41051.145833333336</v>
      </c>
    </row>
    <row r="32" spans="1:20" ht="112" x14ac:dyDescent="0.2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 s="10">
        <v>107</v>
      </c>
      <c r="P32" s="12">
        <v>70.209999999999994</v>
      </c>
      <c r="Q32" s="14" t="s">
        <v>8323</v>
      </c>
      <c r="R32" t="s">
        <v>8327</v>
      </c>
      <c r="S32" s="18">
        <v>40911.809872685182</v>
      </c>
      <c r="T32" s="18">
        <v>40932.809872685182</v>
      </c>
    </row>
    <row r="33" spans="1:20" ht="128" x14ac:dyDescent="0.2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 s="10">
        <v>172</v>
      </c>
      <c r="P33" s="12">
        <v>94.05</v>
      </c>
      <c r="Q33" s="14" t="s">
        <v>8323</v>
      </c>
      <c r="R33" t="s">
        <v>8327</v>
      </c>
      <c r="S33" s="18">
        <v>41879.130868055552</v>
      </c>
      <c r="T33" s="18">
        <v>41909.130868055552</v>
      </c>
    </row>
    <row r="34" spans="1:20" ht="112" x14ac:dyDescent="0.2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 s="10">
        <v>124</v>
      </c>
      <c r="P34" s="12">
        <v>80.27</v>
      </c>
      <c r="Q34" s="14" t="s">
        <v>8323</v>
      </c>
      <c r="R34" t="s">
        <v>8327</v>
      </c>
      <c r="S34" s="18">
        <v>40865.867141203707</v>
      </c>
      <c r="T34" s="18">
        <v>40902.208333333336</v>
      </c>
    </row>
    <row r="35" spans="1:20" ht="112" x14ac:dyDescent="0.2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 s="10">
        <v>108</v>
      </c>
      <c r="P35" s="12">
        <v>54.2</v>
      </c>
      <c r="Q35" s="14" t="s">
        <v>8323</v>
      </c>
      <c r="R35" t="s">
        <v>8327</v>
      </c>
      <c r="S35" s="18">
        <v>41773.932534722226</v>
      </c>
      <c r="T35" s="18">
        <v>41811.207638888889</v>
      </c>
    </row>
    <row r="36" spans="1:20" ht="96" x14ac:dyDescent="0.2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 s="10">
        <v>117</v>
      </c>
      <c r="P36" s="12">
        <v>60.27</v>
      </c>
      <c r="Q36" s="14" t="s">
        <v>8323</v>
      </c>
      <c r="R36" t="s">
        <v>8327</v>
      </c>
      <c r="S36" s="18">
        <v>40852.889699074076</v>
      </c>
      <c r="T36" s="18">
        <v>40883.249305555553</v>
      </c>
    </row>
    <row r="37" spans="1:20" ht="96" x14ac:dyDescent="0.2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 s="10">
        <v>187</v>
      </c>
      <c r="P37" s="12">
        <v>38.74</v>
      </c>
      <c r="Q37" s="14" t="s">
        <v>8323</v>
      </c>
      <c r="R37" t="s">
        <v>8327</v>
      </c>
      <c r="S37" s="18">
        <v>41059.118993055556</v>
      </c>
      <c r="T37" s="18">
        <v>41075.165972222225</v>
      </c>
    </row>
    <row r="38" spans="1:20" ht="96" x14ac:dyDescent="0.2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 s="10">
        <v>116</v>
      </c>
      <c r="P38" s="12">
        <v>152.54</v>
      </c>
      <c r="Q38" s="14" t="s">
        <v>8323</v>
      </c>
      <c r="R38" t="s">
        <v>8327</v>
      </c>
      <c r="S38" s="18">
        <v>41426.259618055556</v>
      </c>
      <c r="T38" s="18">
        <v>41457.208333333336</v>
      </c>
    </row>
    <row r="39" spans="1:20" ht="112" x14ac:dyDescent="0.2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 s="10">
        <v>111</v>
      </c>
      <c r="P39" s="12">
        <v>115.31</v>
      </c>
      <c r="Q39" s="14" t="s">
        <v>8323</v>
      </c>
      <c r="R39" t="s">
        <v>8327</v>
      </c>
      <c r="S39" s="18">
        <v>41313.985046296293</v>
      </c>
      <c r="T39" s="18">
        <v>41343.943379629629</v>
      </c>
    </row>
    <row r="40" spans="1:20" ht="96" x14ac:dyDescent="0.2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 s="10">
        <v>171</v>
      </c>
      <c r="P40" s="12">
        <v>35.840000000000003</v>
      </c>
      <c r="Q40" s="14" t="s">
        <v>8323</v>
      </c>
      <c r="R40" t="s">
        <v>8327</v>
      </c>
      <c r="S40" s="18">
        <v>40670.507326388892</v>
      </c>
      <c r="T40" s="18">
        <v>40709.165972222225</v>
      </c>
    </row>
    <row r="41" spans="1:20" ht="112" x14ac:dyDescent="0.2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 s="10">
        <v>115</v>
      </c>
      <c r="P41" s="12">
        <v>72.91</v>
      </c>
      <c r="Q41" s="14" t="s">
        <v>8323</v>
      </c>
      <c r="R41" t="s">
        <v>8327</v>
      </c>
      <c r="S41" s="18">
        <v>41004.156886574077</v>
      </c>
      <c r="T41" s="18">
        <v>41045.207638888889</v>
      </c>
    </row>
    <row r="42" spans="1:20" ht="112" x14ac:dyDescent="0.2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 s="10">
        <v>111</v>
      </c>
      <c r="P42" s="12">
        <v>43.71</v>
      </c>
      <c r="Q42" s="14" t="s">
        <v>8323</v>
      </c>
      <c r="R42" t="s">
        <v>8327</v>
      </c>
      <c r="S42" s="18">
        <v>40811.120324074072</v>
      </c>
      <c r="T42" s="18">
        <v>40871.161990740737</v>
      </c>
    </row>
    <row r="43" spans="1:20" ht="112" x14ac:dyDescent="0.2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 s="10">
        <v>113</v>
      </c>
      <c r="P43" s="12">
        <v>34</v>
      </c>
      <c r="Q43" s="14" t="s">
        <v>8323</v>
      </c>
      <c r="R43" t="s">
        <v>8327</v>
      </c>
      <c r="S43" s="18">
        <v>41034.72216435185</v>
      </c>
      <c r="T43" s="18">
        <v>41064.72216435185</v>
      </c>
    </row>
    <row r="44" spans="1:20" ht="96" x14ac:dyDescent="0.2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 s="10">
        <v>108</v>
      </c>
      <c r="P44" s="12">
        <v>70.650000000000006</v>
      </c>
      <c r="Q44" s="14" t="s">
        <v>8323</v>
      </c>
      <c r="R44" t="s">
        <v>8327</v>
      </c>
      <c r="S44" s="18">
        <v>41731.833124999997</v>
      </c>
      <c r="T44" s="18">
        <v>41763.290972222225</v>
      </c>
    </row>
    <row r="45" spans="1:20" ht="112" x14ac:dyDescent="0.2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 s="10">
        <v>124</v>
      </c>
      <c r="P45" s="12">
        <v>89.3</v>
      </c>
      <c r="Q45" s="14" t="s">
        <v>8323</v>
      </c>
      <c r="R45" t="s">
        <v>8327</v>
      </c>
      <c r="S45" s="18">
        <v>41075.835497685184</v>
      </c>
      <c r="T45" s="18">
        <v>41105.835497685184</v>
      </c>
    </row>
    <row r="46" spans="1:20" ht="96" x14ac:dyDescent="0.2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 s="10">
        <v>101</v>
      </c>
      <c r="P46" s="12">
        <v>115.09</v>
      </c>
      <c r="Q46" s="14" t="s">
        <v>8323</v>
      </c>
      <c r="R46" t="s">
        <v>8327</v>
      </c>
      <c r="S46" s="18">
        <v>40860.67050925926</v>
      </c>
      <c r="T46" s="18">
        <v>40891.207638888889</v>
      </c>
    </row>
    <row r="47" spans="1:20" ht="112" x14ac:dyDescent="0.2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 s="10">
        <v>104</v>
      </c>
      <c r="P47" s="12">
        <v>62.12</v>
      </c>
      <c r="Q47" s="14" t="s">
        <v>8323</v>
      </c>
      <c r="R47" t="s">
        <v>8327</v>
      </c>
      <c r="S47" s="18">
        <v>40764.204375000001</v>
      </c>
      <c r="T47" s="18">
        <v>40794.204375000001</v>
      </c>
    </row>
    <row r="48" spans="1:20" ht="112" x14ac:dyDescent="0.2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 s="10">
        <v>116</v>
      </c>
      <c r="P48" s="12">
        <v>46.2</v>
      </c>
      <c r="Q48" s="14" t="s">
        <v>8323</v>
      </c>
      <c r="R48" t="s">
        <v>8327</v>
      </c>
      <c r="S48" s="18">
        <v>40395.714722222219</v>
      </c>
      <c r="T48" s="18">
        <v>40432.165972222225</v>
      </c>
    </row>
    <row r="49" spans="1:20" ht="64" x14ac:dyDescent="0.2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 s="10">
        <v>120</v>
      </c>
      <c r="P49" s="12">
        <v>48.55</v>
      </c>
      <c r="Q49" s="14" t="s">
        <v>8323</v>
      </c>
      <c r="R49" t="s">
        <v>8327</v>
      </c>
      <c r="S49" s="18">
        <v>41453.076319444444</v>
      </c>
      <c r="T49" s="18">
        <v>41488.076319444444</v>
      </c>
    </row>
    <row r="50" spans="1:20" ht="112" x14ac:dyDescent="0.2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 s="10">
        <v>115</v>
      </c>
      <c r="P50" s="12">
        <v>57.52</v>
      </c>
      <c r="Q50" s="14" t="s">
        <v>8323</v>
      </c>
      <c r="R50" t="s">
        <v>8327</v>
      </c>
      <c r="S50" s="18">
        <v>41299.381423611114</v>
      </c>
      <c r="T50" s="18">
        <v>41329.381423611114</v>
      </c>
    </row>
    <row r="51" spans="1:20" ht="112" x14ac:dyDescent="0.2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 s="10">
        <v>120</v>
      </c>
      <c r="P51" s="12">
        <v>88.15</v>
      </c>
      <c r="Q51" s="14" t="s">
        <v>8323</v>
      </c>
      <c r="R51" t="s">
        <v>8327</v>
      </c>
      <c r="S51" s="18">
        <v>40555.322662037033</v>
      </c>
      <c r="T51" s="18">
        <v>40603.833333333336</v>
      </c>
    </row>
    <row r="52" spans="1:20" ht="96" x14ac:dyDescent="0.2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 s="10">
        <v>101</v>
      </c>
      <c r="P52" s="12">
        <v>110.49</v>
      </c>
      <c r="Q52" s="14" t="s">
        <v>8323</v>
      </c>
      <c r="R52" t="s">
        <v>8327</v>
      </c>
      <c r="S52" s="18">
        <v>40763.707546296297</v>
      </c>
      <c r="T52" s="18">
        <v>40823.707546296297</v>
      </c>
    </row>
    <row r="53" spans="1:20" ht="96" x14ac:dyDescent="0.2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 s="10">
        <v>102</v>
      </c>
      <c r="P53" s="12">
        <v>66.83</v>
      </c>
      <c r="Q53" s="14" t="s">
        <v>8323</v>
      </c>
      <c r="R53" t="s">
        <v>8327</v>
      </c>
      <c r="S53" s="18">
        <v>41205.854537037041</v>
      </c>
      <c r="T53" s="18">
        <v>41265.896203703705</v>
      </c>
    </row>
    <row r="54" spans="1:20" ht="112" x14ac:dyDescent="0.2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 s="10">
        <v>121</v>
      </c>
      <c r="P54" s="12">
        <v>58.6</v>
      </c>
      <c r="Q54" s="14" t="s">
        <v>8323</v>
      </c>
      <c r="R54" t="s">
        <v>8327</v>
      </c>
      <c r="S54" s="18">
        <v>40939.02002314815</v>
      </c>
      <c r="T54" s="18">
        <v>40973.125</v>
      </c>
    </row>
    <row r="55" spans="1:20" ht="96" x14ac:dyDescent="0.2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 s="10">
        <v>100</v>
      </c>
      <c r="P55" s="12">
        <v>113.64</v>
      </c>
      <c r="Q55" s="14" t="s">
        <v>8323</v>
      </c>
      <c r="R55" t="s">
        <v>8327</v>
      </c>
      <c r="S55" s="18">
        <v>40758.733483796292</v>
      </c>
      <c r="T55" s="18">
        <v>40818.733483796292</v>
      </c>
    </row>
    <row r="56" spans="1:20" ht="96" x14ac:dyDescent="0.2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 s="10">
        <v>102</v>
      </c>
      <c r="P56" s="12">
        <v>43.57</v>
      </c>
      <c r="Q56" s="14" t="s">
        <v>8323</v>
      </c>
      <c r="R56" t="s">
        <v>8327</v>
      </c>
      <c r="S56" s="18">
        <v>41192.758506944447</v>
      </c>
      <c r="T56" s="18">
        <v>41208.165972222225</v>
      </c>
    </row>
    <row r="57" spans="1:20" ht="96" x14ac:dyDescent="0.2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 s="10">
        <v>100</v>
      </c>
      <c r="P57" s="12">
        <v>78.95</v>
      </c>
      <c r="Q57" s="14" t="s">
        <v>8323</v>
      </c>
      <c r="R57" t="s">
        <v>8327</v>
      </c>
      <c r="S57" s="18">
        <v>40818.58489583333</v>
      </c>
      <c r="T57" s="18">
        <v>40878.626562500001</v>
      </c>
    </row>
    <row r="58" spans="1:20" ht="96" x14ac:dyDescent="0.2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 s="10">
        <v>100</v>
      </c>
      <c r="P58" s="12">
        <v>188.13</v>
      </c>
      <c r="Q58" s="14" t="s">
        <v>8323</v>
      </c>
      <c r="R58" t="s">
        <v>8327</v>
      </c>
      <c r="S58" s="18">
        <v>40946.11383101852</v>
      </c>
      <c r="T58" s="18">
        <v>40976.11383101852</v>
      </c>
    </row>
    <row r="59" spans="1:20" ht="32" x14ac:dyDescent="0.2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 s="10">
        <v>132</v>
      </c>
      <c r="P59" s="12">
        <v>63.03</v>
      </c>
      <c r="Q59" s="14" t="s">
        <v>8323</v>
      </c>
      <c r="R59" t="s">
        <v>8327</v>
      </c>
      <c r="S59" s="18">
        <v>42173.746342592596</v>
      </c>
      <c r="T59" s="18">
        <v>42187.152777777781</v>
      </c>
    </row>
    <row r="60" spans="1:20" ht="112" x14ac:dyDescent="0.2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 s="10">
        <v>137</v>
      </c>
      <c r="P60" s="12">
        <v>30.37</v>
      </c>
      <c r="Q60" s="14" t="s">
        <v>8323</v>
      </c>
      <c r="R60" t="s">
        <v>8327</v>
      </c>
      <c r="S60" s="18">
        <v>41074.834965277776</v>
      </c>
      <c r="T60" s="18">
        <v>41090.165972222225</v>
      </c>
    </row>
    <row r="61" spans="1:20" ht="96" x14ac:dyDescent="0.2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 s="10">
        <v>113</v>
      </c>
      <c r="P61" s="12">
        <v>51.48</v>
      </c>
      <c r="Q61" s="14" t="s">
        <v>8323</v>
      </c>
      <c r="R61" t="s">
        <v>8327</v>
      </c>
      <c r="S61" s="18">
        <v>40892.149467592593</v>
      </c>
      <c r="T61" s="18">
        <v>40952.149467592593</v>
      </c>
    </row>
    <row r="62" spans="1:20" ht="112" x14ac:dyDescent="0.2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 s="10">
        <v>136</v>
      </c>
      <c r="P62" s="12">
        <v>35.79</v>
      </c>
      <c r="Q62" s="14" t="s">
        <v>8323</v>
      </c>
      <c r="R62" t="s">
        <v>8327</v>
      </c>
      <c r="S62" s="18">
        <v>40638.868611111109</v>
      </c>
      <c r="T62" s="18">
        <v>40668.868611111109</v>
      </c>
    </row>
    <row r="63" spans="1:20" ht="48" x14ac:dyDescent="0.2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 s="10">
        <v>146</v>
      </c>
      <c r="P63" s="12">
        <v>98.82</v>
      </c>
      <c r="Q63" s="14" t="s">
        <v>8323</v>
      </c>
      <c r="R63" t="s">
        <v>8327</v>
      </c>
      <c r="S63" s="18">
        <v>41192.754942129628</v>
      </c>
      <c r="T63" s="18">
        <v>41222.7966087963</v>
      </c>
    </row>
    <row r="64" spans="1:20" ht="96" x14ac:dyDescent="0.2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 s="10">
        <v>130</v>
      </c>
      <c r="P64" s="12">
        <v>28</v>
      </c>
      <c r="Q64" s="14" t="s">
        <v>8323</v>
      </c>
      <c r="R64" t="s">
        <v>8327</v>
      </c>
      <c r="S64" s="18">
        <v>41394.074467592596</v>
      </c>
      <c r="T64" s="18">
        <v>41425</v>
      </c>
    </row>
    <row r="65" spans="1:20" ht="80" x14ac:dyDescent="0.2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 s="10">
        <v>254</v>
      </c>
      <c r="P65" s="12">
        <v>51.31</v>
      </c>
      <c r="Q65" s="14" t="s">
        <v>8323</v>
      </c>
      <c r="R65" t="s">
        <v>8327</v>
      </c>
      <c r="S65" s="18">
        <v>41951.788807870369</v>
      </c>
      <c r="T65" s="18">
        <v>41964.166666666672</v>
      </c>
    </row>
    <row r="66" spans="1:20" ht="96" x14ac:dyDescent="0.2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 s="10">
        <v>107</v>
      </c>
      <c r="P66" s="12">
        <v>53.52</v>
      </c>
      <c r="Q66" s="14" t="s">
        <v>8323</v>
      </c>
      <c r="R66" t="s">
        <v>8327</v>
      </c>
      <c r="S66" s="18">
        <v>41270.21497685185</v>
      </c>
      <c r="T66" s="18">
        <v>41300.21497685185</v>
      </c>
    </row>
    <row r="67" spans="1:20" ht="96" x14ac:dyDescent="0.2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 s="10">
        <v>108</v>
      </c>
      <c r="P67" s="12">
        <v>37.15</v>
      </c>
      <c r="Q67" s="14" t="s">
        <v>8323</v>
      </c>
      <c r="R67" t="s">
        <v>8327</v>
      </c>
      <c r="S67" s="18">
        <v>41934.71056712963</v>
      </c>
      <c r="T67" s="18">
        <v>41955.752233796295</v>
      </c>
    </row>
    <row r="68" spans="1:20" ht="112" x14ac:dyDescent="0.2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 s="10">
        <v>107</v>
      </c>
      <c r="P68" s="12">
        <v>89.9</v>
      </c>
      <c r="Q68" s="14" t="s">
        <v>8323</v>
      </c>
      <c r="R68" t="s">
        <v>8327</v>
      </c>
      <c r="S68" s="18">
        <v>41135.175694444442</v>
      </c>
      <c r="T68" s="18">
        <v>41162.163194444445</v>
      </c>
    </row>
    <row r="69" spans="1:20" ht="80" x14ac:dyDescent="0.2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 s="10">
        <v>107</v>
      </c>
      <c r="P69" s="12">
        <v>106.53</v>
      </c>
      <c r="Q69" s="14" t="s">
        <v>8323</v>
      </c>
      <c r="R69" t="s">
        <v>8327</v>
      </c>
      <c r="S69" s="18">
        <v>42160.708530092597</v>
      </c>
      <c r="T69" s="18">
        <v>42190.708530092597</v>
      </c>
    </row>
    <row r="70" spans="1:20" ht="64" x14ac:dyDescent="0.2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 s="10">
        <v>100</v>
      </c>
      <c r="P70" s="12">
        <v>52.82</v>
      </c>
      <c r="Q70" s="14" t="s">
        <v>8323</v>
      </c>
      <c r="R70" t="s">
        <v>8327</v>
      </c>
      <c r="S70" s="18">
        <v>41759.670937499999</v>
      </c>
      <c r="T70" s="18">
        <v>41787.207638888889</v>
      </c>
    </row>
    <row r="71" spans="1:20" ht="112" x14ac:dyDescent="0.2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 s="10">
        <v>107</v>
      </c>
      <c r="P71" s="12">
        <v>54.62</v>
      </c>
      <c r="Q71" s="14" t="s">
        <v>8323</v>
      </c>
      <c r="R71" t="s">
        <v>8327</v>
      </c>
      <c r="S71" s="18">
        <v>40703.197048611109</v>
      </c>
      <c r="T71" s="18">
        <v>40770.041666666664</v>
      </c>
    </row>
    <row r="72" spans="1:20" ht="96" x14ac:dyDescent="0.2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 s="10">
        <v>100</v>
      </c>
      <c r="P72" s="12">
        <v>27.27</v>
      </c>
      <c r="Q72" s="14" t="s">
        <v>8323</v>
      </c>
      <c r="R72" t="s">
        <v>8327</v>
      </c>
      <c r="S72" s="18">
        <v>41365.928159722222</v>
      </c>
      <c r="T72" s="18">
        <v>41379.928159722222</v>
      </c>
    </row>
    <row r="73" spans="1:20" ht="48" x14ac:dyDescent="0.2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 s="10">
        <v>105</v>
      </c>
      <c r="P73" s="12">
        <v>68.599999999999994</v>
      </c>
      <c r="Q73" s="14" t="s">
        <v>8323</v>
      </c>
      <c r="R73" t="s">
        <v>8327</v>
      </c>
      <c r="S73" s="18">
        <v>41870.86546296296</v>
      </c>
      <c r="T73" s="18">
        <v>41905.86546296296</v>
      </c>
    </row>
    <row r="74" spans="1:20" ht="112" x14ac:dyDescent="0.2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 s="10">
        <v>105</v>
      </c>
      <c r="P74" s="12">
        <v>35.61</v>
      </c>
      <c r="Q74" s="14" t="s">
        <v>8323</v>
      </c>
      <c r="R74" t="s">
        <v>8327</v>
      </c>
      <c r="S74" s="18">
        <v>40458.815625000003</v>
      </c>
      <c r="T74" s="18">
        <v>40521.207638888889</v>
      </c>
    </row>
    <row r="75" spans="1:20" ht="96" x14ac:dyDescent="0.2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 s="10">
        <v>226</v>
      </c>
      <c r="P75" s="12">
        <v>94.03</v>
      </c>
      <c r="Q75" s="14" t="s">
        <v>8323</v>
      </c>
      <c r="R75" t="s">
        <v>8327</v>
      </c>
      <c r="S75" s="18">
        <v>40564.081030092595</v>
      </c>
      <c r="T75" s="18">
        <v>40594.081030092595</v>
      </c>
    </row>
    <row r="76" spans="1:20" ht="96" x14ac:dyDescent="0.2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 s="10">
        <v>101</v>
      </c>
      <c r="P76" s="12">
        <v>526.46</v>
      </c>
      <c r="Q76" s="14" t="s">
        <v>8323</v>
      </c>
      <c r="R76" t="s">
        <v>8327</v>
      </c>
      <c r="S76" s="18">
        <v>41136.777812500004</v>
      </c>
      <c r="T76" s="18">
        <v>41184.777812500004</v>
      </c>
    </row>
    <row r="77" spans="1:20" ht="112" x14ac:dyDescent="0.2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 s="10">
        <v>148</v>
      </c>
      <c r="P77" s="12">
        <v>50.66</v>
      </c>
      <c r="Q77" s="14" t="s">
        <v>8323</v>
      </c>
      <c r="R77" t="s">
        <v>8327</v>
      </c>
      <c r="S77" s="18">
        <v>42290.059594907405</v>
      </c>
      <c r="T77" s="18">
        <v>42304.207638888889</v>
      </c>
    </row>
    <row r="78" spans="1:20" ht="64" x14ac:dyDescent="0.2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 s="10">
        <v>135</v>
      </c>
      <c r="P78" s="12">
        <v>79.180000000000007</v>
      </c>
      <c r="Q78" s="14" t="s">
        <v>8323</v>
      </c>
      <c r="R78" t="s">
        <v>8327</v>
      </c>
      <c r="S78" s="18">
        <v>40718.839537037034</v>
      </c>
      <c r="T78" s="18">
        <v>40748.839537037034</v>
      </c>
    </row>
    <row r="79" spans="1:20" ht="96" x14ac:dyDescent="0.2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 s="10">
        <v>101</v>
      </c>
      <c r="P79" s="12">
        <v>91.59</v>
      </c>
      <c r="Q79" s="14" t="s">
        <v>8323</v>
      </c>
      <c r="R79" t="s">
        <v>8327</v>
      </c>
      <c r="S79" s="18">
        <v>41107.130150462966</v>
      </c>
      <c r="T79" s="18">
        <v>41137.130150462966</v>
      </c>
    </row>
    <row r="80" spans="1:20" ht="80" x14ac:dyDescent="0.2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 s="10">
        <v>101</v>
      </c>
      <c r="P80" s="12">
        <v>116.96</v>
      </c>
      <c r="Q80" s="14" t="s">
        <v>8323</v>
      </c>
      <c r="R80" t="s">
        <v>8327</v>
      </c>
      <c r="S80" s="18">
        <v>41591.964537037034</v>
      </c>
      <c r="T80" s="18">
        <v>41640.964537037034</v>
      </c>
    </row>
    <row r="81" spans="1:20" ht="64" x14ac:dyDescent="0.2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 s="10">
        <v>134</v>
      </c>
      <c r="P81" s="12">
        <v>31.66</v>
      </c>
      <c r="Q81" s="14" t="s">
        <v>8323</v>
      </c>
      <c r="R81" t="s">
        <v>8327</v>
      </c>
      <c r="S81" s="18">
        <v>41416.146944444445</v>
      </c>
      <c r="T81" s="18">
        <v>41446.146944444445</v>
      </c>
    </row>
    <row r="82" spans="1:20" ht="96" x14ac:dyDescent="0.2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 s="10">
        <v>171</v>
      </c>
      <c r="P82" s="12">
        <v>46.18</v>
      </c>
      <c r="Q82" s="14" t="s">
        <v>8323</v>
      </c>
      <c r="R82" t="s">
        <v>8327</v>
      </c>
      <c r="S82" s="18">
        <v>41605.868449074071</v>
      </c>
      <c r="T82" s="18">
        <v>41639.291666666664</v>
      </c>
    </row>
    <row r="83" spans="1:20" ht="112" x14ac:dyDescent="0.2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 s="10">
        <v>109</v>
      </c>
      <c r="P83" s="12">
        <v>68.48</v>
      </c>
      <c r="Q83" s="14" t="s">
        <v>8323</v>
      </c>
      <c r="R83" t="s">
        <v>8327</v>
      </c>
      <c r="S83" s="18">
        <v>40850.111064814817</v>
      </c>
      <c r="T83" s="18">
        <v>40890.152731481481</v>
      </c>
    </row>
    <row r="84" spans="1:20" ht="96" x14ac:dyDescent="0.2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 s="10">
        <v>101</v>
      </c>
      <c r="P84" s="12">
        <v>53.47</v>
      </c>
      <c r="Q84" s="14" t="s">
        <v>8323</v>
      </c>
      <c r="R84" t="s">
        <v>8327</v>
      </c>
      <c r="S84" s="18">
        <v>40502.815868055557</v>
      </c>
      <c r="T84" s="18">
        <v>40544.207638888889</v>
      </c>
    </row>
    <row r="85" spans="1:20" ht="96" x14ac:dyDescent="0.2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 s="10">
        <v>101</v>
      </c>
      <c r="P85" s="12">
        <v>109.11</v>
      </c>
      <c r="Q85" s="14" t="s">
        <v>8323</v>
      </c>
      <c r="R85" t="s">
        <v>8327</v>
      </c>
      <c r="S85" s="18">
        <v>41834.695277777777</v>
      </c>
      <c r="T85" s="18">
        <v>41859.75</v>
      </c>
    </row>
    <row r="86" spans="1:20" ht="112" x14ac:dyDescent="0.2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 s="10">
        <v>107</v>
      </c>
      <c r="P86" s="12">
        <v>51.19</v>
      </c>
      <c r="Q86" s="14" t="s">
        <v>8323</v>
      </c>
      <c r="R86" t="s">
        <v>8327</v>
      </c>
      <c r="S86" s="18">
        <v>40948.16815972222</v>
      </c>
      <c r="T86" s="18">
        <v>40978.16815972222</v>
      </c>
    </row>
    <row r="87" spans="1:20" ht="96" x14ac:dyDescent="0.2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 s="10">
        <v>107</v>
      </c>
      <c r="P87" s="12">
        <v>27.94</v>
      </c>
      <c r="Q87" s="14" t="s">
        <v>8323</v>
      </c>
      <c r="R87" t="s">
        <v>8327</v>
      </c>
      <c r="S87" s="18">
        <v>41004.802465277775</v>
      </c>
      <c r="T87" s="18">
        <v>41034.802407407406</v>
      </c>
    </row>
    <row r="88" spans="1:20" ht="112" x14ac:dyDescent="0.2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 s="10">
        <v>101</v>
      </c>
      <c r="P88" s="12">
        <v>82.5</v>
      </c>
      <c r="Q88" s="14" t="s">
        <v>8323</v>
      </c>
      <c r="R88" t="s">
        <v>8327</v>
      </c>
      <c r="S88" s="18">
        <v>41851.962916666671</v>
      </c>
      <c r="T88" s="18">
        <v>41880.041666666664</v>
      </c>
    </row>
    <row r="89" spans="1:20" ht="96" x14ac:dyDescent="0.2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 s="10">
        <v>107</v>
      </c>
      <c r="P89" s="12">
        <v>59.82</v>
      </c>
      <c r="Q89" s="14" t="s">
        <v>8323</v>
      </c>
      <c r="R89" t="s">
        <v>8327</v>
      </c>
      <c r="S89" s="18">
        <v>41307.987696759257</v>
      </c>
      <c r="T89" s="18">
        <v>41342.987696759257</v>
      </c>
    </row>
    <row r="90" spans="1:20" ht="112" x14ac:dyDescent="0.2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 s="10">
        <v>429</v>
      </c>
      <c r="P90" s="12">
        <v>64.819999999999993</v>
      </c>
      <c r="Q90" s="14" t="s">
        <v>8323</v>
      </c>
      <c r="R90" t="s">
        <v>8327</v>
      </c>
      <c r="S90" s="18">
        <v>41324.79415509259</v>
      </c>
      <c r="T90" s="18">
        <v>41354.752488425926</v>
      </c>
    </row>
    <row r="91" spans="1:20" ht="96" x14ac:dyDescent="0.2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 s="10">
        <v>104</v>
      </c>
      <c r="P91" s="12">
        <v>90.1</v>
      </c>
      <c r="Q91" s="14" t="s">
        <v>8323</v>
      </c>
      <c r="R91" t="s">
        <v>8327</v>
      </c>
      <c r="S91" s="18">
        <v>41736.004502314812</v>
      </c>
      <c r="T91" s="18">
        <v>41766.004502314812</v>
      </c>
    </row>
    <row r="92" spans="1:20" ht="96" x14ac:dyDescent="0.2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 s="10">
        <v>108</v>
      </c>
      <c r="P92" s="12">
        <v>40.96</v>
      </c>
      <c r="Q92" s="14" t="s">
        <v>8323</v>
      </c>
      <c r="R92" t="s">
        <v>8327</v>
      </c>
      <c r="S92" s="18">
        <v>41716.632847222223</v>
      </c>
      <c r="T92" s="18">
        <v>41747.958333333336</v>
      </c>
    </row>
    <row r="93" spans="1:20" ht="64" x14ac:dyDescent="0.2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 s="10">
        <v>176</v>
      </c>
      <c r="P93" s="12">
        <v>56</v>
      </c>
      <c r="Q93" s="14" t="s">
        <v>8323</v>
      </c>
      <c r="R93" t="s">
        <v>8327</v>
      </c>
      <c r="S93" s="18">
        <v>41002.958634259259</v>
      </c>
      <c r="T93" s="18">
        <v>41032.958634259259</v>
      </c>
    </row>
    <row r="94" spans="1:20" ht="112" x14ac:dyDescent="0.2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 s="10">
        <v>157</v>
      </c>
      <c r="P94" s="12">
        <v>37.67</v>
      </c>
      <c r="Q94" s="14" t="s">
        <v>8323</v>
      </c>
      <c r="R94" t="s">
        <v>8327</v>
      </c>
      <c r="S94" s="18">
        <v>41037.551585648151</v>
      </c>
      <c r="T94" s="18">
        <v>41067.551585648151</v>
      </c>
    </row>
    <row r="95" spans="1:20" ht="80" x14ac:dyDescent="0.2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 s="10">
        <v>103</v>
      </c>
      <c r="P95" s="12">
        <v>40.08</v>
      </c>
      <c r="Q95" s="14" t="s">
        <v>8323</v>
      </c>
      <c r="R95" t="s">
        <v>8327</v>
      </c>
      <c r="S95" s="18">
        <v>41004.72619212963</v>
      </c>
      <c r="T95" s="18">
        <v>41034.72619212963</v>
      </c>
    </row>
    <row r="96" spans="1:20" ht="112" x14ac:dyDescent="0.2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 s="10">
        <v>104</v>
      </c>
      <c r="P96" s="12">
        <v>78.03</v>
      </c>
      <c r="Q96" s="14" t="s">
        <v>8323</v>
      </c>
      <c r="R96" t="s">
        <v>8327</v>
      </c>
      <c r="S96" s="18">
        <v>40079.725115740745</v>
      </c>
      <c r="T96" s="18">
        <v>40156.76666666667</v>
      </c>
    </row>
    <row r="97" spans="1:20" ht="96" x14ac:dyDescent="0.2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 s="10">
        <v>104</v>
      </c>
      <c r="P97" s="12">
        <v>18.91</v>
      </c>
      <c r="Q97" s="14" t="s">
        <v>8323</v>
      </c>
      <c r="R97" t="s">
        <v>8327</v>
      </c>
      <c r="S97" s="18">
        <v>40192.542233796295</v>
      </c>
      <c r="T97" s="18">
        <v>40224.208333333336</v>
      </c>
    </row>
    <row r="98" spans="1:20" ht="128" x14ac:dyDescent="0.2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 s="10">
        <v>121</v>
      </c>
      <c r="P98" s="12">
        <v>37.130000000000003</v>
      </c>
      <c r="Q98" s="14" t="s">
        <v>8323</v>
      </c>
      <c r="R98" t="s">
        <v>8327</v>
      </c>
      <c r="S98" s="18">
        <v>40050.643680555557</v>
      </c>
      <c r="T98" s="18">
        <v>40082.165972222225</v>
      </c>
    </row>
    <row r="99" spans="1:20" ht="96" x14ac:dyDescent="0.2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 s="10">
        <v>108</v>
      </c>
      <c r="P99" s="12">
        <v>41.96</v>
      </c>
      <c r="Q99" s="14" t="s">
        <v>8323</v>
      </c>
      <c r="R99" t="s">
        <v>8327</v>
      </c>
      <c r="S99" s="18">
        <v>41593.082002314812</v>
      </c>
      <c r="T99" s="18">
        <v>41623.082002314812</v>
      </c>
    </row>
    <row r="100" spans="1:20" ht="112" x14ac:dyDescent="0.2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 s="10">
        <v>109</v>
      </c>
      <c r="P100" s="12">
        <v>61.04</v>
      </c>
      <c r="Q100" s="14" t="s">
        <v>8323</v>
      </c>
      <c r="R100" t="s">
        <v>8327</v>
      </c>
      <c r="S100" s="18">
        <v>41696.817129629628</v>
      </c>
      <c r="T100" s="18">
        <v>41731.775462962964</v>
      </c>
    </row>
    <row r="101" spans="1:20" ht="112" x14ac:dyDescent="0.2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 s="10">
        <v>104</v>
      </c>
      <c r="P101" s="12">
        <v>90.52</v>
      </c>
      <c r="Q101" s="14" t="s">
        <v>8323</v>
      </c>
      <c r="R101" t="s">
        <v>8327</v>
      </c>
      <c r="S101" s="18">
        <v>40784.012696759259</v>
      </c>
      <c r="T101" s="18">
        <v>40817.125</v>
      </c>
    </row>
    <row r="102" spans="1:20" ht="112" x14ac:dyDescent="0.2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 s="10">
        <v>111</v>
      </c>
      <c r="P102" s="12">
        <v>28.88</v>
      </c>
      <c r="Q102" s="14" t="s">
        <v>8323</v>
      </c>
      <c r="R102" t="s">
        <v>8327</v>
      </c>
      <c r="S102" s="18">
        <v>41089.186296296299</v>
      </c>
      <c r="T102" s="18">
        <v>41109.186296296299</v>
      </c>
    </row>
    <row r="103" spans="1:20" ht="48" x14ac:dyDescent="0.2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 s="10">
        <v>116</v>
      </c>
      <c r="P103" s="12">
        <v>31</v>
      </c>
      <c r="Q103" s="14" t="s">
        <v>8323</v>
      </c>
      <c r="R103" t="s">
        <v>8327</v>
      </c>
      <c r="S103" s="18">
        <v>41341.111400462964</v>
      </c>
      <c r="T103" s="18">
        <v>41380.791666666664</v>
      </c>
    </row>
    <row r="104" spans="1:20" ht="80" x14ac:dyDescent="0.2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 s="10">
        <v>180</v>
      </c>
      <c r="P104" s="12">
        <v>26.27</v>
      </c>
      <c r="Q104" s="14" t="s">
        <v>8323</v>
      </c>
      <c r="R104" t="s">
        <v>8327</v>
      </c>
      <c r="S104" s="18">
        <v>41145.719305555554</v>
      </c>
      <c r="T104" s="18">
        <v>41175.719305555554</v>
      </c>
    </row>
    <row r="105" spans="1:20" ht="112" x14ac:dyDescent="0.2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 s="10">
        <v>100</v>
      </c>
      <c r="P105" s="12">
        <v>48.08</v>
      </c>
      <c r="Q105" s="14" t="s">
        <v>8323</v>
      </c>
      <c r="R105" t="s">
        <v>8327</v>
      </c>
      <c r="S105" s="18">
        <v>41373.102465277778</v>
      </c>
      <c r="T105" s="18">
        <v>41403.102465277778</v>
      </c>
    </row>
    <row r="106" spans="1:20" ht="80" x14ac:dyDescent="0.2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 s="10">
        <v>119</v>
      </c>
      <c r="P106" s="12">
        <v>27.56</v>
      </c>
      <c r="Q106" s="14" t="s">
        <v>8323</v>
      </c>
      <c r="R106" t="s">
        <v>8327</v>
      </c>
      <c r="S106" s="18">
        <v>41025.874201388891</v>
      </c>
      <c r="T106" s="18">
        <v>41039.708333333336</v>
      </c>
    </row>
    <row r="107" spans="1:20" ht="80" x14ac:dyDescent="0.2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 s="10">
        <v>107</v>
      </c>
      <c r="P107" s="12">
        <v>36.97</v>
      </c>
      <c r="Q107" s="14" t="s">
        <v>8323</v>
      </c>
      <c r="R107" t="s">
        <v>8327</v>
      </c>
      <c r="S107" s="18">
        <v>41174.154178240737</v>
      </c>
      <c r="T107" s="18">
        <v>41210.208333333336</v>
      </c>
    </row>
    <row r="108" spans="1:20" ht="96" x14ac:dyDescent="0.2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 s="10">
        <v>114</v>
      </c>
      <c r="P108" s="12">
        <v>29.02</v>
      </c>
      <c r="Q108" s="14" t="s">
        <v>8323</v>
      </c>
      <c r="R108" t="s">
        <v>8327</v>
      </c>
      <c r="S108" s="18">
        <v>40557.429733796293</v>
      </c>
      <c r="T108" s="18">
        <v>40582.429733796293</v>
      </c>
    </row>
    <row r="109" spans="1:20" ht="80" x14ac:dyDescent="0.2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 s="10">
        <v>103</v>
      </c>
      <c r="P109" s="12">
        <v>28.66</v>
      </c>
      <c r="Q109" s="14" t="s">
        <v>8323</v>
      </c>
      <c r="R109" t="s">
        <v>8327</v>
      </c>
      <c r="S109" s="18">
        <v>41023.07471064815</v>
      </c>
      <c r="T109" s="18">
        <v>41053.07471064815</v>
      </c>
    </row>
    <row r="110" spans="1:20" ht="112" x14ac:dyDescent="0.2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 s="10">
        <v>128</v>
      </c>
      <c r="P110" s="12">
        <v>37.65</v>
      </c>
      <c r="Q110" s="14" t="s">
        <v>8323</v>
      </c>
      <c r="R110" t="s">
        <v>8327</v>
      </c>
      <c r="S110" s="18">
        <v>40893.992962962962</v>
      </c>
      <c r="T110" s="18">
        <v>40933.992962962962</v>
      </c>
    </row>
    <row r="111" spans="1:20" ht="112" x14ac:dyDescent="0.2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 s="10">
        <v>136</v>
      </c>
      <c r="P111" s="12">
        <v>97.9</v>
      </c>
      <c r="Q111" s="14" t="s">
        <v>8323</v>
      </c>
      <c r="R111" t="s">
        <v>8327</v>
      </c>
      <c r="S111" s="18">
        <v>40354.11550925926</v>
      </c>
      <c r="T111" s="18">
        <v>40425.043749999997</v>
      </c>
    </row>
    <row r="112" spans="1:20" ht="96" x14ac:dyDescent="0.2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 s="10">
        <v>100</v>
      </c>
      <c r="P112" s="12">
        <v>42.55</v>
      </c>
      <c r="Q112" s="14" t="s">
        <v>8323</v>
      </c>
      <c r="R112" t="s">
        <v>8327</v>
      </c>
      <c r="S112" s="18">
        <v>41193.748483796298</v>
      </c>
      <c r="T112" s="18">
        <v>41223.790150462963</v>
      </c>
    </row>
    <row r="113" spans="1:20" ht="112" x14ac:dyDescent="0.2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 s="10">
        <v>100</v>
      </c>
      <c r="P113" s="12">
        <v>131.58000000000001</v>
      </c>
      <c r="Q113" s="14" t="s">
        <v>8323</v>
      </c>
      <c r="R113" t="s">
        <v>8327</v>
      </c>
      <c r="S113" s="18">
        <v>40417.011296296296</v>
      </c>
      <c r="T113" s="18">
        <v>40462.011296296296</v>
      </c>
    </row>
    <row r="114" spans="1:20" ht="80" x14ac:dyDescent="0.2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 s="10">
        <v>105</v>
      </c>
      <c r="P114" s="12">
        <v>32.32</v>
      </c>
      <c r="Q114" s="14" t="s">
        <v>8323</v>
      </c>
      <c r="R114" t="s">
        <v>8327</v>
      </c>
      <c r="S114" s="18">
        <v>40310.287673611114</v>
      </c>
      <c r="T114" s="18">
        <v>40369.916666666664</v>
      </c>
    </row>
    <row r="115" spans="1:20" ht="96" x14ac:dyDescent="0.2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 s="10">
        <v>105</v>
      </c>
      <c r="P115" s="12">
        <v>61.1</v>
      </c>
      <c r="Q115" s="14" t="s">
        <v>8323</v>
      </c>
      <c r="R115" t="s">
        <v>8327</v>
      </c>
      <c r="S115" s="18">
        <v>41913.328356481477</v>
      </c>
      <c r="T115" s="18">
        <v>41946.370023148149</v>
      </c>
    </row>
    <row r="116" spans="1:20" ht="64" x14ac:dyDescent="0.2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 s="10">
        <v>171</v>
      </c>
      <c r="P116" s="12">
        <v>31.34</v>
      </c>
      <c r="Q116" s="14" t="s">
        <v>8323</v>
      </c>
      <c r="R116" t="s">
        <v>8327</v>
      </c>
      <c r="S116" s="18">
        <v>41088.691493055558</v>
      </c>
      <c r="T116" s="18">
        <v>41133.691493055558</v>
      </c>
    </row>
    <row r="117" spans="1:20" ht="112" x14ac:dyDescent="0.2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 s="10">
        <v>128</v>
      </c>
      <c r="P117" s="12">
        <v>129.11000000000001</v>
      </c>
      <c r="Q117" s="14" t="s">
        <v>8323</v>
      </c>
      <c r="R117" t="s">
        <v>8327</v>
      </c>
      <c r="S117" s="18">
        <v>41257.950381944444</v>
      </c>
      <c r="T117" s="18">
        <v>41287.950381944444</v>
      </c>
    </row>
    <row r="118" spans="1:20" ht="64" x14ac:dyDescent="0.2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 s="10">
        <v>133</v>
      </c>
      <c r="P118" s="12">
        <v>25.02</v>
      </c>
      <c r="Q118" s="14" t="s">
        <v>8323</v>
      </c>
      <c r="R118" t="s">
        <v>8327</v>
      </c>
      <c r="S118" s="18">
        <v>41107.726782407408</v>
      </c>
      <c r="T118" s="18">
        <v>41118.083333333336</v>
      </c>
    </row>
    <row r="119" spans="1:20" ht="112" x14ac:dyDescent="0.2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 s="10">
        <v>100</v>
      </c>
      <c r="P119" s="12">
        <v>250</v>
      </c>
      <c r="Q119" s="14" t="s">
        <v>8323</v>
      </c>
      <c r="R119" t="s">
        <v>8327</v>
      </c>
      <c r="S119" s="18">
        <v>42227.936157407406</v>
      </c>
      <c r="T119" s="18">
        <v>42287.936157407406</v>
      </c>
    </row>
    <row r="120" spans="1:20" ht="96" x14ac:dyDescent="0.2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 s="10">
        <v>113</v>
      </c>
      <c r="P120" s="12">
        <v>47.54</v>
      </c>
      <c r="Q120" s="14" t="s">
        <v>8323</v>
      </c>
      <c r="R120" t="s">
        <v>8327</v>
      </c>
      <c r="S120" s="18">
        <v>40999.645925925928</v>
      </c>
      <c r="T120" s="18">
        <v>41029.645925925928</v>
      </c>
    </row>
    <row r="121" spans="1:20" ht="96" x14ac:dyDescent="0.2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 s="10">
        <v>100</v>
      </c>
      <c r="P121" s="12">
        <v>40.04</v>
      </c>
      <c r="Q121" s="14" t="s">
        <v>8323</v>
      </c>
      <c r="R121" t="s">
        <v>8327</v>
      </c>
      <c r="S121" s="18">
        <v>40711.782210648147</v>
      </c>
      <c r="T121" s="18">
        <v>40756.782210648147</v>
      </c>
    </row>
    <row r="122" spans="1:20" ht="80" x14ac:dyDescent="0.2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 s="10">
        <v>114</v>
      </c>
      <c r="P122" s="12">
        <v>65.84</v>
      </c>
      <c r="Q122" s="14" t="s">
        <v>8323</v>
      </c>
      <c r="R122" t="s">
        <v>8327</v>
      </c>
      <c r="S122" s="18">
        <v>40970.750034722223</v>
      </c>
      <c r="T122" s="18">
        <v>41030.708368055559</v>
      </c>
    </row>
    <row r="123" spans="1:20" ht="128" x14ac:dyDescent="0.2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 s="10">
        <v>119</v>
      </c>
      <c r="P123" s="12">
        <v>46.4</v>
      </c>
      <c r="Q123" s="14" t="s">
        <v>8323</v>
      </c>
      <c r="R123" t="s">
        <v>8327</v>
      </c>
      <c r="S123" s="18">
        <v>40771.916701388887</v>
      </c>
      <c r="T123" s="18">
        <v>40801.916701388887</v>
      </c>
    </row>
    <row r="124" spans="1:20" ht="112" x14ac:dyDescent="0.2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 s="10">
        <v>103</v>
      </c>
      <c r="P124" s="12">
        <v>50.37</v>
      </c>
      <c r="Q124" s="14" t="s">
        <v>8323</v>
      </c>
      <c r="R124" t="s">
        <v>8327</v>
      </c>
      <c r="S124" s="18">
        <v>40793.998599537037</v>
      </c>
      <c r="T124" s="18">
        <v>40828.998599537037</v>
      </c>
    </row>
    <row r="125" spans="1:20" ht="112" x14ac:dyDescent="0.2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 s="10">
        <v>266</v>
      </c>
      <c r="P125" s="12">
        <v>26.57</v>
      </c>
      <c r="Q125" s="14" t="s">
        <v>8323</v>
      </c>
      <c r="R125" t="s">
        <v>8327</v>
      </c>
      <c r="S125" s="18">
        <v>40991.708055555559</v>
      </c>
      <c r="T125" s="18">
        <v>41021.708055555559</v>
      </c>
    </row>
    <row r="126" spans="1:20" ht="80" x14ac:dyDescent="0.2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 s="10">
        <v>100</v>
      </c>
      <c r="P126" s="12">
        <v>39.49</v>
      </c>
      <c r="Q126" s="14" t="s">
        <v>8323</v>
      </c>
      <c r="R126" t="s">
        <v>8327</v>
      </c>
      <c r="S126" s="18">
        <v>41026.083298611113</v>
      </c>
      <c r="T126" s="18">
        <v>41056.083298611113</v>
      </c>
    </row>
    <row r="127" spans="1:20" ht="112" x14ac:dyDescent="0.2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 s="10">
        <v>107</v>
      </c>
      <c r="P127" s="12">
        <v>49.25</v>
      </c>
      <c r="Q127" s="14" t="s">
        <v>8323</v>
      </c>
      <c r="R127" t="s">
        <v>8327</v>
      </c>
      <c r="S127" s="18">
        <v>40833.633194444446</v>
      </c>
      <c r="T127" s="18">
        <v>40863.674861111111</v>
      </c>
    </row>
    <row r="128" spans="1:20" ht="96" x14ac:dyDescent="0.2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 s="10">
        <v>134</v>
      </c>
      <c r="P128" s="12">
        <v>62.38</v>
      </c>
      <c r="Q128" s="14" t="s">
        <v>8323</v>
      </c>
      <c r="R128" t="s">
        <v>8327</v>
      </c>
      <c r="S128" s="18">
        <v>41373.690266203703</v>
      </c>
      <c r="T128" s="18">
        <v>41403.690266203703</v>
      </c>
    </row>
    <row r="129" spans="1:20" ht="96" x14ac:dyDescent="0.2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 s="10">
        <v>121</v>
      </c>
      <c r="P129" s="12">
        <v>37.94</v>
      </c>
      <c r="Q129" s="14" t="s">
        <v>8323</v>
      </c>
      <c r="R129" t="s">
        <v>8327</v>
      </c>
      <c r="S129" s="18">
        <v>41023.227731481478</v>
      </c>
      <c r="T129" s="18">
        <v>41083.227731481478</v>
      </c>
    </row>
    <row r="130" spans="1:20" ht="112" x14ac:dyDescent="0.2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 s="10">
        <v>103</v>
      </c>
      <c r="P130" s="12">
        <v>51.6</v>
      </c>
      <c r="Q130" s="14" t="s">
        <v>8323</v>
      </c>
      <c r="R130" t="s">
        <v>8327</v>
      </c>
      <c r="S130" s="18">
        <v>40542.839282407411</v>
      </c>
      <c r="T130" s="18">
        <v>40559.07708333333</v>
      </c>
    </row>
    <row r="131" spans="1:20" ht="64" x14ac:dyDescent="0.2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 s="10">
        <v>125</v>
      </c>
      <c r="P131" s="12">
        <v>27.78</v>
      </c>
      <c r="Q131" s="14" t="s">
        <v>8323</v>
      </c>
      <c r="R131" t="s">
        <v>8327</v>
      </c>
      <c r="S131" s="18">
        <v>41024.985972222225</v>
      </c>
      <c r="T131" s="18">
        <v>41076.415972222225</v>
      </c>
    </row>
    <row r="132" spans="1:20" ht="96" x14ac:dyDescent="0.2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 s="10">
        <v>129</v>
      </c>
      <c r="P132" s="12">
        <v>99.38</v>
      </c>
      <c r="Q132" s="14" t="s">
        <v>8323</v>
      </c>
      <c r="R132" t="s">
        <v>8327</v>
      </c>
      <c r="S132" s="18">
        <v>41348.168287037035</v>
      </c>
      <c r="T132" s="18">
        <v>41393.168287037035</v>
      </c>
    </row>
    <row r="133" spans="1:20" ht="96" x14ac:dyDescent="0.2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 s="10">
        <v>101</v>
      </c>
      <c r="P133" s="12">
        <v>38.85</v>
      </c>
      <c r="Q133" s="14" t="s">
        <v>8323</v>
      </c>
      <c r="R133" t="s">
        <v>8327</v>
      </c>
      <c r="S133" s="18">
        <v>41022.645185185182</v>
      </c>
      <c r="T133" s="18">
        <v>41052.645185185182</v>
      </c>
    </row>
    <row r="134" spans="1:20" ht="112" x14ac:dyDescent="0.2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 s="10">
        <v>128</v>
      </c>
      <c r="P134" s="12">
        <v>45.55</v>
      </c>
      <c r="Q134" s="14" t="s">
        <v>8323</v>
      </c>
      <c r="R134" t="s">
        <v>8327</v>
      </c>
      <c r="S134" s="18">
        <v>41036.946469907409</v>
      </c>
      <c r="T134" s="18">
        <v>41066.946469907409</v>
      </c>
    </row>
    <row r="135" spans="1:20" ht="64" x14ac:dyDescent="0.2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 s="10">
        <v>100</v>
      </c>
      <c r="P135" s="12">
        <v>600</v>
      </c>
      <c r="Q135" s="14" t="s">
        <v>8323</v>
      </c>
      <c r="R135" t="s">
        <v>8327</v>
      </c>
      <c r="S135" s="18">
        <v>41327.996435185189</v>
      </c>
      <c r="T135" s="18">
        <v>41362.954768518517</v>
      </c>
    </row>
    <row r="136" spans="1:20" ht="96" x14ac:dyDescent="0.2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 s="10">
        <v>113</v>
      </c>
      <c r="P136" s="12">
        <v>80.55</v>
      </c>
      <c r="Q136" s="14" t="s">
        <v>8323</v>
      </c>
      <c r="R136" t="s">
        <v>8327</v>
      </c>
      <c r="S136" s="18">
        <v>40730.878912037035</v>
      </c>
      <c r="T136" s="18">
        <v>40760.878912037035</v>
      </c>
    </row>
    <row r="137" spans="1:20" ht="96" x14ac:dyDescent="0.2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 s="10">
        <v>106</v>
      </c>
      <c r="P137" s="12">
        <v>52.8</v>
      </c>
      <c r="Q137" s="14" t="s">
        <v>8323</v>
      </c>
      <c r="R137" t="s">
        <v>8327</v>
      </c>
      <c r="S137" s="18">
        <v>42017.967442129629</v>
      </c>
      <c r="T137" s="18">
        <v>42031.967442129629</v>
      </c>
    </row>
    <row r="138" spans="1:20" ht="96" x14ac:dyDescent="0.2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 s="10">
        <v>203</v>
      </c>
      <c r="P138" s="12">
        <v>47.68</v>
      </c>
      <c r="Q138" s="14" t="s">
        <v>8323</v>
      </c>
      <c r="R138" t="s">
        <v>8327</v>
      </c>
      <c r="S138" s="18">
        <v>41226.648576388885</v>
      </c>
      <c r="T138" s="18">
        <v>41274.75</v>
      </c>
    </row>
    <row r="139" spans="1:20" ht="112" x14ac:dyDescent="0.2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 s="10">
        <v>113</v>
      </c>
      <c r="P139" s="12">
        <v>23.45</v>
      </c>
      <c r="Q139" s="14" t="s">
        <v>8323</v>
      </c>
      <c r="R139" t="s">
        <v>8327</v>
      </c>
      <c r="S139" s="18">
        <v>41053.772858796299</v>
      </c>
      <c r="T139" s="18">
        <v>41083.772858796299</v>
      </c>
    </row>
  </sheetData>
  <conditionalFormatting sqref="F1:F139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39">
    <cfRule type="colorScale" priority="1">
      <colorScale>
        <cfvo type="min"/>
        <cfvo type="percent" val="90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DF1F3-7891-114E-923B-05CB60040936}">
  <dimension ref="A1:T21"/>
  <sheetViews>
    <sheetView workbookViewId="0">
      <selection activeCell="D2" sqref="D2"/>
    </sheetView>
  </sheetViews>
  <sheetFormatPr baseColWidth="10" defaultRowHeight="15" x14ac:dyDescent="0.2"/>
  <cols>
    <col min="1" max="15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9" t="s">
        <v>8359</v>
      </c>
      <c r="S1" s="19" t="s">
        <v>8365</v>
      </c>
      <c r="T1" s="19" t="s">
        <v>8366</v>
      </c>
    </row>
    <row r="2" spans="1:20" ht="112" x14ac:dyDescent="0.2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 s="10">
        <v>3</v>
      </c>
      <c r="P2" s="12">
        <v>14.13</v>
      </c>
      <c r="Q2" s="14" t="s">
        <v>8323</v>
      </c>
      <c r="R2" t="s">
        <v>8327</v>
      </c>
      <c r="S2" s="18">
        <v>41179.32104166667</v>
      </c>
      <c r="T2" s="18">
        <v>41212.32104166667</v>
      </c>
    </row>
    <row r="3" spans="1:20" ht="80" x14ac:dyDescent="0.2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 s="10">
        <v>1</v>
      </c>
      <c r="P3" s="12">
        <v>30</v>
      </c>
      <c r="Q3" s="14" t="s">
        <v>8323</v>
      </c>
      <c r="R3" t="s">
        <v>8327</v>
      </c>
      <c r="S3" s="18">
        <v>40877.25099537037</v>
      </c>
      <c r="T3" s="18">
        <v>40922.25099537037</v>
      </c>
    </row>
    <row r="4" spans="1:20" ht="96" x14ac:dyDescent="0.2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 s="10">
        <v>20</v>
      </c>
      <c r="P4" s="12">
        <v>21.57</v>
      </c>
      <c r="Q4" s="14" t="s">
        <v>8323</v>
      </c>
      <c r="R4" t="s">
        <v>8327</v>
      </c>
      <c r="S4" s="18">
        <v>40759.860532407409</v>
      </c>
      <c r="T4" s="18">
        <v>40792.860532407409</v>
      </c>
    </row>
    <row r="5" spans="1:20" ht="112" x14ac:dyDescent="0.2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 s="10">
        <v>40</v>
      </c>
      <c r="P5" s="12">
        <v>83.38</v>
      </c>
      <c r="Q5" s="14" t="s">
        <v>8323</v>
      </c>
      <c r="R5" t="s">
        <v>8327</v>
      </c>
      <c r="S5" s="18">
        <v>42371.935590277775</v>
      </c>
      <c r="T5" s="18">
        <v>42431.935590277775</v>
      </c>
    </row>
    <row r="6" spans="1:20" ht="80" x14ac:dyDescent="0.2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 s="10">
        <v>1</v>
      </c>
      <c r="P6" s="12">
        <v>10</v>
      </c>
      <c r="Q6" s="14" t="s">
        <v>8323</v>
      </c>
      <c r="R6" t="s">
        <v>8327</v>
      </c>
      <c r="S6" s="18">
        <v>40981.802615740737</v>
      </c>
      <c r="T6" s="18">
        <v>41041.104861111111</v>
      </c>
    </row>
    <row r="7" spans="1:20" ht="96" x14ac:dyDescent="0.2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 s="10">
        <v>75</v>
      </c>
      <c r="P7" s="12">
        <v>35.71</v>
      </c>
      <c r="Q7" s="14" t="s">
        <v>8323</v>
      </c>
      <c r="R7" t="s">
        <v>8327</v>
      </c>
      <c r="S7" s="18">
        <v>42713.941099537042</v>
      </c>
      <c r="T7" s="18">
        <v>42734.941099537042</v>
      </c>
    </row>
    <row r="8" spans="1:20" ht="112" x14ac:dyDescent="0.2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 s="10">
        <v>41</v>
      </c>
      <c r="P8" s="12">
        <v>29.29</v>
      </c>
      <c r="Q8" s="14" t="s">
        <v>8323</v>
      </c>
      <c r="R8" t="s">
        <v>8327</v>
      </c>
      <c r="S8" s="18">
        <v>42603.870520833334</v>
      </c>
      <c r="T8" s="18">
        <v>42628.870520833334</v>
      </c>
    </row>
    <row r="9" spans="1:20" ht="112" x14ac:dyDescent="0.2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 s="10">
        <v>0</v>
      </c>
      <c r="P9" s="12">
        <v>0</v>
      </c>
      <c r="Q9" s="14" t="s">
        <v>8323</v>
      </c>
      <c r="R9" t="s">
        <v>8327</v>
      </c>
      <c r="S9" s="18">
        <v>41026.958969907406</v>
      </c>
      <c r="T9" s="18">
        <v>41056.958969907406</v>
      </c>
    </row>
    <row r="10" spans="1:20" ht="112" x14ac:dyDescent="0.2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 s="10">
        <v>7</v>
      </c>
      <c r="P10" s="12">
        <v>18</v>
      </c>
      <c r="Q10" s="14" t="s">
        <v>8323</v>
      </c>
      <c r="R10" t="s">
        <v>8327</v>
      </c>
      <c r="S10" s="18">
        <v>40751.753298611111</v>
      </c>
      <c r="T10" s="18">
        <v>40787.25</v>
      </c>
    </row>
    <row r="11" spans="1:20" ht="96" x14ac:dyDescent="0.2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 s="10">
        <v>9</v>
      </c>
      <c r="P11" s="12">
        <v>73.760000000000005</v>
      </c>
      <c r="Q11" s="14" t="s">
        <v>8323</v>
      </c>
      <c r="R11" t="s">
        <v>8327</v>
      </c>
      <c r="S11" s="18">
        <v>41887.784062500003</v>
      </c>
      <c r="T11" s="18">
        <v>41917.784062500003</v>
      </c>
    </row>
    <row r="12" spans="1:20" ht="112" x14ac:dyDescent="0.2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 s="10">
        <v>4</v>
      </c>
      <c r="P12" s="12">
        <v>31.25</v>
      </c>
      <c r="Q12" s="14" t="s">
        <v>8323</v>
      </c>
      <c r="R12" t="s">
        <v>8327</v>
      </c>
      <c r="S12" s="18">
        <v>41569.698831018519</v>
      </c>
      <c r="T12" s="18">
        <v>41599.740497685183</v>
      </c>
    </row>
    <row r="13" spans="1:20" ht="96" x14ac:dyDescent="0.2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 s="10">
        <v>3</v>
      </c>
      <c r="P13" s="12">
        <v>28.89</v>
      </c>
      <c r="Q13" s="14" t="s">
        <v>8323</v>
      </c>
      <c r="R13" t="s">
        <v>8327</v>
      </c>
      <c r="S13" s="18">
        <v>41842.031597222223</v>
      </c>
      <c r="T13" s="18">
        <v>41872.031597222223</v>
      </c>
    </row>
    <row r="14" spans="1:20" ht="112" x14ac:dyDescent="0.2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 s="10">
        <v>41</v>
      </c>
      <c r="P14" s="12">
        <v>143.82</v>
      </c>
      <c r="Q14" s="14" t="s">
        <v>8323</v>
      </c>
      <c r="R14" t="s">
        <v>8327</v>
      </c>
      <c r="S14" s="18">
        <v>40304.20003472222</v>
      </c>
      <c r="T14" s="18">
        <v>40391.166666666664</v>
      </c>
    </row>
    <row r="15" spans="1:20" ht="96" x14ac:dyDescent="0.2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 s="10">
        <v>10</v>
      </c>
      <c r="P15" s="12">
        <v>40</v>
      </c>
      <c r="Q15" s="14" t="s">
        <v>8323</v>
      </c>
      <c r="R15" t="s">
        <v>8327</v>
      </c>
      <c r="S15" s="18">
        <v>42065.897719907407</v>
      </c>
      <c r="T15" s="18">
        <v>42095.856053240743</v>
      </c>
    </row>
    <row r="16" spans="1:20" ht="128" x14ac:dyDescent="0.2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 s="10">
        <v>39</v>
      </c>
      <c r="P16" s="12">
        <v>147.81</v>
      </c>
      <c r="Q16" s="14" t="s">
        <v>8323</v>
      </c>
      <c r="R16" t="s">
        <v>8327</v>
      </c>
      <c r="S16" s="18">
        <v>42496.981597222228</v>
      </c>
      <c r="T16" s="18">
        <v>42526.981597222228</v>
      </c>
    </row>
    <row r="17" spans="1:20" ht="112" x14ac:dyDescent="0.2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 s="10">
        <v>2</v>
      </c>
      <c r="P17" s="12">
        <v>27.86</v>
      </c>
      <c r="Q17" s="14" t="s">
        <v>8323</v>
      </c>
      <c r="R17" t="s">
        <v>8327</v>
      </c>
      <c r="S17" s="18">
        <v>40431.127650462964</v>
      </c>
      <c r="T17" s="18">
        <v>40476.127650462964</v>
      </c>
    </row>
    <row r="18" spans="1:20" ht="112" x14ac:dyDescent="0.2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 s="10">
        <v>40</v>
      </c>
      <c r="P18" s="12">
        <v>44.44</v>
      </c>
      <c r="Q18" s="14" t="s">
        <v>8323</v>
      </c>
      <c r="R18" t="s">
        <v>8327</v>
      </c>
      <c r="S18" s="18">
        <v>42218.872986111113</v>
      </c>
      <c r="T18" s="18">
        <v>42244.166666666672</v>
      </c>
    </row>
    <row r="19" spans="1:20" ht="112" x14ac:dyDescent="0.2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 s="10">
        <v>0</v>
      </c>
      <c r="P19" s="12">
        <v>0</v>
      </c>
      <c r="Q19" s="14" t="s">
        <v>8323</v>
      </c>
      <c r="R19" t="s">
        <v>8327</v>
      </c>
      <c r="S19" s="18">
        <v>41211.688750000001</v>
      </c>
      <c r="T19" s="18">
        <v>41241.730416666665</v>
      </c>
    </row>
    <row r="20" spans="1:20" ht="96" x14ac:dyDescent="0.2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 s="10">
        <v>3</v>
      </c>
      <c r="P20" s="12">
        <v>35</v>
      </c>
      <c r="Q20" s="14" t="s">
        <v>8323</v>
      </c>
      <c r="R20" t="s">
        <v>8327</v>
      </c>
      <c r="S20" s="18">
        <v>40878.758217592593</v>
      </c>
      <c r="T20" s="18">
        <v>40923.758217592593</v>
      </c>
    </row>
    <row r="21" spans="1:20" ht="80" x14ac:dyDescent="0.2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 s="10">
        <v>37</v>
      </c>
      <c r="P21" s="12">
        <v>35</v>
      </c>
      <c r="Q21" s="14" t="s">
        <v>8323</v>
      </c>
      <c r="R21" t="s">
        <v>8327</v>
      </c>
      <c r="S21" s="18">
        <v>40646.099097222221</v>
      </c>
      <c r="T21" s="18">
        <v>40691.099097222221</v>
      </c>
    </row>
  </sheetData>
  <conditionalFormatting sqref="F1:F2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1">
    <cfRule type="colorScale" priority="1">
      <colorScale>
        <cfvo type="min"/>
        <cfvo type="percent" val="90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F07FB-3F04-8B47-9F60-86A4A7ACEF8B}">
  <dimension ref="A1:C6"/>
  <sheetViews>
    <sheetView workbookViewId="0">
      <selection activeCell="C6" sqref="C6"/>
    </sheetView>
  </sheetViews>
  <sheetFormatPr baseColWidth="10" defaultRowHeight="15" x14ac:dyDescent="0.2"/>
  <cols>
    <col min="1" max="1" width="18.83203125" customWidth="1"/>
    <col min="2" max="2" width="11.6640625" customWidth="1"/>
  </cols>
  <sheetData>
    <row r="1" spans="1:3" x14ac:dyDescent="0.2">
      <c r="B1" s="9" t="s">
        <v>8388</v>
      </c>
      <c r="C1" s="9" t="s">
        <v>8383</v>
      </c>
    </row>
    <row r="2" spans="1:3" x14ac:dyDescent="0.2">
      <c r="A2" s="9" t="s">
        <v>8384</v>
      </c>
      <c r="B2" s="6">
        <f>AVERAGE('Successful IR Kickstarters US'!D:D)</f>
        <v>4414.2280434782606</v>
      </c>
      <c r="C2" s="6">
        <f>AVERAGE('Failed IR Kickstarters US'!D:D)</f>
        <v>5289</v>
      </c>
    </row>
    <row r="3" spans="1:3" x14ac:dyDescent="0.2">
      <c r="A3" s="9" t="s">
        <v>8385</v>
      </c>
      <c r="B3" s="6">
        <f>MEDIAN('Successful IR Kickstarters US'!D:D)</f>
        <v>2500</v>
      </c>
      <c r="C3" s="6">
        <f>MEDIAN('Failed IR Kickstarters US'!D:D)</f>
        <v>3000</v>
      </c>
    </row>
    <row r="5" spans="1:3" x14ac:dyDescent="0.2">
      <c r="A5" s="9" t="s">
        <v>8386</v>
      </c>
      <c r="B5" s="6">
        <f>AVERAGE('Successful IR Kickstarters US'!E:E)</f>
        <v>5485.891449275362</v>
      </c>
      <c r="C5" s="6">
        <f>AVERAGE('Failed IR Kickstarters US'!E:E)</f>
        <v>1023.116</v>
      </c>
    </row>
    <row r="6" spans="1:3" x14ac:dyDescent="0.2">
      <c r="A6" s="9" t="s">
        <v>8387</v>
      </c>
      <c r="B6" s="6">
        <f>MEDIAN('Successful IR Kickstarters US'!E:E)</f>
        <v>2832.4</v>
      </c>
      <c r="C6" s="6">
        <f>MEDIAN('Failed IR Kickstarters US'!E:E)</f>
        <v>202.5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IR Kickstarters US</vt:lpstr>
      <vt:lpstr>Failed IR Kickstarters US</vt:lpstr>
      <vt:lpstr>IR Descriptive Statistics</vt:lpstr>
      <vt:lpstr>Great Britain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Holly Ouellette</cp:lastModifiedBy>
  <dcterms:created xsi:type="dcterms:W3CDTF">2017-04-20T15:17:24Z</dcterms:created>
  <dcterms:modified xsi:type="dcterms:W3CDTF">2020-12-20T23:46:01Z</dcterms:modified>
</cp:coreProperties>
</file>