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yan/Dropbox/Publi_Fusariose/ANALYSIS_REPRO/SCRIPT/1_Partie_Bioinfo/"/>
    </mc:Choice>
  </mc:AlternateContent>
  <bookViews>
    <workbookView xWindow="0" yWindow="460" windowWidth="37440" windowHeight="19760" activeTab="7"/>
  </bookViews>
  <sheets>
    <sheet name="Structure_des_reads" sheetId="29" r:id="rId1"/>
    <sheet name="Correspondance" sheetId="30" r:id="rId2"/>
    <sheet name="Doublons_et_allof" sheetId="31" r:id="rId3"/>
    <sheet name="nbr de reads initial" sheetId="15" r:id="rId4"/>
    <sheet name="Mapping" sheetId="16" r:id="rId5"/>
    <sheet name="Structure" sheetId="26" r:id="rId6"/>
    <sheet name="SNP" sheetId="32" r:id="rId7"/>
    <sheet name="IMPUTATION" sheetId="33" r:id="rId8"/>
  </sheets>
  <definedNames>
    <definedName name="_xlnm._FilterDatabase" localSheetId="3" hidden="1">'nbr de reads initial'!#REF!</definedName>
    <definedName name="_xlnm.Criteria" localSheetId="3">'nbr de reads initial'!#REF!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16" l="1"/>
  <c r="M9" i="16"/>
  <c r="M8" i="16"/>
  <c r="F8" i="16"/>
  <c r="E147" i="33"/>
  <c r="E146" i="33"/>
  <c r="E145" i="33"/>
  <c r="E144" i="33"/>
  <c r="E143" i="33"/>
  <c r="E142" i="33"/>
  <c r="E141" i="33"/>
  <c r="E140" i="33"/>
  <c r="E139" i="33"/>
  <c r="E138" i="33"/>
  <c r="E137" i="33"/>
  <c r="E136" i="33"/>
  <c r="E135" i="33"/>
  <c r="E134" i="33"/>
  <c r="E133" i="33"/>
  <c r="E132" i="33"/>
  <c r="E131" i="33"/>
  <c r="E130" i="33"/>
  <c r="E129" i="33"/>
  <c r="E128" i="33"/>
  <c r="E127" i="33"/>
  <c r="E126" i="33"/>
  <c r="E125" i="33"/>
  <c r="E124" i="33"/>
  <c r="E123" i="33"/>
  <c r="E122" i="33"/>
  <c r="E121" i="33"/>
  <c r="E120" i="33"/>
  <c r="E119" i="33"/>
  <c r="E118" i="33"/>
  <c r="E117" i="33"/>
  <c r="E116" i="33"/>
  <c r="E115" i="33"/>
  <c r="E114" i="33"/>
  <c r="E113" i="33"/>
  <c r="E112" i="33"/>
  <c r="E111" i="33"/>
  <c r="E110" i="33"/>
  <c r="E109" i="33"/>
  <c r="E108" i="33"/>
  <c r="E107" i="33"/>
  <c r="E106" i="33"/>
  <c r="E105" i="33"/>
  <c r="E104" i="33"/>
  <c r="E103" i="33"/>
  <c r="E102" i="33"/>
  <c r="E101" i="33"/>
  <c r="E100" i="33"/>
  <c r="E99" i="33"/>
  <c r="E98" i="33"/>
  <c r="E97" i="33"/>
  <c r="E96" i="33"/>
  <c r="E95" i="33"/>
  <c r="E94" i="33"/>
  <c r="E93" i="33"/>
  <c r="E92" i="33"/>
  <c r="E91" i="33"/>
  <c r="E90" i="33"/>
  <c r="E89" i="33"/>
  <c r="E88" i="33"/>
  <c r="E87" i="33"/>
  <c r="E86" i="33"/>
  <c r="E85" i="33"/>
  <c r="E84" i="33"/>
  <c r="E83" i="33"/>
  <c r="E82" i="33"/>
  <c r="E81" i="33"/>
  <c r="E80" i="33"/>
  <c r="E79" i="33"/>
  <c r="E78" i="33"/>
  <c r="E77" i="33"/>
  <c r="E76" i="33"/>
  <c r="E75" i="33"/>
  <c r="E74" i="33"/>
  <c r="E73" i="33"/>
  <c r="E72" i="33"/>
  <c r="E71" i="33"/>
  <c r="E70" i="33"/>
  <c r="E69" i="33"/>
  <c r="E68" i="33"/>
  <c r="E67" i="33"/>
  <c r="E66" i="33"/>
  <c r="E65" i="33"/>
  <c r="E64" i="33"/>
  <c r="E63" i="33"/>
  <c r="E62" i="33"/>
  <c r="E61" i="33"/>
  <c r="E60" i="33"/>
  <c r="E59" i="33"/>
  <c r="E58" i="33"/>
  <c r="E57" i="33"/>
  <c r="E56" i="33"/>
  <c r="E55" i="33"/>
  <c r="E54" i="33"/>
  <c r="E53" i="33"/>
  <c r="E52" i="33"/>
  <c r="E51" i="33"/>
  <c r="E50" i="33"/>
  <c r="E49" i="33"/>
  <c r="E48" i="33"/>
  <c r="E47" i="33"/>
  <c r="E46" i="33"/>
  <c r="E45" i="33"/>
  <c r="E44" i="33"/>
  <c r="E43" i="33"/>
  <c r="E42" i="33"/>
  <c r="E41" i="33"/>
  <c r="E40" i="33"/>
  <c r="E39" i="33"/>
  <c r="E38" i="33"/>
  <c r="E37" i="33"/>
  <c r="E36" i="33"/>
  <c r="E35" i="33"/>
  <c r="E34" i="33"/>
  <c r="E33" i="33"/>
  <c r="E32" i="33"/>
  <c r="E31" i="33"/>
  <c r="E30" i="33"/>
  <c r="E29" i="33"/>
  <c r="E28" i="33"/>
  <c r="E27" i="33"/>
  <c r="E26" i="33"/>
  <c r="E25" i="33"/>
  <c r="E24" i="33"/>
  <c r="E23" i="33"/>
  <c r="E22" i="33"/>
  <c r="E21" i="33"/>
  <c r="E20" i="33"/>
  <c r="E19" i="33"/>
  <c r="E18" i="33"/>
  <c r="E17" i="33"/>
  <c r="E16" i="33"/>
  <c r="E15" i="33"/>
  <c r="E14" i="33"/>
  <c r="E13" i="33"/>
  <c r="C12" i="33"/>
  <c r="D12" i="33"/>
  <c r="E12" i="33"/>
  <c r="E11" i="33"/>
  <c r="Q101" i="31"/>
  <c r="O101" i="31"/>
  <c r="Q100" i="31"/>
  <c r="O100" i="31"/>
  <c r="Q99" i="31"/>
  <c r="O99" i="31"/>
  <c r="Q98" i="31"/>
  <c r="O98" i="31"/>
  <c r="Q97" i="31"/>
  <c r="O97" i="31"/>
  <c r="Q96" i="31"/>
  <c r="O96" i="31"/>
  <c r="Q95" i="31"/>
  <c r="O95" i="31"/>
  <c r="Q94" i="31"/>
  <c r="O94" i="31"/>
  <c r="Q93" i="31"/>
  <c r="O93" i="31"/>
  <c r="Q91" i="31"/>
  <c r="O91" i="31"/>
  <c r="Q90" i="31"/>
  <c r="O90" i="31"/>
  <c r="Q89" i="31"/>
  <c r="O89" i="31"/>
  <c r="Q88" i="31"/>
  <c r="O88" i="31"/>
  <c r="Q87" i="31"/>
  <c r="O87" i="31"/>
  <c r="Q86" i="31"/>
  <c r="O86" i="31"/>
  <c r="Q85" i="31"/>
  <c r="O85" i="31"/>
  <c r="Q84" i="31"/>
  <c r="O84" i="31"/>
  <c r="Q83" i="31"/>
  <c r="O83" i="31"/>
  <c r="Q82" i="31"/>
  <c r="O82" i="31"/>
  <c r="Q81" i="31"/>
  <c r="O81" i="31"/>
  <c r="Q80" i="31"/>
  <c r="O80" i="31"/>
  <c r="Q79" i="31"/>
  <c r="O79" i="31"/>
  <c r="Q78" i="31"/>
  <c r="O78" i="31"/>
  <c r="Q77" i="31"/>
  <c r="O77" i="31"/>
  <c r="Q76" i="31"/>
  <c r="O76" i="31"/>
  <c r="Q75" i="31"/>
  <c r="O75" i="31"/>
  <c r="Q74" i="31"/>
  <c r="O74" i="31"/>
  <c r="Q73" i="31"/>
  <c r="O73" i="31"/>
  <c r="Q70" i="31"/>
  <c r="O70" i="31"/>
  <c r="Q69" i="31"/>
  <c r="O69" i="31"/>
  <c r="Q66" i="31"/>
  <c r="O66" i="31"/>
  <c r="Q65" i="31"/>
  <c r="O65" i="31"/>
  <c r="Q64" i="31"/>
  <c r="O64" i="31"/>
  <c r="Q63" i="31"/>
  <c r="O63" i="31"/>
  <c r="Q61" i="31"/>
  <c r="O61" i="31"/>
  <c r="Q60" i="31"/>
  <c r="O60" i="31"/>
  <c r="Q58" i="31"/>
  <c r="O58" i="31"/>
  <c r="Q57" i="31"/>
  <c r="O57" i="31"/>
  <c r="Q56" i="31"/>
  <c r="O56" i="31"/>
  <c r="Q55" i="31"/>
  <c r="O55" i="31"/>
  <c r="C34" i="31"/>
  <c r="C33" i="31"/>
  <c r="C32" i="31"/>
  <c r="F9" i="16"/>
  <c r="F7" i="16"/>
  <c r="G24" i="15"/>
  <c r="G25" i="15"/>
  <c r="G26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27" i="15"/>
  <c r="G27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26" i="15"/>
  <c r="M31" i="15"/>
  <c r="M32" i="15"/>
  <c r="K25" i="15"/>
  <c r="K26" i="15"/>
  <c r="M24" i="15"/>
  <c r="M25" i="15"/>
  <c r="H24" i="15"/>
  <c r="I24" i="15"/>
  <c r="J24" i="15"/>
  <c r="K24" i="15"/>
</calcChain>
</file>

<file path=xl/sharedStrings.xml><?xml version="1.0" encoding="utf-8"?>
<sst xmlns="http://schemas.openxmlformats.org/spreadsheetml/2006/main" count="2478" uniqueCount="797">
  <si>
    <t>Moyenne</t>
  </si>
  <si>
    <t>Somme</t>
  </si>
  <si>
    <t>Total</t>
  </si>
  <si>
    <t>R1 paired</t>
  </si>
  <si>
    <t>R2 paired</t>
  </si>
  <si>
    <t>Génotype</t>
  </si>
  <si>
    <t>Reads Clean ready</t>
  </si>
  <si>
    <t xml:space="preserve">Quantité de reads initiale : </t>
  </si>
  <si>
    <t>paires de reads avant nettoyage</t>
  </si>
  <si>
    <t>perte nettoyage (%)</t>
  </si>
  <si>
    <t>reads_tot</t>
  </si>
  <si>
    <t>reads_mapped</t>
  </si>
  <si>
    <t>%</t>
  </si>
  <si>
    <t>Echantillons</t>
  </si>
  <si>
    <t>reads tot = nbr de ligne du Bam. Mais attention, un reads mappant plusieurs fois est compté plusieurs fois</t>
  </si>
  <si>
    <t>reads mapped = ayant un flag mapped</t>
  </si>
  <si>
    <t>Etude des données de séquencage Brutes et nettoyées</t>
  </si>
  <si>
    <t>Index</t>
  </si>
  <si>
    <t>Nbr d'individus :</t>
  </si>
  <si>
    <t>Num ordre</t>
  </si>
  <si>
    <t>Min</t>
  </si>
  <si>
    <t>Max</t>
  </si>
  <si>
    <t>Dic2 x Silur</t>
  </si>
  <si>
    <t>ANALYSE DE LA STRUCTURE DE LA POPULATION</t>
  </si>
  <si>
    <t>A partir de la matrice de SNP, il est possible de calculer les distances entre chaque individu.</t>
  </si>
  <si>
    <t>On peut alors analyser cette matrice d'apparentement.</t>
  </si>
  <si>
    <t>On va s'apercevoir qu'il existe des individus très proches les uns des autres</t>
  </si>
  <si>
    <t>C'est un taff réalisé par Alban, à partir de ces données Bait + des données RNA seq de cette meme pop, en gardant les SNPs communs.</t>
  </si>
  <si>
    <t>38.37</t>
  </si>
  <si>
    <t>38.38</t>
  </si>
  <si>
    <t>38.50</t>
  </si>
  <si>
    <t>38.52</t>
  </si>
  <si>
    <t>38.53</t>
  </si>
  <si>
    <t>38.54</t>
  </si>
  <si>
    <t>39.06</t>
  </si>
  <si>
    <t>39.07</t>
  </si>
  <si>
    <t>39.25</t>
  </si>
  <si>
    <t>39.27</t>
  </si>
  <si>
    <t>39.31</t>
  </si>
  <si>
    <t>39.32</t>
  </si>
  <si>
    <t>39.35</t>
  </si>
  <si>
    <t>39.36</t>
  </si>
  <si>
    <t>40.01</t>
  </si>
  <si>
    <t>40.08</t>
  </si>
  <si>
    <t>40.04</t>
  </si>
  <si>
    <t>40.05</t>
  </si>
  <si>
    <t>40.10</t>
  </si>
  <si>
    <t>40.15</t>
  </si>
  <si>
    <t>40.16</t>
  </si>
  <si>
    <t>40.17</t>
  </si>
  <si>
    <t>40.35</t>
  </si>
  <si>
    <t>42.05</t>
  </si>
  <si>
    <t>40.46</t>
  </si>
  <si>
    <t>40.47</t>
  </si>
  <si>
    <t>42.48</t>
  </si>
  <si>
    <t>42.49</t>
  </si>
  <si>
    <t>44.13</t>
  </si>
  <si>
    <t>44.14</t>
  </si>
  <si>
    <t>44.42</t>
  </si>
  <si>
    <t>44.45</t>
  </si>
  <si>
    <t>44.50</t>
  </si>
  <si>
    <t>44.52</t>
  </si>
  <si>
    <t>Individu 1</t>
  </si>
  <si>
    <t>Individu 2</t>
  </si>
  <si>
    <t>Distance in Bait dataset</t>
  </si>
  <si>
    <t>Distance in RNA-seq dataset</t>
  </si>
  <si>
    <t>Individu présent en Bait mais pas en RNA seq.</t>
  </si>
  <si>
    <t>40.11</t>
  </si>
  <si>
    <t>40.12</t>
  </si>
  <si>
    <t>40.14</t>
  </si>
  <si>
    <t>39.21</t>
  </si>
  <si>
    <t>39.23</t>
  </si>
  <si>
    <t>39.24</t>
  </si>
  <si>
    <t>42.14</t>
  </si>
  <si>
    <t>42.15</t>
  </si>
  <si>
    <t>42.16</t>
  </si>
  <si>
    <t>44.61</t>
  </si>
  <si>
    <t>44.62</t>
  </si>
  <si>
    <t>44.65</t>
  </si>
  <si>
    <t>44.43</t>
  </si>
  <si>
    <t>17 Doublons</t>
  </si>
  <si>
    <t>5 Triplets</t>
  </si>
  <si>
    <t>père présumé</t>
  </si>
  <si>
    <t>% hétérozygote</t>
  </si>
  <si>
    <t>44.01</t>
  </si>
  <si>
    <t>42.13</t>
  </si>
  <si>
    <t>38.47</t>
  </si>
  <si>
    <t>42.38</t>
  </si>
  <si>
    <t>42.28</t>
  </si>
  <si>
    <t>44.56</t>
  </si>
  <si>
    <t>44.61/44.62</t>
  </si>
  <si>
    <t>ok</t>
  </si>
  <si>
    <t>Du coup je supprime les individus suivant lors de la création de la carte :</t>
  </si>
  <si>
    <t>TT06DC38.38</t>
  </si>
  <si>
    <t>TT06DC38.50</t>
  </si>
  <si>
    <t>TT06DC39.31</t>
  </si>
  <si>
    <t>TT06DC40.4</t>
  </si>
  <si>
    <t>TT06DC40.8</t>
  </si>
  <si>
    <t>TT06DC40.15</t>
  </si>
  <si>
    <t>TT06DC40.16</t>
  </si>
  <si>
    <t>TT06DC40.35</t>
  </si>
  <si>
    <t>TT06DC40.47</t>
  </si>
  <si>
    <t>TT06DC42.14</t>
  </si>
  <si>
    <t>TT06DC44.13</t>
  </si>
  <si>
    <t>TT06DC38.53</t>
  </si>
  <si>
    <t>TT06DC39.7</t>
  </si>
  <si>
    <t>TT06DC39.27</t>
  </si>
  <si>
    <t>TT06DC39.35</t>
  </si>
  <si>
    <t>TT06DC42.49</t>
  </si>
  <si>
    <t>TT06DC44.50</t>
  </si>
  <si>
    <t>TT06DC39.21</t>
  </si>
  <si>
    <t>TT06DC39.23</t>
  </si>
  <si>
    <t>TT06DC40.11</t>
  </si>
  <si>
    <t>TT06DC40.14</t>
  </si>
  <si>
    <t>TT06DC44.42</t>
  </si>
  <si>
    <t>TT06DC44.43</t>
  </si>
  <si>
    <t>TT06DC44.61</t>
  </si>
  <si>
    <t>TT06DC44.62</t>
  </si>
  <si>
    <t>TT06DC42.16</t>
  </si>
  <si>
    <t>TT06DC42.15</t>
  </si>
  <si>
    <t>Ici on parle de la manip RNA-Seq de 2015 réalisée dans le cadre du projet Fusariose de Pierre Roumet</t>
  </si>
  <si>
    <t>Pas d'index pour ce projet.</t>
  </si>
  <si>
    <t>Tous les reads font 120 bp</t>
  </si>
  <si>
    <r>
      <rPr>
        <b/>
        <sz val="11"/>
        <color theme="1"/>
        <rFont val="Calibri"/>
        <scheme val="minor"/>
      </rPr>
      <t>120 individus</t>
    </r>
    <r>
      <rPr>
        <sz val="11"/>
        <color theme="1"/>
        <rFont val="Calibri"/>
        <family val="2"/>
        <scheme val="minor"/>
      </rPr>
      <t xml:space="preserve"> de la population Dic2 x Silur ont été passés.</t>
    </r>
  </si>
  <si>
    <t>Fus-Tdu011-1_ATCACG</t>
  </si>
  <si>
    <t>Fus-Tdu012-1_CGATGT</t>
  </si>
  <si>
    <t>Fus-Tdu013-1_TTAGGC</t>
  </si>
  <si>
    <t>Fus-Tdu014-1_TGACCA</t>
  </si>
  <si>
    <t>Fus-Tdu015-1_ACAGTG</t>
  </si>
  <si>
    <t>Fus-Tdu016-1_GCCAAT</t>
  </si>
  <si>
    <t>Fus-Tdu017-1_CAGATC</t>
  </si>
  <si>
    <t>Fus-Tdu018-1_ACTTGA</t>
  </si>
  <si>
    <t>Fus-Tdu019-1_GATCAG</t>
  </si>
  <si>
    <t>Fus-Tdu020-1_TAGCTT</t>
  </si>
  <si>
    <t>Fus-Tdu021-1_GGCTAC</t>
  </si>
  <si>
    <t>Fus-Tdu022-1_CTTGTA</t>
  </si>
  <si>
    <t>Fus-Tdu023-1_ATCACG</t>
  </si>
  <si>
    <t>Fus-Tdu024-1_CGATGT</t>
  </si>
  <si>
    <t>Fus-Tdu025-1_TTAGGC</t>
  </si>
  <si>
    <t>Fus-Tdu026-1_TGACCA</t>
  </si>
  <si>
    <t>Fus-Tdu027-1_ACAGTG</t>
  </si>
  <si>
    <t>Fus-Tdu028-2-1_AGTCAA</t>
  </si>
  <si>
    <t>Fus-Tdu029-1_CAGATC</t>
  </si>
  <si>
    <t>Fus-Tdu030-1_ACTTGA</t>
  </si>
  <si>
    <t>Fus-Tdu031-1_GATCAG</t>
  </si>
  <si>
    <t>Fus-Tdu032-1_TAGCTT</t>
  </si>
  <si>
    <t>Fus-Tdu033-1_GGCTAC</t>
  </si>
  <si>
    <t>Fus-Tdu034-1_CTTGTA</t>
  </si>
  <si>
    <t>Fus-Tdu035-1-1_AGTTCC</t>
  </si>
  <si>
    <t>Fus-Tdu036-1_GCCAAT</t>
  </si>
  <si>
    <t>Fus-Tdu037-1_AGTCAA</t>
  </si>
  <si>
    <t>Fus-Tdu038-1_AGTTCC</t>
  </si>
  <si>
    <t>Fus-Tdu039-1-1_ATGTCA</t>
  </si>
  <si>
    <t>Fus-Tdu040-1-1_CCGTCC</t>
  </si>
  <si>
    <t>Fus-Tdu041-1-1_GTCCGC</t>
  </si>
  <si>
    <t>Fus-Tdu042-1-1_GTGAAA</t>
  </si>
  <si>
    <t>Fus-Tdu043-1-1_GTGGCC</t>
  </si>
  <si>
    <t>Fus-Tdu044-1-1_GTTTCG</t>
  </si>
  <si>
    <t>Fus-Tdu045-1-1_CGTACG</t>
  </si>
  <si>
    <t>Fus-Tdu046-2-1_GAGTGG</t>
  </si>
  <si>
    <t>Fus-Tdu047-2-1_ACTGAT</t>
  </si>
  <si>
    <t>Fus-Tdu048-2-1_ATTCCT</t>
  </si>
  <si>
    <t>Fus-Tdu049-1_ATGTCA</t>
  </si>
  <si>
    <t>Fus-Tdu050-1_CCGTCC</t>
  </si>
  <si>
    <t>Fus-Tdu051-1_GTCCGC</t>
  </si>
  <si>
    <t>Fus-Tdu052-1_GTGAAA</t>
  </si>
  <si>
    <t>Fus-Tdu053-1_GTGGCC</t>
  </si>
  <si>
    <t>Fus-Tdu054-1_GTTTCG</t>
  </si>
  <si>
    <t>Fus-Tdu055-1_CGTACG</t>
  </si>
  <si>
    <t>Fus-Tdu056-1_GAGTGG</t>
  </si>
  <si>
    <t>Fus-Tdu057-1_ACTGAT</t>
  </si>
  <si>
    <t>Fus-Tdu058-1_ATTCCT</t>
  </si>
  <si>
    <t>Fus-Tdu059-1_AGTCAA</t>
  </si>
  <si>
    <t>Fus-Tdu060-1_AGTTCC</t>
  </si>
  <si>
    <t>Fus-Tdu061-1_ATGTCA</t>
  </si>
  <si>
    <t>Fus-Tdu062-1_CCGTCC</t>
  </si>
  <si>
    <t>Fus-Tdu063-1_GTCCGC</t>
  </si>
  <si>
    <t>Fus-Tdu064-1_GTGAAA</t>
  </si>
  <si>
    <t>Fus-Tdu065-1_GTGGCC</t>
  </si>
  <si>
    <t>Fus-Tdu066-1_GTTTCG</t>
  </si>
  <si>
    <t>Fus-Tdu067-1_CGTACG</t>
  </si>
  <si>
    <t>Fus-Tdu068-1_GAGTGG</t>
  </si>
  <si>
    <t>Fus-Tdu069-1_ACTGAT</t>
  </si>
  <si>
    <t>Fus-Tdu070-1_ATTCCT</t>
  </si>
  <si>
    <t>Fus-Tdu071-1-1_ATCACG</t>
  </si>
  <si>
    <t>Fus-Tdu072-1-1_CGATGT</t>
  </si>
  <si>
    <t>Fus-Tdu073-1-1_TTAGGC</t>
  </si>
  <si>
    <t>Fus-Tdu074-1-1_TGACCA</t>
  </si>
  <si>
    <t>Fus-Tdu075-1-1_ACAGTG</t>
  </si>
  <si>
    <t>Fus-Tdu076-1-1_GCCAAT</t>
  </si>
  <si>
    <t>Fus-Tdu077-1-1_CAGATC</t>
  </si>
  <si>
    <t>Fus-Tdu078-1-1_ACTTGA</t>
  </si>
  <si>
    <t>Fus-Tdu079-1-1_GATCAG</t>
  </si>
  <si>
    <t>Fus-Tdu080-1-1_TAGCTT</t>
  </si>
  <si>
    <t>Fus-Tdu081-1-1_GGCTAC</t>
  </si>
  <si>
    <t>Fus-Tdu082-1-1_CTTGTA</t>
  </si>
  <si>
    <t>Fus-Tdu083-1-1_ATCACG</t>
  </si>
  <si>
    <t>Fus-Tdu084-1-1_CGATGT</t>
  </si>
  <si>
    <t>Fus-Tdu085-1-1_TTAGGC</t>
  </si>
  <si>
    <t>Fus-Tdu086-1-1_TGACCA</t>
  </si>
  <si>
    <t>Fus-Tdu087-1-1_ACAGTG</t>
  </si>
  <si>
    <t>Fus-Tdu088-1-1_GCCAAT</t>
  </si>
  <si>
    <t>Fus-Tdu089-1-1_CAGATC</t>
  </si>
  <si>
    <t>Fus-Tdu090-1-1_ACTTGA</t>
  </si>
  <si>
    <t>Fus-Tdu091-1-1_GATCAG</t>
  </si>
  <si>
    <t>Fus-Tdu092-2-1_TAGCTT</t>
  </si>
  <si>
    <t>Fus-Tdu093-1-1_GGCTAC</t>
  </si>
  <si>
    <t>Fus-Tdu094-1-1_CTTGTA</t>
  </si>
  <si>
    <t>Fus-Tdu095-1-1_AGTCAA</t>
  </si>
  <si>
    <t>Fus-Tdu096-1-1_AGTTCC</t>
  </si>
  <si>
    <t>Fus-Tdu097-1-1_ATGTCA</t>
  </si>
  <si>
    <t>Fus-Tdu098-1-1_CCGTCC</t>
  </si>
  <si>
    <t>Fus-Tdu099-1-1_GTCCGC</t>
  </si>
  <si>
    <t>Fus-Tdu100-1-1_GTGAAA</t>
  </si>
  <si>
    <t>Fus-Tdu101-1-1_GTGGCC</t>
  </si>
  <si>
    <t>Fus-Tdu102-1-1_GTTTCG</t>
  </si>
  <si>
    <t>Fus-Tdu103-1-1_CGTACG</t>
  </si>
  <si>
    <t>Fus-Tdu104-1-1_GAGTGG</t>
  </si>
  <si>
    <t>Fus-Tdu105-1-1_ACTGAT</t>
  </si>
  <si>
    <t>Fus-Tdu106-1-1_ATTCCT</t>
  </si>
  <si>
    <t>Fus-Tdu107-1-1_ATCACG</t>
  </si>
  <si>
    <t>Fus-Tdu108-1-1_CGATGT</t>
  </si>
  <si>
    <t>Fus-Tdu109-1-1_TTAGGC</t>
  </si>
  <si>
    <t>Fus-Tdu110-1-1_TGACCA</t>
  </si>
  <si>
    <t>Fus-Tdu111-1-1_ACAGTG</t>
  </si>
  <si>
    <t>Fus-Tdu112-1-1_GCCAAT</t>
  </si>
  <si>
    <t>Fus-Tdu113-2-1_CAGATC</t>
  </si>
  <si>
    <t>Fus-Tdu114-2-1_ACTTGA</t>
  </si>
  <si>
    <t>Fus-Tdu115-1-1_GATCAG</t>
  </si>
  <si>
    <t>Fus-Tdu116-2-1_TAGCTT</t>
  </si>
  <si>
    <t>Fus-Tdu117-1-1_GGCTAC</t>
  </si>
  <si>
    <t>Fus-Tdu118-1-1_CTTGTA</t>
  </si>
  <si>
    <t>Fus-Tdu119-1-1_AGTCAA</t>
  </si>
  <si>
    <t>Fus-Tdu120-1-1_AGTTCC</t>
  </si>
  <si>
    <t>Fus-Tdu121-1-1_ATGTCA</t>
  </si>
  <si>
    <t>Fus-Tdu122-1-1_CCGTCC</t>
  </si>
  <si>
    <t>Fus-Tdu123-1-1_GTCCGC</t>
  </si>
  <si>
    <t>Fus-Tdu124-1-1_GTGAAA</t>
  </si>
  <si>
    <t>Fus-Tdu125-1-1_GTGGCC</t>
  </si>
  <si>
    <t>Fus-Tdu126-1-1_GTTTCG</t>
  </si>
  <si>
    <t>Fus-Tdu127-1-1_CGTACG</t>
  </si>
  <si>
    <t>Fus-Tdu128-1-1_GAGTGG</t>
  </si>
  <si>
    <t>Fus-Tdu129-1-1_ACTGAT</t>
  </si>
  <si>
    <t>Fus-Tdu130-1-1_ATTCCT</t>
  </si>
  <si>
    <t>single</t>
  </si>
  <si>
    <t>Nombre de paires de reads tot syntétisés = 1 milliard 800 millions</t>
  </si>
  <si>
    <t>7% de perte au nettoyage en moyenne</t>
  </si>
  <si>
    <t>Reste 3,3 milliards de reads en tout</t>
  </si>
  <si>
    <t>27 millions de reads par individus en moyenne, avec de fortes variations (de 14 à 52 millions de reads.. !)</t>
  </si>
  <si>
    <t>DC44.35</t>
  </si>
  <si>
    <t>DC39.06</t>
  </si>
  <si>
    <t>DC38.44</t>
  </si>
  <si>
    <t>DC39.31</t>
  </si>
  <si>
    <t>DC42.09</t>
  </si>
  <si>
    <t>DC40.12</t>
  </si>
  <si>
    <t>DC38.11</t>
  </si>
  <si>
    <t>DC40.14</t>
  </si>
  <si>
    <t>DC40.01</t>
  </si>
  <si>
    <t>DC39.11</t>
  </si>
  <si>
    <t>DC40.33</t>
  </si>
  <si>
    <t>DC40.52</t>
  </si>
  <si>
    <t>DC39.25</t>
  </si>
  <si>
    <t>DC42.26</t>
  </si>
  <si>
    <t>DC42.38</t>
  </si>
  <si>
    <t>dic2</t>
  </si>
  <si>
    <t>DC38.27</t>
  </si>
  <si>
    <t>DC44.43</t>
  </si>
  <si>
    <t>DC39.04</t>
  </si>
  <si>
    <t>DC38.39</t>
  </si>
  <si>
    <t>DC38.42</t>
  </si>
  <si>
    <t>DC44.03</t>
  </si>
  <si>
    <t>DC39.26</t>
  </si>
  <si>
    <t>DC40.08</t>
  </si>
  <si>
    <t>DC39.08</t>
  </si>
  <si>
    <t>DC38.03</t>
  </si>
  <si>
    <t>DC42.03</t>
  </si>
  <si>
    <t>DC39.21</t>
  </si>
  <si>
    <t>DC40.24</t>
  </si>
  <si>
    <t>DC42.28</t>
  </si>
  <si>
    <t>DC44.45</t>
  </si>
  <si>
    <t>DC44.39</t>
  </si>
  <si>
    <t>DC40.38</t>
  </si>
  <si>
    <t>DC40.11</t>
  </si>
  <si>
    <t>DC44.62</t>
  </si>
  <si>
    <t>DC42.55</t>
  </si>
  <si>
    <t>DC44.05</t>
  </si>
  <si>
    <t>DC38.51</t>
  </si>
  <si>
    <t>DC38.36</t>
  </si>
  <si>
    <t>DC42.11</t>
  </si>
  <si>
    <t>DC44.48</t>
  </si>
  <si>
    <t>DC40.10</t>
  </si>
  <si>
    <t>DC42.41</t>
  </si>
  <si>
    <t>DC38.23</t>
  </si>
  <si>
    <t>DC40.15</t>
  </si>
  <si>
    <t>DC38.37</t>
  </si>
  <si>
    <t>DC44.56</t>
  </si>
  <si>
    <t>DC44.38</t>
  </si>
  <si>
    <t>DC44.54</t>
  </si>
  <si>
    <t>DC42.04</t>
  </si>
  <si>
    <t>DC44.61</t>
  </si>
  <si>
    <t>DC38.32</t>
  </si>
  <si>
    <t>DC44.55</t>
  </si>
  <si>
    <t>DC44.64</t>
  </si>
  <si>
    <t>DC44.13</t>
  </si>
  <si>
    <t>DC42.13</t>
  </si>
  <si>
    <t>DC42.06</t>
  </si>
  <si>
    <t>DC42.48</t>
  </si>
  <si>
    <t>DC42.18</t>
  </si>
  <si>
    <t>DC44.07</t>
  </si>
  <si>
    <t>DC44.42</t>
  </si>
  <si>
    <t>DC38.38</t>
  </si>
  <si>
    <t>DC38.15</t>
  </si>
  <si>
    <t>DC40.32</t>
  </si>
  <si>
    <t>DC42.01</t>
  </si>
  <si>
    <t>DC42.25</t>
  </si>
  <si>
    <t>DC44.34</t>
  </si>
  <si>
    <t>DC39.32</t>
  </si>
  <si>
    <t>DC39.03</t>
  </si>
  <si>
    <t>DC44.01</t>
  </si>
  <si>
    <t>DC38.34</t>
  </si>
  <si>
    <t>DC38.47</t>
  </si>
  <si>
    <t>DC42.40</t>
  </si>
  <si>
    <t>DC44.28</t>
  </si>
  <si>
    <t>DC42.02</t>
  </si>
  <si>
    <t>DC40.34</t>
  </si>
  <si>
    <t>DC40.04</t>
  </si>
  <si>
    <t>DC38.24</t>
  </si>
  <si>
    <t>DC39.23</t>
  </si>
  <si>
    <t>DC38.52</t>
  </si>
  <si>
    <t>DC42.35</t>
  </si>
  <si>
    <t>DC42.15</t>
  </si>
  <si>
    <t>DC40.05</t>
  </si>
  <si>
    <t>DC40.35</t>
  </si>
  <si>
    <t>DC40.17</t>
  </si>
  <si>
    <t>DC44.14</t>
  </si>
  <si>
    <t>DC38.19</t>
  </si>
  <si>
    <t>DC38.35</t>
  </si>
  <si>
    <t>DC44.19</t>
  </si>
  <si>
    <t>DC40.46</t>
  </si>
  <si>
    <t>DC40.45</t>
  </si>
  <si>
    <t>DC40.39</t>
  </si>
  <si>
    <t>DC42.44</t>
  </si>
  <si>
    <t>DC39.13</t>
  </si>
  <si>
    <t>DC38.08</t>
  </si>
  <si>
    <t>DC40.18</t>
  </si>
  <si>
    <t>DC40.47</t>
  </si>
  <si>
    <t>DC44.65</t>
  </si>
  <si>
    <t>DC39.20</t>
  </si>
  <si>
    <t>DC39.34</t>
  </si>
  <si>
    <t>DC39.16</t>
  </si>
  <si>
    <t>DC38.41</t>
  </si>
  <si>
    <t>DC44.22</t>
  </si>
  <si>
    <t>DC38.25</t>
  </si>
  <si>
    <t>DC42.05</t>
  </si>
  <si>
    <t>DC38.29</t>
  </si>
  <si>
    <t>DC42.14</t>
  </si>
  <si>
    <t>DC40.23</t>
  </si>
  <si>
    <t>DC39.24</t>
  </si>
  <si>
    <t>DC39.09</t>
  </si>
  <si>
    <t>DC40.16</t>
  </si>
  <si>
    <t>DC39.18</t>
  </si>
  <si>
    <t>DC42.53</t>
  </si>
  <si>
    <t>silur</t>
  </si>
  <si>
    <t>DC44.11</t>
  </si>
  <si>
    <t>DC38.54</t>
  </si>
  <si>
    <t>DC38.12</t>
  </si>
  <si>
    <t>DC42.17</t>
  </si>
  <si>
    <t>DC39.28</t>
  </si>
  <si>
    <t>DC38.50</t>
  </si>
  <si>
    <r>
      <t xml:space="preserve">Référence utilisée = </t>
    </r>
    <r>
      <rPr>
        <sz val="12"/>
        <color theme="1"/>
        <rFont val="Calibri"/>
        <family val="2"/>
        <scheme val="minor"/>
      </rPr>
      <t>Transcriptome blé tendre release 28</t>
    </r>
  </si>
  <si>
    <t>Représentation des reads de la manip single strand specific.</t>
  </si>
  <si>
    <t xml:space="preserve">Date de la manip </t>
  </si>
  <si>
    <t>?</t>
  </si>
  <si>
    <t>Taille de lecture du séquenceur</t>
  </si>
  <si>
    <t>2x150pb</t>
  </si>
  <si>
    <t>Pair End</t>
  </si>
  <si>
    <t>Queue Poly A</t>
  </si>
  <si>
    <t>Adaptateur P5 classique</t>
  </si>
  <si>
    <t>Mon ADN d'intérêt</t>
  </si>
  <si>
    <t>P7 : (MP7) adaptateur avec index/ nouvelle version illumina classique</t>
  </si>
  <si>
    <t>Longueur attendue : 150</t>
  </si>
  <si>
    <t>LECTURE</t>
  </si>
  <si>
    <t>A</t>
  </si>
  <si>
    <t>T</t>
  </si>
  <si>
    <t>G</t>
  </si>
  <si>
    <t>C</t>
  </si>
  <si>
    <t>INSERT</t>
  </si>
  <si>
    <t>GATCGGAAGAGCACACGTCTGAACTCCAGTCAC</t>
  </si>
  <si>
    <t>ATCTCGTATGCCGTCTTCTGCTTG</t>
  </si>
  <si>
    <t>Forward</t>
  </si>
  <si>
    <t>Reverse</t>
  </si>
  <si>
    <t>Pour l'index, il y a une petite particularité ici:</t>
  </si>
  <si>
    <t>Certains individus ont deux bases en plus de l'index.</t>
  </si>
  <si>
    <t>index</t>
  </si>
  <si>
    <t>Bases bonus</t>
  </si>
  <si>
    <t>Séquence a rentrer a Cutadapt :</t>
  </si>
  <si>
    <t>AGTCAA</t>
  </si>
  <si>
    <t>CA</t>
  </si>
  <si>
    <t>l'index peut donc être de taille 6 ou 8</t>
  </si>
  <si>
    <t>P7 + index</t>
  </si>
  <si>
    <t>AGTTCC</t>
  </si>
  <si>
    <t>GT</t>
  </si>
  <si>
    <t xml:space="preserve">P5 </t>
  </si>
  <si>
    <t>ATGTCA</t>
  </si>
  <si>
    <t>GA</t>
  </si>
  <si>
    <t>CCGTCC</t>
  </si>
  <si>
    <t>CG</t>
  </si>
  <si>
    <t>GTCCGC</t>
  </si>
  <si>
    <t>AC</t>
  </si>
  <si>
    <t>GTGAAA</t>
  </si>
  <si>
    <t>GTGGCC</t>
  </si>
  <si>
    <t>TT</t>
  </si>
  <si>
    <t>GTTTCG</t>
  </si>
  <si>
    <t>CGTACG</t>
  </si>
  <si>
    <t>TA</t>
  </si>
  <si>
    <t>GAGTGG</t>
  </si>
  <si>
    <t>AT</t>
  </si>
  <si>
    <t>ACTGAT</t>
  </si>
  <si>
    <t>ATTCCT</t>
  </si>
  <si>
    <t>1.Lors de l'appel de SNP, Silur et Dic2 avait trop d'allèles en commun, un autre individu étati extrémement différent de dic2 : j'en ai déduit que Silur n'était pas Silur</t>
  </si>
  <si>
    <t>2.J'ai analysé pour 2000 SNP EPOs commun à ma manip RNA-seq et celle de Yan lors de la capture baits (sur la même population) les distances entre individus.</t>
  </si>
  <si>
    <t>3.Si la ressemblance entre le jeu d'allèle d'un individu et celle d'un autre individu est supérieur à 0,5 c'est qu'il sont apparentés, si elle est supérieur à 0,8 que ce sont les même individus.</t>
  </si>
  <si>
    <t>4.On obtient lors un lien entre les génotypes Rna-seq et ceux de la manip baites (table cohérence yan)</t>
  </si>
  <si>
    <t>Correspondance finale</t>
  </si>
  <si>
    <t>Code Banque</t>
  </si>
  <si>
    <t>Code Plante V0</t>
  </si>
  <si>
    <t>Lane</t>
  </si>
  <si>
    <t>Code plante V2</t>
  </si>
  <si>
    <t>cohérence yan</t>
  </si>
  <si>
    <t>Code plante V3</t>
  </si>
  <si>
    <t>Cohérence yan dans l'ordre code plante V1</t>
  </si>
  <si>
    <t>Fus-Tdu011-1</t>
  </si>
  <si>
    <t>FUS_A</t>
  </si>
  <si>
    <t>Fus-Tdu087-1-1</t>
  </si>
  <si>
    <t>FUS_D</t>
  </si>
  <si>
    <t>[1] "DC38.03 TT06DC_38.03 0.951776649746"</t>
  </si>
  <si>
    <t>Fus-Tdu012-1</t>
  </si>
  <si>
    <t>Fus-Tdu115-1-1</t>
  </si>
  <si>
    <t>FUS_E</t>
  </si>
  <si>
    <t>[1] "DC38.08 TT06DC_38.08 0.933910306845"</t>
  </si>
  <si>
    <t>Fus-Tdu013-1</t>
  </si>
  <si>
    <t>Fus-Tdu125-1-1</t>
  </si>
  <si>
    <t>[1] "DC38.11 TT06DC_40.24 0.93287037037"</t>
  </si>
  <si>
    <t>Fus-Tdu014-1</t>
  </si>
  <si>
    <t>Fus-Tdu106-1-1</t>
  </si>
  <si>
    <t>[1] "DC38.12 TT06DC_38.32 0.969644902635"</t>
  </si>
  <si>
    <t>Fus-Tdu015-1</t>
  </si>
  <si>
    <t>Fus-Tdu117-1-1</t>
  </si>
  <si>
    <t>[1] "DC38.15 TT06DC_40.33 0.970167064439"</t>
  </si>
  <si>
    <t>Fus-Tdu016-1</t>
  </si>
  <si>
    <t>Fus-Tdu027-1</t>
  </si>
  <si>
    <t>FUS_B</t>
  </si>
  <si>
    <t>[1] "DC38.19 TT06DC_40.05 0.919254658385"</t>
  </si>
  <si>
    <t>Fus-Tdu017-1</t>
  </si>
  <si>
    <t>Fus-Tdu114-2-1</t>
  </si>
  <si>
    <t>[1] "DC38.23 TT06DC_40.35 0.889100126743" "DC38.23 TT06DC_42.05 0.903914590747"</t>
  </si>
  <si>
    <t>Fus-Tdu018-1</t>
  </si>
  <si>
    <t>Fus-Tdu036-1</t>
  </si>
  <si>
    <t>[1] "DC38.24 TT06DC_39.26 0.9173693086"</t>
  </si>
  <si>
    <t>Fus-Tdu019-1</t>
  </si>
  <si>
    <t>Fus-Tdu071-1-1</t>
  </si>
  <si>
    <t>FUS_C</t>
  </si>
  <si>
    <t>[1] "DC38.25 TT06DC_44.35 0.968023255814"</t>
  </si>
  <si>
    <t>Fus-Tdu020-1</t>
  </si>
  <si>
    <t>Fus-Tdu093-1-1</t>
  </si>
  <si>
    <t>[1] "DC38.27 TT06DC_38.27 0.957117331745"</t>
  </si>
  <si>
    <t>Fus-Tdu021-1</t>
  </si>
  <si>
    <t>[1] "DC38.29 TT06DC_38.29 0.96442687747"</t>
  </si>
  <si>
    <t>Fus-Tdu022-1</t>
  </si>
  <si>
    <t>Fus-Tdu092-2-1</t>
  </si>
  <si>
    <t>[1] "DC38.32 TT06DC_38.12 0.944708680143"</t>
  </si>
  <si>
    <t>Fus-Tdu059-1</t>
  </si>
  <si>
    <t>Fus-Tdu079-1-1</t>
  </si>
  <si>
    <t>[1] "DC38.34 TT06DC_42.04 0.960635359116"</t>
  </si>
  <si>
    <t>Fus-Tdu060-1</t>
  </si>
  <si>
    <t>Fus-Tdu070-1</t>
  </si>
  <si>
    <t>[1] "DC38.35 TT06DC_42.55 0.946875"</t>
  </si>
  <si>
    <t>Fus-Tdu061-1</t>
  </si>
  <si>
    <t>Fus-Tdu126-1-1</t>
  </si>
  <si>
    <t>[1] "DC38.36 TT06DC_38.11 0.953171310018"</t>
  </si>
  <si>
    <t>Fus-Tdu062-1</t>
  </si>
  <si>
    <t>Fus-Tdu118-1-1</t>
  </si>
  <si>
    <t>[1] "DC38.37 TT06DC_40.38 0.941860465116"</t>
  </si>
  <si>
    <t>Fus-Tdu063-1</t>
  </si>
  <si>
    <t>Fus-Tdu108-1-1</t>
  </si>
  <si>
    <t>[1] "DC38.38 TT06DC_42.14 0.896627971255" "DC38.38 TT06DC_42.15 0.951445717403"</t>
  </si>
  <si>
    <t>[3] "DC38.38 TT06DC_42.16 0.930356193514"</t>
  </si>
  <si>
    <t>Fus-Tdu064-1</t>
  </si>
  <si>
    <t>Fus-Tdu084-1-1</t>
  </si>
  <si>
    <t>[1] "DC38.39 TT06DC_38.39 0.978333333333"</t>
  </si>
  <si>
    <t>Fus-Tdu065-1</t>
  </si>
  <si>
    <t>[1] "DC38.41 TT06DC_40.34 0.934579439252"</t>
  </si>
  <si>
    <t>Fus-Tdu066-1</t>
  </si>
  <si>
    <t>Fus-Tdu094-1-1</t>
  </si>
  <si>
    <t>[1] "DC38.42 TT06DC_38.42 0.970572207084"</t>
  </si>
  <si>
    <t>Fus-Tdu067-1</t>
  </si>
  <si>
    <t>Fus-Tdu104-1-1</t>
  </si>
  <si>
    <t>[1] "DC38.44 TT06DC_38.44 0.97001303781"</t>
  </si>
  <si>
    <t>Fus-Tdu068-1</t>
  </si>
  <si>
    <t>Fus-Tdu112-1-1</t>
  </si>
  <si>
    <t>[1] "DC38.47 TT06DC_42.25 0.97650273224"</t>
  </si>
  <si>
    <t>Fus-Tdu069-1</t>
  </si>
  <si>
    <t>[1] "DC38.50 TT06DC_38.50 0.96914600551"</t>
  </si>
  <si>
    <t>Fus-Tdu100-1-1</t>
  </si>
  <si>
    <t>[1] "DC38.51 TT06DC_38.51 0.971205758848"</t>
  </si>
  <si>
    <t>Fus-Tdu023-1</t>
  </si>
  <si>
    <t>Fus-Tdu030-1</t>
  </si>
  <si>
    <t>[1] "DC38.52 TT06DC_40.04 0.946441155743"</t>
  </si>
  <si>
    <t>Fus-Tdu024-1</t>
  </si>
  <si>
    <t>Fus-Tdu080-1-1</t>
  </si>
  <si>
    <t>[1] "DC38.54 TT06DC_40.01 0.931713722915"</t>
  </si>
  <si>
    <t>Fus-Tdu025-1</t>
  </si>
  <si>
    <t>Fus-Tdu120-1-1</t>
  </si>
  <si>
    <t>[1] "DC39.03 TT06DC_38.15 0.949736995909"</t>
  </si>
  <si>
    <t>Fus-Tdu026-1</t>
  </si>
  <si>
    <t>Fus-Tdu043-1-1</t>
  </si>
  <si>
    <t>[1] "DC39.04 TT06DC_39.20 0.969204927212"</t>
  </si>
  <si>
    <t>Fus-Tdu044-1-1</t>
  </si>
  <si>
    <t>[1] "DC39.06 TT06DC_44.13 0.978494623656"</t>
  </si>
  <si>
    <t>Fus-Tdu029-1</t>
  </si>
  <si>
    <t>Fus-Tdu055-1</t>
  </si>
  <si>
    <t>[1] "DC39.08 TT06DC_39.08 0.975354282193"</t>
  </si>
  <si>
    <t>Fus-Tdu054-1</t>
  </si>
  <si>
    <t>[1] "DC39.09 TT06DC_39.09 0.972701949861"</t>
  </si>
  <si>
    <t>Fus-Tdu031-1</t>
  </si>
  <si>
    <t>Fus-Tdu096-1-1</t>
  </si>
  <si>
    <t>[1] "DC39.11 TT06DC_39.11 0.961772853186"</t>
  </si>
  <si>
    <t>Fus-Tdu032-1</t>
  </si>
  <si>
    <t>[1] "DC39.13 TT06DC_39.13 0.967449306297"</t>
  </si>
  <si>
    <t>Fus-Tdu033-1</t>
  </si>
  <si>
    <t>Fus-Tdu058-1</t>
  </si>
  <si>
    <t>[1] "DC39.16 TT06DC_39.16 0.977735368957"</t>
  </si>
  <si>
    <t>Fus-Tdu034-1</t>
  </si>
  <si>
    <t>[1] "DC39.18 TT06DC_39.18 0.973845297718"</t>
  </si>
  <si>
    <t>[1] "DC39.20 TT06DC_42.44 0.883707865169"</t>
  </si>
  <si>
    <t>Fus-Tdu037-1</t>
  </si>
  <si>
    <t>Fus-Tdu109-1-1</t>
  </si>
  <si>
    <t>[1] "DC39.21 TT06DC_42.26 0.97268777157"</t>
  </si>
  <si>
    <t>Fus-Tdu038-1</t>
  </si>
  <si>
    <t>[1] "DC39.23 TT06DC_39.21 0.854874041621" "DC39.23 TT06DC_39.23 0.969933184855"</t>
  </si>
  <si>
    <t>Fus-Tdu049-1</t>
  </si>
  <si>
    <t>[1] "DC39.24 TT06DC_39.21 0.815991237678" "DC39.24 TT06DC_39.24 0.959682749504"</t>
  </si>
  <si>
    <t>Fus-Tdu050-1</t>
  </si>
  <si>
    <t>Fus-Tdu128-1-1</t>
  </si>
  <si>
    <t>no match</t>
  </si>
  <si>
    <t>[1] "DC39.25  "</t>
  </si>
  <si>
    <t>Fus-Tdu051-1</t>
  </si>
  <si>
    <t>[1] "DC39.26 Silur 0.979934924078"</t>
  </si>
  <si>
    <t>Fus-Tdu052-1</t>
  </si>
  <si>
    <t>[1] "DC39.28 TT06DC_39.28 0.943813131313"</t>
  </si>
  <si>
    <t>Fus-Tdu053-1</t>
  </si>
  <si>
    <t>Fus-Tdu057-1</t>
  </si>
  <si>
    <t>[1] "DC39.31 TT06DC_39.30 0.801292407108" "DC39.31 TT06DC_39.31 0.893911995178"</t>
  </si>
  <si>
    <t>Fus-Tdu110-1-1</t>
  </si>
  <si>
    <t>[1] "DC39.32  "</t>
  </si>
  <si>
    <t>[1] "DC39.34 TT06DC_39.34 0.919334975369"</t>
  </si>
  <si>
    <t>Fus-Tdu056-1</t>
  </si>
  <si>
    <t>Fus-Tdu046-2-1</t>
  </si>
  <si>
    <t>[1] "DC40.01 TT06DC_42.13 0.951036866359"</t>
  </si>
  <si>
    <t>[1] "DC40.04 TT06DC_42.28 0.97582697201"</t>
  </si>
  <si>
    <t>[1] "DC40.05 TT06DC_44.19 0.974985110185"</t>
  </si>
  <si>
    <t>Fus-Tdu028-2-1</t>
  </si>
  <si>
    <t>Fus-Tdu040-1-1</t>
  </si>
  <si>
    <t>[1] "DC40.08 TT06DC_38.24 0.951612903226"</t>
  </si>
  <si>
    <t>Fus-Tdu035-1-1</t>
  </si>
  <si>
    <t>[1] "DC40.10 TT06DC_42.40 0.975873015873"</t>
  </si>
  <si>
    <t>Fus-Tdu039-1-1</t>
  </si>
  <si>
    <t>Fus-Tdu095-1-1</t>
  </si>
  <si>
    <t>[1] "DC40.11 TT06DC_40.11 0.944592790387" "DC40.11 TT06DC_40.12 0.897606382979"</t>
  </si>
  <si>
    <t>[3] "DC40.11 TT06DC_40.14 0.927727588603"</t>
  </si>
  <si>
    <t>Fus-Tdu091-1-1</t>
  </si>
  <si>
    <t>[1] "DC40.12 TT06DC_40.11 0.901159243441" "DC40.12 TT06DC_40.12 0.945520581114"</t>
  </si>
  <si>
    <t>[3] "DC40.12 TT06DC_40.14 0.943420216147"</t>
  </si>
  <si>
    <t>Fus-Tdu041-1-1</t>
  </si>
  <si>
    <t>Fus-Tdu085-1-1</t>
  </si>
  <si>
    <t xml:space="preserve">[1] "DC40.14 TT06DC_40.11 0.907296650718" "DC40.14 TT06DC_40.12 0.91646778043" </t>
  </si>
  <si>
    <t>[3] "DC40.14 TT06DC_40.14 0.967019290604"</t>
  </si>
  <si>
    <t>Fus-Tdu042-1-1</t>
  </si>
  <si>
    <t>Fus-Tdu072-1-1</t>
  </si>
  <si>
    <t>[1] "DC40.15 TT06DC_44.07 0.979830839297"</t>
  </si>
  <si>
    <t>[1] "DC40.16 TT06DC_40.16 0.960832313341" "DC40.16 TT06DC_40.17 0.907877169559"</t>
  </si>
  <si>
    <t>Fus-Tdu073-1-1</t>
  </si>
  <si>
    <t>[1] "DC40.17 TT06DC_44.28 0.969201759899"</t>
  </si>
  <si>
    <t>Fus-Tdu045-1-1</t>
  </si>
  <si>
    <t>[1] "DC40.18 TT06DC_40.18 0.95080763583"</t>
  </si>
  <si>
    <t>[1] "DC40.23 TT06DC_40.23 0.914156626506"</t>
  </si>
  <si>
    <t>Fus-Tdu047-2-1</t>
  </si>
  <si>
    <t>Fus-Tdu116-2-1</t>
  </si>
  <si>
    <t>[1] "DC40.24 TT06DC_38.23 0.929365079365"</t>
  </si>
  <si>
    <t>Fus-Tdu048-2-1</t>
  </si>
  <si>
    <t>[1] "DC40.32 TT06DC_44.22 0.979695431472"</t>
  </si>
  <si>
    <t>Fus-Tdu121-1-1</t>
  </si>
  <si>
    <t>[1] "DC40.33 TT06DC_38.36 0.965888689408"</t>
  </si>
  <si>
    <t>Fus-Tdu074-1-1</t>
  </si>
  <si>
    <t>[1] "DC40.34 TT06DC_40.08 0.849025974026"</t>
  </si>
  <si>
    <t>Fus-Tdu111-1-1</t>
  </si>
  <si>
    <t>[1] "DC40.35 TT06DC_44.14 0.968067226891"</t>
  </si>
  <si>
    <t>Fus-Tdu123-1-1</t>
  </si>
  <si>
    <t>[1] "DC40.38 TT06DC_38.37 0.960110803324"</t>
  </si>
  <si>
    <t>Fus-Tdu075-1-1</t>
  </si>
  <si>
    <t>Fus-Tdu097-1-1</t>
  </si>
  <si>
    <t>[1] "DC40.39 TT06DC_40.39 0.952099737533"</t>
  </si>
  <si>
    <t>Fus-Tdu076-1-1</t>
  </si>
  <si>
    <t>[1] "DC40.45 TT06DC_40.45 0.947712418301"</t>
  </si>
  <si>
    <t>Fus-Tdu077-1-1</t>
  </si>
  <si>
    <t>[1] "DC40.46 TT06DC_40.46 0.955085865258" "DC40.46 TT06DC_40.47 0.922588832487"</t>
  </si>
  <si>
    <t>Fus-Tdu078-1-1</t>
  </si>
  <si>
    <t>[1] "DC40.47 TT06DC_40.46 0.923076923077" "DC40.47 TT06DC_40.47 0.950993377483"</t>
  </si>
  <si>
    <t>Fus-Tdu086-1-1</t>
  </si>
  <si>
    <t>[1] "DC40.52 TT06DC_40.52 0.947997609085"</t>
  </si>
  <si>
    <t>[1] "DC42.01 TT06DC_44.64 0.959929286977"</t>
  </si>
  <si>
    <t>Fus-Tdu081-1-1</t>
  </si>
  <si>
    <t>[1] "DC42.02 TT06DC_44.65 0.9602364"</t>
  </si>
  <si>
    <t>Fus-Tdu082-1-1</t>
  </si>
  <si>
    <t>[1] "DC42.03 TT06DC_40.10 0.919524142757"</t>
  </si>
  <si>
    <t>Fus-Tdu083-1-1</t>
  </si>
  <si>
    <t>[1] "DC42.04 TT06DC_42.48 0.980758658604" "DC42.04 TT06DC_42.49 0.934097421203"</t>
  </si>
  <si>
    <t>[1] "DC42.05 TT06DC_44.05 0.976218097448"</t>
  </si>
  <si>
    <t>Fus-Tdu103-1-1</t>
  </si>
  <si>
    <t>[1] "DC42.06 TT06DC_42.06 0.964105440269"</t>
  </si>
  <si>
    <t>[1] "DC42.09 TT06DC_42.03 0.9709114415"</t>
  </si>
  <si>
    <t>[1] "DC42.11 TT06DC_42.01 0.933386201427"</t>
  </si>
  <si>
    <t>Fus-Tdu088-1-1</t>
  </si>
  <si>
    <t>[1] "DC42.13  "</t>
  </si>
  <si>
    <t>Fus-Tdu089-1-1</t>
  </si>
  <si>
    <t>[1] "DC42.14 TT06DC_42.14 0.9696287964"   "DC42.14 TT06DC_42.15 0.881111111111"</t>
  </si>
  <si>
    <t>[3] "DC42.14 TT06DC_42.16 0.915721231767"</t>
  </si>
  <si>
    <t>Fus-Tdu090-1-1</t>
  </si>
  <si>
    <t>Fus-Tdu127-1-1</t>
  </si>
  <si>
    <t>[1] "DC42.15 TT06DC_44.34 0.967701076631"</t>
  </si>
  <si>
    <t>[1] "DC42.17 TT06DC_42.17 0.960022522523"</t>
  </si>
  <si>
    <t>[1] "DC42.18 TT06DC_40.35 0.84996900186"  "DC42.18 TT06DC_42.05 0.947215777262"</t>
  </si>
  <si>
    <t>Fus-Tdu122-1-1</t>
  </si>
  <si>
    <t>[1] "DC42.25 TT06DC_38.38 0.963913948647"</t>
  </si>
  <si>
    <t>Fus-Tdu130-1-1</t>
  </si>
  <si>
    <t>[1] "DC42.26 TT06DC_44.42 0.969125214408" "DC42.26 TT06DC_44.45 0.883918459796"</t>
  </si>
  <si>
    <t>[1] "DC42.28 TT06DC_39.06 0.968707482993"</t>
  </si>
  <si>
    <t>[1] "DC42.35 TT06DC_44.48 0.956548727498"</t>
  </si>
  <si>
    <t>[1] "DC42.38  "</t>
  </si>
  <si>
    <t>Fus-Tdu098-1-1</t>
  </si>
  <si>
    <t>[1] "DC42.40 TT06DC_40.16 0.939204545455" "DC42.40 TT06DC_40.17 0.930061349693"</t>
  </si>
  <si>
    <t>Fus-Tdu099-1-1</t>
  </si>
  <si>
    <t>[1] "DC42.41 TT06DC_42.41 0.983646770237"</t>
  </si>
  <si>
    <t>[1] "DC42.44 TT06DC_38.34 0.958965711074"</t>
  </si>
  <si>
    <t>Fus-Tdu101-1-1</t>
  </si>
  <si>
    <t>[1] "DC42.48 TT06DC_42.35 0.978310502283"</t>
  </si>
  <si>
    <t>Fus-Tdu102-1-1</t>
  </si>
  <si>
    <t>[1] "DC42.53 TT06DC_38.53 0.804956896552" "DC42.53 TT06DC_38.54 0.979791794244"</t>
  </si>
  <si>
    <t>[1] "DC42.55 TT06DC_44.61 0.980198019802" "DC42.55 TT06DC_44.62 0.925266903915"</t>
  </si>
  <si>
    <t>Fus-Tdu124-1-1</t>
  </si>
  <si>
    <t>[1] "DC44.01  "</t>
  </si>
  <si>
    <t>Fus-Tdu105-1-1</t>
  </si>
  <si>
    <t>[1] "DC44.03 TT06DC_44.03 0.971877043819"</t>
  </si>
  <si>
    <t>[1] "DC44.05 TT06DC_39.04 0.985445205479"</t>
  </si>
  <si>
    <t>Fus-Tdu107-1-1</t>
  </si>
  <si>
    <t>[1] "DC44.07 TT06DC_40.32 0.981776765376"</t>
  </si>
  <si>
    <t>[1] "DC44.11 TT06DC_44.11 0.974904528096"</t>
  </si>
  <si>
    <t>[1] "DC44.13 TT06DC_42.53 0.956140350877"</t>
  </si>
  <si>
    <t>[1] "DC44.14 TT06DC_39.03 0.963671128107"</t>
  </si>
  <si>
    <t>[1] "DC44.19 TT06DC_44.61 0.929780033841" "DC44.19 TT06DC_44.62 0.954991816694"</t>
  </si>
  <si>
    <t>[1] "DC44.22 TT06DC_38.25 0.922910662824"</t>
  </si>
  <si>
    <t>Fus-Tdu113-2-1</t>
  </si>
  <si>
    <t>[1] "DC44.28 TT06DC_38.19 0.957225433526"</t>
  </si>
  <si>
    <t>Fus-Tdu129-1-1</t>
  </si>
  <si>
    <t>[1] "DC44.34 TT06DC_44.42 0.883351588171" "DC44.34 TT06DC_44.45 0.967550027042"</t>
  </si>
  <si>
    <t>[1] "DC44.35 TT06DC_42.11 0.93967902601"</t>
  </si>
  <si>
    <t>[1] "DC44.38 TT06DC_44.38 0.961259079903"</t>
  </si>
  <si>
    <t>[1] "DC44.39 TT06DC_44.39 0.940716612378"</t>
  </si>
  <si>
    <t>[1] "DC44.42 TT06DC_39.21 0.968786127168" "DC44.42 TT06DC_39.23 0.862536873156"</t>
  </si>
  <si>
    <t>Fus-Tdu119-1-1</t>
  </si>
  <si>
    <t>[1] "DC44.43 TT06DC_44.43 0.956926658906"</t>
  </si>
  <si>
    <t>[1] "DC44.45 TT06DC_39.32 0.91013659238"</t>
  </si>
  <si>
    <t>[1] "DC44.48 TT06DC_42.09 0.933891213389"</t>
  </si>
  <si>
    <t>[1] "DC44.54 TT06DC_44.54 0.963885429639"</t>
  </si>
  <si>
    <t>[1] "DC44.55 TT06DC_44.55 0.967192429022"</t>
  </si>
  <si>
    <t>[1] "DC44.56  "</t>
  </si>
  <si>
    <t>[1] "DC44.61 TT06DC_42.02 0.929230769231"</t>
  </si>
  <si>
    <t>[1] "DC44.62 TT06DC_42.18 0.96158008658"</t>
  </si>
  <si>
    <t>[1] "DC44.64 TT06DC_38.52 0.959880239521"</t>
  </si>
  <si>
    <t>[1] "DC44.65 TT06DC_38.41 0.976136363636"</t>
  </si>
  <si>
    <t>[1] "dic2 Dic2 0.967990515708"</t>
  </si>
  <si>
    <t>[1] "silur TT06DC_40.15 0.958091553836"</t>
  </si>
  <si>
    <t>CORRESPONDANCE AVEC LES NOMS DS (TT06DC)</t>
  </si>
  <si>
    <t>Suite à la comparaison de la page précedente entre la manip RNA-seq et captures baits, on observe que certains individus sont trop proches au sein d'une même expérience ==&gt; doublons</t>
  </si>
  <si>
    <t xml:space="preserve">On observe aussi certains individus qui ont une moyenne de ressemblance trop basse: 0,2-0,35 ==&gt; allofécondation </t>
  </si>
  <si>
    <t>les normaux</t>
  </si>
  <si>
    <t>Un seul individu &gt; 0,8 : lui même</t>
  </si>
  <si>
    <t>les doublons</t>
  </si>
  <si>
    <t>Un second indivdu &gt;0,8 : son doublon</t>
  </si>
  <si>
    <t>les allofécondés</t>
  </si>
  <si>
    <t>Un individu à 1 (lui même), un a 0,6 (son père) et aucun supérieur à 0,4</t>
  </si>
  <si>
    <t>ici il semble y avoir deux pères, il s'agit simplement d'un père qui possède un doublon.</t>
  </si>
  <si>
    <t>En pourcentage de la population:</t>
  </si>
  <si>
    <t>J'ai une meilleure estimation des doublons que yan</t>
  </si>
  <si>
    <t>26/120</t>
  </si>
  <si>
    <t>apparaissent dans un doublon ou un triplet</t>
  </si>
  <si>
    <t xml:space="preserve"> cela est sans doute du a la plus grande couverture de ma manip </t>
  </si>
  <si>
    <t>5/120</t>
  </si>
  <si>
    <t>ont une moyenne de ressemblance &lt;0,35</t>
  </si>
  <si>
    <t>locus hétéro ==&gt; homo</t>
  </si>
  <si>
    <t>individu allofécondé</t>
  </si>
  <si>
    <t>101/120</t>
  </si>
  <si>
    <t>après suppressions doublons et allofécondés</t>
  </si>
  <si>
    <t>surligné en gris les indiv que je nai pas en RNA-seq</t>
  </si>
  <si>
    <t>élément 1</t>
  </si>
  <si>
    <t>élément 2</t>
  </si>
  <si>
    <t>YAN</t>
  </si>
  <si>
    <t>ALBAN</t>
  </si>
  <si>
    <t>exemple 1 ??</t>
  </si>
  <si>
    <t>exemple 2</t>
  </si>
  <si>
    <t>39.30</t>
  </si>
  <si>
    <t>delete</t>
  </si>
  <si>
    <t>1</t>
  </si>
  <si>
    <t>2</t>
  </si>
  <si>
    <t>SUR 13119 SNP</t>
  </si>
  <si>
    <t>indidvidu</t>
  </si>
  <si>
    <t>données "-"</t>
  </si>
  <si>
    <t>% manquantes</t>
  </si>
  <si>
    <t>hétérozygotie</t>
  </si>
  <si>
    <t>% hetero</t>
  </si>
  <si>
    <t>liste suppression</t>
  </si>
  <si>
    <t>similaire</t>
  </si>
  <si>
    <t>argument</t>
  </si>
  <si>
    <t>données manquantes</t>
  </si>
  <si>
    <t>allof</t>
  </si>
  <si>
    <t>hétérozygote</t>
  </si>
  <si>
    <t>hazard</t>
  </si>
  <si>
    <t>~ données manquantes ~</t>
  </si>
  <si>
    <t>sur 135 individus</t>
  </si>
  <si>
    <t>16510 marqueurs</t>
  </si>
  <si>
    <t>Donc 2.228.850 values</t>
  </si>
  <si>
    <t>AVANT IMPUTATION</t>
  </si>
  <si>
    <t>APRES IMPUTATION</t>
  </si>
  <si>
    <t>% de remplissage</t>
  </si>
  <si>
    <t>nombre de missing_value TOTAL</t>
  </si>
  <si>
    <t>nombre de missing_value %</t>
  </si>
  <si>
    <t>DC38.07</t>
  </si>
  <si>
    <t>DC38.09</t>
  </si>
  <si>
    <t>DC38.13</t>
  </si>
  <si>
    <t>DC38.49</t>
  </si>
  <si>
    <t>DC39.10</t>
  </si>
  <si>
    <t>DC39.17</t>
  </si>
  <si>
    <t>DC39.29</t>
  </si>
  <si>
    <t>DC39.30</t>
  </si>
  <si>
    <t>DC39.36</t>
  </si>
  <si>
    <t>DC39.37</t>
  </si>
  <si>
    <t>DC40.06</t>
  </si>
  <si>
    <t>DC40.07</t>
  </si>
  <si>
    <t>DC40.22</t>
  </si>
  <si>
    <t>DC40.27</t>
  </si>
  <si>
    <t>DC40.29</t>
  </si>
  <si>
    <t>DC40.31</t>
  </si>
  <si>
    <t>DC40.37</t>
  </si>
  <si>
    <t>DC40.40</t>
  </si>
  <si>
    <t>DC40.41</t>
  </si>
  <si>
    <t>DC40.49</t>
  </si>
  <si>
    <t>DC40.53</t>
  </si>
  <si>
    <t>DC42.07</t>
  </si>
  <si>
    <t>DC42.16</t>
  </si>
  <si>
    <t>DC42.19</t>
  </si>
  <si>
    <t>DC42.21</t>
  </si>
  <si>
    <t>DC42.22</t>
  </si>
  <si>
    <t>DC42.23</t>
  </si>
  <si>
    <t>DC42.24</t>
  </si>
  <si>
    <t>DC42.36</t>
  </si>
  <si>
    <t>DC42.43</t>
  </si>
  <si>
    <t>DC42.45</t>
  </si>
  <si>
    <t>DC42.46</t>
  </si>
  <si>
    <t>DC44.10</t>
  </si>
  <si>
    <t>DC44.24</t>
  </si>
  <si>
    <t>DC44.31</t>
  </si>
  <si>
    <t>DC44.33</t>
  </si>
  <si>
    <t>DC44.36</t>
  </si>
  <si>
    <t>DC44.41</t>
  </si>
  <si>
    <t>DC44.47</t>
  </si>
  <si>
    <t>DC44.50</t>
  </si>
  <si>
    <t>DC44.52</t>
  </si>
  <si>
    <t>RNA seq</t>
  </si>
  <si>
    <t>Pop</t>
  </si>
  <si>
    <t>DS</t>
  </si>
  <si>
    <t>Nb Indiv total</t>
  </si>
  <si>
    <t>SNP perdu car parents manquants</t>
  </si>
  <si>
    <t xml:space="preserve">disponible dans fichier .raw </t>
  </si>
  <si>
    <t>(avec Dic2 et Silur)</t>
  </si>
  <si>
    <t>SNP tot sans filtration</t>
  </si>
  <si>
    <t>&gt;&gt;&gt; On va ajouter les données de capture et quelques SSR pour la carte génétique</t>
  </si>
  <si>
    <t>experience</t>
  </si>
  <si>
    <t>mapped</t>
  </si>
  <si>
    <r>
      <t xml:space="preserve">Référence utilisée = </t>
    </r>
    <r>
      <rPr>
        <sz val="12"/>
        <color theme="1"/>
        <rFont val="Calibri"/>
        <family val="2"/>
        <scheme val="minor"/>
      </rPr>
      <t>Référence Adr</t>
    </r>
  </si>
  <si>
    <t>Resultat du Mapping BWr</t>
  </si>
  <si>
    <t>Resultat du Mapping Adr</t>
  </si>
  <si>
    <t>Travail réalisé par Alban sur le BWr</t>
  </si>
  <si>
    <t>Description des SNPs sur BWr</t>
  </si>
  <si>
    <t>Description des SNPs sur Adr</t>
  </si>
  <si>
    <t>Nbr de SNPclean (FIS&gt;0.8, He, &gt;80 indiv)</t>
  </si>
  <si>
    <t>Sur BWr</t>
  </si>
  <si>
    <t>Sur Adr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</si>
</sst>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0.0"/>
  </numFmts>
  <fonts count="2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scheme val="minor"/>
    </font>
    <font>
      <sz val="11"/>
      <color rgb="FF000000"/>
      <name val="Calibri"/>
      <family val="2"/>
      <scheme val="minor"/>
    </font>
    <font>
      <sz val="16"/>
      <color theme="1"/>
      <name val="Calibri"/>
      <scheme val="minor"/>
    </font>
    <font>
      <sz val="14"/>
      <color theme="1"/>
      <name val="Calibri"/>
      <scheme val="minor"/>
    </font>
    <font>
      <sz val="18"/>
      <color theme="1"/>
      <name val="Calibri"/>
      <scheme val="minor"/>
    </font>
    <font>
      <b/>
      <sz val="12"/>
      <color rgb="FFFFFFFF"/>
      <name val="Calibri"/>
      <scheme val="minor"/>
    </font>
    <font>
      <sz val="12"/>
      <color rgb="FF000000"/>
      <name val="Calibri"/>
      <scheme val="minor"/>
    </font>
    <font>
      <i/>
      <sz val="11"/>
      <color theme="0" tint="-0.249977111117893"/>
      <name val="Calibri"/>
      <scheme val="minor"/>
    </font>
    <font>
      <sz val="12"/>
      <name val="Calibri"/>
      <scheme val="minor"/>
    </font>
    <font>
      <sz val="11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scheme val="minor"/>
    </font>
    <font>
      <sz val="14"/>
      <color rgb="FF000000"/>
      <name val="Calibri"/>
      <family val="2"/>
      <scheme val="minor"/>
    </font>
    <font>
      <b/>
      <sz val="12"/>
      <color rgb="FF538DD5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6600"/>
      <name val="Calibri"/>
      <family val="2"/>
      <scheme val="minor"/>
    </font>
    <font>
      <sz val="16"/>
      <color rgb="FF000000"/>
      <name val="Calibri"/>
      <scheme val="minor"/>
    </font>
    <font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504D"/>
        <bgColor rgb="FFC0504D"/>
      </patternFill>
    </fill>
    <fill>
      <patternFill patternType="solid">
        <fgColor rgb="FFFABF8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B7DEE8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504D"/>
      </left>
      <right/>
      <top style="thin">
        <color rgb="FFC0504D"/>
      </top>
      <bottom/>
      <diagonal/>
    </border>
    <border>
      <left/>
      <right/>
      <top style="thin">
        <color rgb="FFC0504D"/>
      </top>
      <bottom/>
      <diagonal/>
    </border>
    <border>
      <left/>
      <right style="thin">
        <color rgb="FFC0504D"/>
      </right>
      <top style="thin">
        <color rgb="FFC0504D"/>
      </top>
      <bottom/>
      <diagonal/>
    </border>
    <border>
      <left style="thin">
        <color rgb="FFC0504D"/>
      </left>
      <right/>
      <top style="thin">
        <color rgb="FFC0504D"/>
      </top>
      <bottom style="thin">
        <color rgb="FFC0504D"/>
      </bottom>
      <diagonal/>
    </border>
    <border>
      <left/>
      <right/>
      <top style="thin">
        <color rgb="FFC0504D"/>
      </top>
      <bottom style="thin">
        <color rgb="FFC0504D"/>
      </bottom>
      <diagonal/>
    </border>
    <border>
      <left/>
      <right style="thin">
        <color rgb="FFC0504D"/>
      </right>
      <top style="thin">
        <color rgb="FFC0504D"/>
      </top>
      <bottom style="thin">
        <color rgb="FFC0504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rgb="FFC0504D"/>
      </top>
      <bottom/>
      <diagonal/>
    </border>
    <border>
      <left/>
      <right style="medium">
        <color auto="1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rgb="FFC0504D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rgb="FF00000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/>
      <diagonal/>
    </border>
    <border>
      <left style="thin">
        <color theme="5"/>
      </left>
      <right/>
      <top/>
      <bottom/>
      <diagonal/>
    </border>
  </borders>
  <cellStyleXfs count="59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4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2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5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2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Border="1"/>
    <xf numFmtId="0" fontId="9" fillId="0" borderId="0" xfId="0" applyFont="1" applyAlignment="1">
      <alignment horizontal="center"/>
    </xf>
    <xf numFmtId="0" fontId="0" fillId="6" borderId="0" xfId="0" applyFill="1"/>
    <xf numFmtId="0" fontId="9" fillId="0" borderId="7" xfId="0" applyFont="1" applyBorder="1" applyAlignment="1">
      <alignment horizontal="center" vertical="center" wrapText="1"/>
    </xf>
    <xf numFmtId="0" fontId="12" fillId="6" borderId="0" xfId="0" applyFont="1" applyFill="1"/>
    <xf numFmtId="0" fontId="13" fillId="7" borderId="11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10" borderId="11" xfId="0" applyFont="1" applyFill="1" applyBorder="1" applyAlignment="1">
      <alignment horizontal="center" vertical="center" wrapText="1"/>
    </xf>
    <xf numFmtId="0" fontId="14" fillId="10" borderId="12" xfId="0" applyFont="1" applyFill="1" applyBorder="1" applyAlignment="1">
      <alignment horizontal="center" vertical="center" wrapText="1"/>
    </xf>
    <xf numFmtId="0" fontId="14" fillId="9" borderId="12" xfId="0" applyFont="1" applyFill="1" applyBorder="1" applyAlignment="1">
      <alignment horizontal="center" vertical="center" wrapText="1"/>
    </xf>
    <xf numFmtId="0" fontId="15" fillId="0" borderId="0" xfId="0" applyFont="1"/>
    <xf numFmtId="0" fontId="0" fillId="11" borderId="0" xfId="0" applyFill="1"/>
    <xf numFmtId="0" fontId="14" fillId="12" borderId="11" xfId="0" applyFont="1" applyFill="1" applyBorder="1" applyAlignment="1">
      <alignment vertical="center" wrapText="1"/>
    </xf>
    <xf numFmtId="0" fontId="14" fillId="12" borderId="12" xfId="0" applyFont="1" applyFill="1" applyBorder="1" applyAlignment="1">
      <alignment vertical="center" wrapText="1"/>
    </xf>
    <xf numFmtId="0" fontId="14" fillId="12" borderId="12" xfId="0" applyFont="1" applyFill="1" applyBorder="1" applyAlignment="1">
      <alignment horizontal="right" vertical="center" wrapText="1"/>
    </xf>
    <xf numFmtId="0" fontId="14" fillId="12" borderId="13" xfId="0" applyFont="1" applyFill="1" applyBorder="1" applyAlignment="1">
      <alignment horizontal="right" vertical="center" wrapText="1"/>
    </xf>
    <xf numFmtId="0" fontId="14" fillId="13" borderId="11" xfId="0" applyFont="1" applyFill="1" applyBorder="1" applyAlignment="1">
      <alignment vertical="center" wrapText="1"/>
    </xf>
    <xf numFmtId="0" fontId="14" fillId="13" borderId="12" xfId="0" applyFont="1" applyFill="1" applyBorder="1" applyAlignment="1">
      <alignment vertical="center" wrapText="1"/>
    </xf>
    <xf numFmtId="0" fontId="14" fillId="13" borderId="12" xfId="0" applyFont="1" applyFill="1" applyBorder="1" applyAlignment="1">
      <alignment horizontal="right" vertical="center" wrapText="1"/>
    </xf>
    <xf numFmtId="0" fontId="14" fillId="13" borderId="13" xfId="0" applyFont="1" applyFill="1" applyBorder="1" applyAlignment="1">
      <alignment horizontal="right" vertical="center" wrapText="1"/>
    </xf>
    <xf numFmtId="0" fontId="14" fillId="14" borderId="11" xfId="0" applyFont="1" applyFill="1" applyBorder="1" applyAlignment="1">
      <alignment vertical="center" wrapText="1"/>
    </xf>
    <xf numFmtId="0" fontId="14" fillId="14" borderId="12" xfId="0" applyFont="1" applyFill="1" applyBorder="1" applyAlignment="1">
      <alignment vertical="center" wrapText="1"/>
    </xf>
    <xf numFmtId="0" fontId="14" fillId="14" borderId="12" xfId="0" applyFont="1" applyFill="1" applyBorder="1" applyAlignment="1">
      <alignment horizontal="right" vertical="center" wrapText="1"/>
    </xf>
    <xf numFmtId="0" fontId="14" fillId="14" borderId="13" xfId="0" applyFont="1" applyFill="1" applyBorder="1" applyAlignment="1">
      <alignment horizontal="right" vertical="center" wrapText="1"/>
    </xf>
    <xf numFmtId="0" fontId="16" fillId="15" borderId="12" xfId="0" applyFont="1" applyFill="1" applyBorder="1" applyAlignment="1">
      <alignment vertical="center" wrapText="1"/>
    </xf>
    <xf numFmtId="0" fontId="14" fillId="14" borderId="13" xfId="0" applyFont="1" applyFill="1" applyBorder="1" applyAlignment="1">
      <alignment vertical="center" wrapText="1"/>
    </xf>
    <xf numFmtId="0" fontId="14" fillId="16" borderId="11" xfId="0" applyFont="1" applyFill="1" applyBorder="1" applyAlignment="1">
      <alignment vertical="center" wrapText="1"/>
    </xf>
    <xf numFmtId="0" fontId="14" fillId="16" borderId="12" xfId="0" applyFont="1" applyFill="1" applyBorder="1" applyAlignment="1">
      <alignment vertical="center" wrapText="1"/>
    </xf>
    <xf numFmtId="0" fontId="14" fillId="16" borderId="12" xfId="0" applyFont="1" applyFill="1" applyBorder="1" applyAlignment="1">
      <alignment horizontal="right" vertical="center" wrapText="1"/>
    </xf>
    <xf numFmtId="0" fontId="14" fillId="16" borderId="13" xfId="0" applyFont="1" applyFill="1" applyBorder="1" applyAlignment="1">
      <alignment horizontal="right" vertical="center" wrapText="1"/>
    </xf>
    <xf numFmtId="0" fontId="14" fillId="17" borderId="11" xfId="0" applyFont="1" applyFill="1" applyBorder="1" applyAlignment="1">
      <alignment vertical="center" wrapText="1"/>
    </xf>
    <xf numFmtId="0" fontId="14" fillId="17" borderId="12" xfId="0" applyFont="1" applyFill="1" applyBorder="1" applyAlignment="1">
      <alignment vertical="center" wrapText="1"/>
    </xf>
    <xf numFmtId="0" fontId="14" fillId="17" borderId="12" xfId="0" applyFont="1" applyFill="1" applyBorder="1" applyAlignment="1">
      <alignment horizontal="right" vertical="center" wrapText="1"/>
    </xf>
    <xf numFmtId="0" fontId="14" fillId="17" borderId="13" xfId="0" applyFont="1" applyFill="1" applyBorder="1" applyAlignment="1">
      <alignment horizontal="right" vertical="center" wrapText="1"/>
    </xf>
    <xf numFmtId="0" fontId="14" fillId="17" borderId="14" xfId="0" applyFont="1" applyFill="1" applyBorder="1" applyAlignment="1">
      <alignment vertical="center" wrapText="1"/>
    </xf>
    <xf numFmtId="0" fontId="14" fillId="17" borderId="15" xfId="0" applyFont="1" applyFill="1" applyBorder="1" applyAlignment="1">
      <alignment vertical="center" wrapText="1"/>
    </xf>
    <xf numFmtId="0" fontId="14" fillId="17" borderId="15" xfId="0" applyFont="1" applyFill="1" applyBorder="1" applyAlignment="1">
      <alignment horizontal="right" vertical="center" wrapText="1"/>
    </xf>
    <xf numFmtId="0" fontId="14" fillId="17" borderId="16" xfId="0" applyFont="1" applyFill="1" applyBorder="1" applyAlignment="1">
      <alignment horizontal="right" vertical="center" wrapText="1"/>
    </xf>
    <xf numFmtId="0" fontId="0" fillId="0" borderId="18" xfId="0" applyFont="1" applyBorder="1"/>
    <xf numFmtId="3" fontId="0" fillId="0" borderId="2" xfId="0" applyNumberFormat="1" applyBorder="1" applyAlignment="1">
      <alignment horizontal="right"/>
    </xf>
    <xf numFmtId="1" fontId="0" fillId="0" borderId="2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3" fontId="0" fillId="0" borderId="0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0" fillId="0" borderId="19" xfId="0" applyFont="1" applyBorder="1"/>
    <xf numFmtId="0" fontId="0" fillId="0" borderId="20" xfId="0" applyFont="1" applyBorder="1"/>
    <xf numFmtId="164" fontId="4" fillId="0" borderId="2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14" fillId="0" borderId="0" xfId="0" applyFont="1"/>
    <xf numFmtId="0" fontId="14" fillId="19" borderId="6" xfId="0" applyFont="1" applyFill="1" applyBorder="1"/>
    <xf numFmtId="0" fontId="14" fillId="19" borderId="10" xfId="0" applyFont="1" applyFill="1" applyBorder="1"/>
    <xf numFmtId="0" fontId="14" fillId="0" borderId="3" xfId="0" applyFont="1" applyBorder="1"/>
    <xf numFmtId="0" fontId="21" fillId="0" borderId="0" xfId="0" applyFont="1"/>
    <xf numFmtId="0" fontId="14" fillId="9" borderId="0" xfId="0" applyFont="1" applyFill="1"/>
    <xf numFmtId="0" fontId="14" fillId="0" borderId="0" xfId="0" applyFont="1" applyAlignment="1">
      <alignment horizontal="center"/>
    </xf>
    <xf numFmtId="0" fontId="9" fillId="20" borderId="0" xfId="0" applyFont="1" applyFill="1" applyAlignment="1">
      <alignment horizontal="center"/>
    </xf>
    <xf numFmtId="0" fontId="9" fillId="17" borderId="0" xfId="0" applyFont="1" applyFill="1" applyAlignment="1">
      <alignment horizontal="center"/>
    </xf>
    <xf numFmtId="0" fontId="23" fillId="8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14" fillId="8" borderId="0" xfId="0" applyFont="1" applyFill="1" applyAlignment="1">
      <alignment horizontal="center"/>
    </xf>
    <xf numFmtId="0" fontId="9" fillId="8" borderId="4" xfId="0" applyFont="1" applyFill="1" applyBorder="1" applyAlignment="1">
      <alignment horizontal="center"/>
    </xf>
    <xf numFmtId="0" fontId="18" fillId="21" borderId="17" xfId="0" applyFont="1" applyFill="1" applyBorder="1"/>
    <xf numFmtId="0" fontId="9" fillId="22" borderId="0" xfId="0" applyFont="1" applyFill="1" applyAlignment="1">
      <alignment horizontal="center"/>
    </xf>
    <xf numFmtId="0" fontId="23" fillId="12" borderId="0" xfId="0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21" fillId="19" borderId="6" xfId="0" applyFont="1" applyFill="1" applyBorder="1"/>
    <xf numFmtId="0" fontId="14" fillId="22" borderId="10" xfId="0" applyFont="1" applyFill="1" applyBorder="1" applyAlignment="1">
      <alignment horizontal="center"/>
    </xf>
    <xf numFmtId="0" fontId="25" fillId="0" borderId="0" xfId="0" applyFont="1"/>
    <xf numFmtId="0" fontId="13" fillId="7" borderId="21" xfId="0" applyFont="1" applyFill="1" applyBorder="1"/>
    <xf numFmtId="0" fontId="13" fillId="7" borderId="22" xfId="0" applyFont="1" applyFill="1" applyBorder="1"/>
    <xf numFmtId="0" fontId="13" fillId="7" borderId="23" xfId="0" applyFont="1" applyFill="1" applyBorder="1"/>
    <xf numFmtId="0" fontId="14" fillId="0" borderId="24" xfId="0" applyFont="1" applyBorder="1"/>
    <xf numFmtId="0" fontId="9" fillId="0" borderId="25" xfId="0" applyFont="1" applyBorder="1" applyAlignment="1">
      <alignment horizontal="center"/>
    </xf>
    <xf numFmtId="0" fontId="9" fillId="9" borderId="26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14" fillId="0" borderId="28" xfId="0" applyFont="1" applyBorder="1"/>
    <xf numFmtId="0" fontId="9" fillId="0" borderId="29" xfId="0" applyFont="1" applyBorder="1" applyAlignment="1">
      <alignment horizontal="center"/>
    </xf>
    <xf numFmtId="0" fontId="14" fillId="0" borderId="30" xfId="0" applyFont="1" applyBorder="1"/>
    <xf numFmtId="0" fontId="9" fillId="9" borderId="1" xfId="0" applyFont="1" applyFill="1" applyBorder="1" applyAlignment="1">
      <alignment horizontal="center" vertical="center" wrapText="1"/>
    </xf>
    <xf numFmtId="0" fontId="9" fillId="9" borderId="12" xfId="0" applyFont="1" applyFill="1" applyBorder="1" applyAlignment="1">
      <alignment horizontal="center" vertical="center" wrapText="1"/>
    </xf>
    <xf numFmtId="0" fontId="9" fillId="9" borderId="8" xfId="0" applyFont="1" applyFill="1" applyBorder="1" applyAlignment="1">
      <alignment horizontal="center" vertical="center" wrapText="1"/>
    </xf>
    <xf numFmtId="0" fontId="14" fillId="0" borderId="31" xfId="0" applyFont="1" applyBorder="1" applyAlignment="1">
      <alignment horizontal="center"/>
    </xf>
    <xf numFmtId="0" fontId="14" fillId="9" borderId="29" xfId="0" applyFont="1" applyFill="1" applyBorder="1" applyAlignment="1">
      <alignment horizontal="center"/>
    </xf>
    <xf numFmtId="0" fontId="14" fillId="19" borderId="31" xfId="0" applyFont="1" applyFill="1" applyBorder="1" applyAlignment="1">
      <alignment horizontal="center"/>
    </xf>
    <xf numFmtId="0" fontId="23" fillId="9" borderId="1" xfId="0" applyFont="1" applyFill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0" fontId="9" fillId="19" borderId="31" xfId="0" applyFont="1" applyFill="1" applyBorder="1" applyAlignment="1">
      <alignment horizontal="center"/>
    </xf>
    <xf numFmtId="0" fontId="9" fillId="9" borderId="29" xfId="0" applyFont="1" applyFill="1" applyBorder="1" applyAlignment="1">
      <alignment horizontal="center"/>
    </xf>
    <xf numFmtId="0" fontId="9" fillId="0" borderId="8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top"/>
    </xf>
    <xf numFmtId="0" fontId="14" fillId="19" borderId="7" xfId="0" applyFont="1" applyFill="1" applyBorder="1" applyAlignment="1">
      <alignment horizontal="center"/>
    </xf>
    <xf numFmtId="0" fontId="14" fillId="9" borderId="27" xfId="0" applyFont="1" applyFill="1" applyBorder="1" applyAlignment="1">
      <alignment horizontal="center"/>
    </xf>
    <xf numFmtId="0" fontId="9" fillId="0" borderId="25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8" xfId="0" applyFont="1" applyBorder="1" applyAlignment="1">
      <alignment horizontal="center" vertical="top"/>
    </xf>
    <xf numFmtId="0" fontId="9" fillId="0" borderId="31" xfId="0" applyFont="1" applyBorder="1" applyAlignment="1">
      <alignment horizontal="center" vertical="top"/>
    </xf>
    <xf numFmtId="0" fontId="9" fillId="0" borderId="29" xfId="0" applyFont="1" applyBorder="1" applyAlignment="1">
      <alignment horizontal="center" vertical="top"/>
    </xf>
    <xf numFmtId="0" fontId="14" fillId="0" borderId="32" xfId="0" applyFont="1" applyBorder="1"/>
    <xf numFmtId="0" fontId="14" fillId="0" borderId="33" xfId="0" applyFont="1" applyBorder="1"/>
    <xf numFmtId="0" fontId="9" fillId="9" borderId="34" xfId="0" applyFont="1" applyFill="1" applyBorder="1" applyAlignment="1">
      <alignment horizontal="center" vertical="center" wrapText="1"/>
    </xf>
    <xf numFmtId="0" fontId="9" fillId="24" borderId="25" xfId="0" applyFont="1" applyFill="1" applyBorder="1" applyAlignment="1">
      <alignment horizontal="center"/>
    </xf>
    <xf numFmtId="0" fontId="9" fillId="0" borderId="3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0" fontId="9" fillId="25" borderId="31" xfId="0" applyFont="1" applyFill="1" applyBorder="1" applyAlignment="1">
      <alignment horizontal="center"/>
    </xf>
    <xf numFmtId="0" fontId="27" fillId="0" borderId="8" xfId="0" applyFont="1" applyBorder="1" applyAlignment="1">
      <alignment horizontal="center" vertical="center" wrapText="1"/>
    </xf>
    <xf numFmtId="0" fontId="14" fillId="25" borderId="31" xfId="0" applyFont="1" applyFill="1" applyBorder="1" applyAlignment="1">
      <alignment horizontal="center"/>
    </xf>
    <xf numFmtId="0" fontId="9" fillId="9" borderId="3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12" borderId="1" xfId="0" applyFont="1" applyFill="1" applyBorder="1" applyAlignment="1">
      <alignment horizontal="center" vertical="center" wrapText="1"/>
    </xf>
    <xf numFmtId="0" fontId="9" fillId="12" borderId="12" xfId="0" applyFont="1" applyFill="1" applyBorder="1" applyAlignment="1">
      <alignment horizontal="center" vertical="center" wrapText="1"/>
    </xf>
    <xf numFmtId="0" fontId="9" fillId="12" borderId="8" xfId="0" applyFont="1" applyFill="1" applyBorder="1" applyAlignment="1">
      <alignment horizontal="center" vertical="center" wrapText="1"/>
    </xf>
    <xf numFmtId="0" fontId="9" fillId="12" borderId="31" xfId="0" applyFont="1" applyFill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9" fillId="24" borderId="29" xfId="0" applyFont="1" applyFill="1" applyBorder="1" applyAlignment="1">
      <alignment horizontal="center"/>
    </xf>
    <xf numFmtId="0" fontId="9" fillId="9" borderId="25" xfId="0" applyFont="1" applyFill="1" applyBorder="1" applyAlignment="1">
      <alignment horizontal="center"/>
    </xf>
    <xf numFmtId="0" fontId="14" fillId="9" borderId="36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36" xfId="0" applyFont="1" applyBorder="1" applyAlignment="1">
      <alignment horizontal="center" vertical="center" wrapText="1"/>
    </xf>
    <xf numFmtId="0" fontId="14" fillId="19" borderId="12" xfId="0" applyFont="1" applyFill="1" applyBorder="1" applyAlignment="1">
      <alignment horizontal="center"/>
    </xf>
    <xf numFmtId="0" fontId="14" fillId="9" borderId="25" xfId="0" applyFont="1" applyFill="1" applyBorder="1" applyAlignment="1">
      <alignment horizontal="center"/>
    </xf>
    <xf numFmtId="0" fontId="9" fillId="19" borderId="12" xfId="0" applyFont="1" applyFill="1" applyBorder="1" applyAlignment="1">
      <alignment horizontal="center"/>
    </xf>
    <xf numFmtId="0" fontId="9" fillId="9" borderId="36" xfId="0" applyFont="1" applyFill="1" applyBorder="1" applyAlignment="1">
      <alignment horizontal="center"/>
    </xf>
    <xf numFmtId="0" fontId="14" fillId="9" borderId="35" xfId="0" applyFont="1" applyFill="1" applyBorder="1" applyAlignment="1">
      <alignment horizontal="center"/>
    </xf>
    <xf numFmtId="0" fontId="9" fillId="12" borderId="12" xfId="0" applyFont="1" applyFill="1" applyBorder="1" applyAlignment="1">
      <alignment horizontal="center"/>
    </xf>
    <xf numFmtId="0" fontId="27" fillId="9" borderId="1" xfId="0" applyFont="1" applyFill="1" applyBorder="1" applyAlignment="1">
      <alignment horizontal="center" vertical="center" wrapText="1"/>
    </xf>
    <xf numFmtId="0" fontId="9" fillId="9" borderId="37" xfId="0" applyFont="1" applyFill="1" applyBorder="1" applyAlignment="1">
      <alignment horizontal="center"/>
    </xf>
    <xf numFmtId="0" fontId="27" fillId="9" borderId="38" xfId="0" applyFont="1" applyFill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/>
    </xf>
    <xf numFmtId="0" fontId="9" fillId="0" borderId="37" xfId="0" applyFont="1" applyBorder="1" applyAlignment="1">
      <alignment horizontal="center"/>
    </xf>
    <xf numFmtId="0" fontId="0" fillId="4" borderId="0" xfId="0" applyFill="1"/>
    <xf numFmtId="0" fontId="11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9" fontId="0" fillId="0" borderId="0" xfId="584" applyFont="1"/>
    <xf numFmtId="0" fontId="16" fillId="4" borderId="0" xfId="0" applyFont="1" applyFill="1"/>
    <xf numFmtId="0" fontId="0" fillId="3" borderId="0" xfId="583" applyNumberFormat="1" applyFont="1" applyFill="1"/>
    <xf numFmtId="0" fontId="0" fillId="27" borderId="0" xfId="0" applyFill="1"/>
    <xf numFmtId="0" fontId="0" fillId="28" borderId="0" xfId="0" applyFont="1" applyFill="1"/>
    <xf numFmtId="0" fontId="0" fillId="4" borderId="0" xfId="0" applyFill="1" applyBorder="1"/>
    <xf numFmtId="0" fontId="0" fillId="29" borderId="0" xfId="0" applyFill="1"/>
    <xf numFmtId="0" fontId="0" fillId="30" borderId="0" xfId="0" applyFill="1"/>
    <xf numFmtId="0" fontId="16" fillId="31" borderId="0" xfId="0" applyFont="1" applyFill="1"/>
    <xf numFmtId="0" fontId="0" fillId="5" borderId="0" xfId="0" applyFill="1"/>
    <xf numFmtId="0" fontId="19" fillId="18" borderId="46" xfId="0" applyFont="1" applyFill="1" applyBorder="1"/>
    <xf numFmtId="0" fontId="19" fillId="18" borderId="0" xfId="0" applyFont="1" applyFill="1" applyBorder="1"/>
    <xf numFmtId="0" fontId="19" fillId="18" borderId="0" xfId="0" applyFont="1" applyFill="1"/>
    <xf numFmtId="9" fontId="0" fillId="0" borderId="0" xfId="584" applyFont="1" applyBorder="1"/>
    <xf numFmtId="0" fontId="0" fillId="0" borderId="0" xfId="0" applyFont="1" applyBorder="1"/>
    <xf numFmtId="10" fontId="0" fillId="27" borderId="0" xfId="584" applyNumberFormat="1" applyFont="1" applyFill="1" applyBorder="1"/>
    <xf numFmtId="0" fontId="0" fillId="27" borderId="19" xfId="0" applyFont="1" applyFill="1" applyBorder="1"/>
    <xf numFmtId="0" fontId="0" fillId="27" borderId="0" xfId="0" applyFont="1" applyFill="1" applyBorder="1"/>
    <xf numFmtId="0" fontId="14" fillId="4" borderId="11" xfId="0" applyFont="1" applyFill="1" applyBorder="1"/>
    <xf numFmtId="0" fontId="14" fillId="4" borderId="12" xfId="0" applyFont="1" applyFill="1" applyBorder="1"/>
    <xf numFmtId="0" fontId="14" fillId="4" borderId="13" xfId="0" applyFont="1" applyFill="1" applyBorder="1"/>
    <xf numFmtId="0" fontId="0" fillId="3" borderId="18" xfId="0" applyFont="1" applyFill="1" applyBorder="1"/>
    <xf numFmtId="0" fontId="0" fillId="3" borderId="19" xfId="0" applyFont="1" applyFill="1" applyBorder="1"/>
    <xf numFmtId="9" fontId="0" fillId="3" borderId="0" xfId="584" applyFont="1" applyFill="1" applyBorder="1"/>
    <xf numFmtId="0" fontId="0" fillId="3" borderId="0" xfId="0" applyFont="1" applyFill="1" applyBorder="1"/>
    <xf numFmtId="10" fontId="0" fillId="3" borderId="0" xfId="584" applyNumberFormat="1" applyFont="1" applyFill="1" applyBorder="1"/>
    <xf numFmtId="0" fontId="0" fillId="27" borderId="18" xfId="0" applyFill="1" applyBorder="1"/>
    <xf numFmtId="0" fontId="0" fillId="0" borderId="46" xfId="0" applyFont="1" applyBorder="1"/>
    <xf numFmtId="0" fontId="0" fillId="27" borderId="18" xfId="0" applyFont="1" applyFill="1" applyBorder="1"/>
    <xf numFmtId="0" fontId="0" fillId="11" borderId="0" xfId="0" applyFont="1" applyFill="1" applyBorder="1"/>
    <xf numFmtId="9" fontId="0" fillId="27" borderId="0" xfId="584" applyFont="1" applyFill="1" applyBorder="1"/>
    <xf numFmtId="0" fontId="0" fillId="11" borderId="18" xfId="0" applyFont="1" applyFill="1" applyBorder="1"/>
    <xf numFmtId="0" fontId="0" fillId="0" borderId="18" xfId="0" applyBorder="1"/>
    <xf numFmtId="0" fontId="0" fillId="27" borderId="19" xfId="0" applyFill="1" applyBorder="1"/>
    <xf numFmtId="0" fontId="0" fillId="3" borderId="0" xfId="0" applyNumberFormat="1" applyFont="1" applyFill="1" applyBorder="1"/>
    <xf numFmtId="0" fontId="0" fillId="3" borderId="19" xfId="0" applyNumberFormat="1" applyFont="1" applyFill="1" applyBorder="1"/>
    <xf numFmtId="10" fontId="0" fillId="27" borderId="19" xfId="584" applyNumberFormat="1" applyFont="1" applyFill="1" applyBorder="1"/>
    <xf numFmtId="10" fontId="0" fillId="3" borderId="19" xfId="584" applyNumberFormat="1" applyFont="1" applyFill="1" applyBorder="1"/>
    <xf numFmtId="0" fontId="0" fillId="3" borderId="0" xfId="0" applyFill="1" applyAlignment="1">
      <alignment horizontal="center"/>
    </xf>
    <xf numFmtId="0" fontId="16" fillId="6" borderId="0" xfId="0" applyFont="1" applyFill="1"/>
    <xf numFmtId="9" fontId="0" fillId="11" borderId="0" xfId="584" applyFont="1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1" fillId="19" borderId="9" xfId="0" applyFont="1" applyFill="1" applyBorder="1"/>
    <xf numFmtId="0" fontId="21" fillId="19" borderId="6" xfId="0" applyFont="1" applyFill="1" applyBorder="1"/>
    <xf numFmtId="0" fontId="14" fillId="0" borderId="2" xfId="0" applyFont="1" applyBorder="1"/>
    <xf numFmtId="0" fontId="14" fillId="0" borderId="0" xfId="0" applyFont="1"/>
    <xf numFmtId="0" fontId="14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9" fillId="10" borderId="0" xfId="0" applyFont="1" applyFill="1" applyAlignment="1">
      <alignment horizontal="center"/>
    </xf>
    <xf numFmtId="0" fontId="9" fillId="8" borderId="0" xfId="0" applyFont="1" applyFill="1" applyAlignment="1">
      <alignment horizontal="left"/>
    </xf>
    <xf numFmtId="0" fontId="24" fillId="0" borderId="0" xfId="0" applyFont="1"/>
    <xf numFmtId="0" fontId="21" fillId="0" borderId="0" xfId="0" applyFont="1"/>
    <xf numFmtId="15" fontId="14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45" xfId="0" applyFont="1" applyBorder="1" applyAlignment="1">
      <alignment horizontal="center" vertical="center" textRotation="90"/>
    </xf>
    <xf numFmtId="0" fontId="14" fillId="0" borderId="43" xfId="0" applyFont="1" applyBorder="1" applyAlignment="1">
      <alignment horizontal="center" vertical="center" textRotation="90"/>
    </xf>
    <xf numFmtId="0" fontId="14" fillId="0" borderId="44" xfId="0" applyFont="1" applyBorder="1" applyAlignment="1">
      <alignment horizontal="center" vertical="center" textRotation="90"/>
    </xf>
    <xf numFmtId="0" fontId="14" fillId="23" borderId="0" xfId="0" applyFont="1" applyFill="1" applyAlignment="1">
      <alignment horizontal="center"/>
    </xf>
    <xf numFmtId="0" fontId="14" fillId="0" borderId="42" xfId="0" applyFont="1" applyBorder="1" applyAlignment="1">
      <alignment horizontal="center" vertical="center" textRotation="90"/>
    </xf>
    <xf numFmtId="0" fontId="0" fillId="2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8" fillId="4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4" borderId="0" xfId="0" applyFont="1" applyFill="1" applyAlignment="1">
      <alignment horizontal="center" vertical="center"/>
    </xf>
    <xf numFmtId="0" fontId="28" fillId="0" borderId="0" xfId="0" applyFont="1" applyAlignment="1">
      <alignment horizontal="center"/>
    </xf>
  </cellXfs>
  <cellStyles count="59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Milliers" xfId="583" builtinId="3"/>
    <cellStyle name="Normal" xfId="0" builtinId="0"/>
    <cellStyle name="Pourcentage" xfId="584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border outline="0"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border outline="0">
        <top style="thin">
          <color theme="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5"/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4" Type="http://schemas.openxmlformats.org/officeDocument/2006/relationships/image" Target="../media/image6.png"/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63</xdr:col>
      <xdr:colOff>0</xdr:colOff>
      <xdr:row>19</xdr:row>
      <xdr:rowOff>0</xdr:rowOff>
    </xdr:from>
    <xdr:to>
      <xdr:col>68</xdr:col>
      <xdr:colOff>76200</xdr:colOff>
      <xdr:row>21</xdr:row>
      <xdr:rowOff>12700</xdr:rowOff>
    </xdr:to>
    <xdr:pic>
      <xdr:nvPicPr>
        <xdr:cNvPr id="9217" name="Picture 1" descr="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3695700"/>
          <a:ext cx="774700" cy="431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88</xdr:col>
      <xdr:colOff>0</xdr:colOff>
      <xdr:row>27</xdr:row>
      <xdr:rowOff>0</xdr:rowOff>
    </xdr:from>
    <xdr:to>
      <xdr:col>93</xdr:col>
      <xdr:colOff>0</xdr:colOff>
      <xdr:row>29</xdr:row>
      <xdr:rowOff>50800</xdr:rowOff>
    </xdr:to>
    <xdr:pic>
      <xdr:nvPicPr>
        <xdr:cNvPr id="9218" name="Picture 2" descr="lip_image002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93600" y="5257800"/>
          <a:ext cx="698500" cy="431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114300</xdr:colOff>
      <xdr:row>6</xdr:row>
      <xdr:rowOff>25400</xdr:rowOff>
    </xdr:from>
    <xdr:to>
      <xdr:col>13</xdr:col>
      <xdr:colOff>326005</xdr:colOff>
      <xdr:row>28</xdr:row>
      <xdr:rowOff>12700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47100" y="1168400"/>
          <a:ext cx="6676005" cy="41783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167962</xdr:colOff>
      <xdr:row>6</xdr:row>
      <xdr:rowOff>64802</xdr:rowOff>
    </xdr:from>
    <xdr:to>
      <xdr:col>24</xdr:col>
      <xdr:colOff>38100</xdr:colOff>
      <xdr:row>28</xdr:row>
      <xdr:rowOff>38100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487462" y="1207802"/>
          <a:ext cx="6474138" cy="4164298"/>
        </a:xfrm>
        <a:prstGeom prst="rect">
          <a:avLst/>
        </a:prstGeom>
      </xdr:spPr>
    </xdr:pic>
    <xdr:clientData/>
  </xdr:twoCellAnchor>
  <xdr:twoCellAnchor editAs="oneCell">
    <xdr:from>
      <xdr:col>0</xdr:col>
      <xdr:colOff>685801</xdr:colOff>
      <xdr:row>6</xdr:row>
      <xdr:rowOff>177800</xdr:rowOff>
    </xdr:from>
    <xdr:to>
      <xdr:col>6</xdr:col>
      <xdr:colOff>749301</xdr:colOff>
      <xdr:row>29</xdr:row>
      <xdr:rowOff>72811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1" y="1320800"/>
          <a:ext cx="6870700" cy="4276511"/>
        </a:xfrm>
        <a:prstGeom prst="rect">
          <a:avLst/>
        </a:prstGeom>
      </xdr:spPr>
    </xdr:pic>
    <xdr:clientData/>
  </xdr:twoCellAnchor>
  <xdr:twoCellAnchor editAs="oneCell">
    <xdr:from>
      <xdr:col>16</xdr:col>
      <xdr:colOff>219845</xdr:colOff>
      <xdr:row>30</xdr:row>
      <xdr:rowOff>48779</xdr:rowOff>
    </xdr:from>
    <xdr:to>
      <xdr:col>24</xdr:col>
      <xdr:colOff>152399</xdr:colOff>
      <xdr:row>52</xdr:row>
      <xdr:rowOff>101600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39345" y="5763779"/>
          <a:ext cx="6536554" cy="426922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11" displayName="Table11" ref="M33:O38" totalsRowShown="0">
  <autoFilter ref="M33:O38"/>
  <tableColumns count="3">
    <tableColumn id="1" name="individu allofécondé"/>
    <tableColumn id="2" name="père présumé"/>
    <tableColumn id="4" name="% hétérozygote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3" name="Table13" displayName="Table13" ref="H35:K74" totalsRowShown="0">
  <autoFilter ref="H35:K74"/>
  <sortState ref="H36:K68">
    <sortCondition ref="H32:H65"/>
  </sortState>
  <tableColumns count="4">
    <tableColumn id="1" name="élément 1"/>
    <tableColumn id="2" name="élément 2"/>
    <tableColumn id="3" name="YAN"/>
    <tableColumn id="4" name="ALBAN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4" name="Table15" displayName="Table15" ref="B44:E59" totalsRowShown="0">
  <autoFilter ref="B44:E59"/>
  <tableColumns count="4">
    <tableColumn id="1" name="1"/>
    <tableColumn id="2" name="2"/>
    <tableColumn id="3" name="YAN"/>
    <tableColumn id="4" name="ALBAN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5" name="Table10" displayName="Table10" ref="M54:Q101" totalsRowShown="0" headerRowDxfId="11" tableBorderDxfId="10">
  <autoFilter ref="M54:Q101"/>
  <sortState ref="M55:Q104">
    <sortCondition ref="M54:M104"/>
  </sortState>
  <tableColumns count="5">
    <tableColumn id="4" name="indidvidu" dataDxfId="9"/>
    <tableColumn id="5" name="données &quot;-&quot;" dataDxfId="8"/>
    <tableColumn id="6" name="% manquantes" dataDxfId="7">
      <calculatedColumnFormula>Table10[[#This Row],[données "-"]]/13119</calculatedColumnFormula>
    </tableColumn>
    <tableColumn id="1" name="hétérozygotie" dataDxfId="6"/>
    <tableColumn id="2" name="% hetero" dataDxfId="5">
      <calculatedColumnFormula>Table10[[#This Row],[hétérozygotie]]/(13119-Table10[[#This Row],[données "-"]])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6" name="Table12" displayName="Table12" ref="D63:F92" totalsRowShown="0" dataDxfId="4" tableBorderDxfId="3">
  <autoFilter ref="D63:F92"/>
  <sortState ref="D64:F92">
    <sortCondition ref="D63:D92"/>
  </sortState>
  <tableColumns count="3">
    <tableColumn id="1" name="liste suppression" dataDxfId="2"/>
    <tableColumn id="2" name="similaire" dataDxfId="1"/>
    <tableColumn id="3" name="argumen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1" Type="http://schemas.openxmlformats.org/officeDocument/2006/relationships/drawing" Target="../drawings/drawing2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45"/>
  <sheetViews>
    <sheetView topLeftCell="A4" workbookViewId="0">
      <selection activeCell="L12" sqref="L12"/>
    </sheetView>
  </sheetViews>
  <sheetFormatPr baseColWidth="10" defaultColWidth="1.83203125" defaultRowHeight="15" x14ac:dyDescent="0.2"/>
  <sheetData>
    <row r="1" spans="1:177" ht="16" x14ac:dyDescent="0.2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79"/>
      <c r="BU1" s="79"/>
      <c r="BV1" s="79"/>
      <c r="BW1" s="79"/>
      <c r="BX1" s="79"/>
      <c r="BY1" s="79"/>
      <c r="BZ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U1" s="79"/>
      <c r="CV1" s="79"/>
      <c r="CW1" s="79"/>
      <c r="CX1" s="79"/>
      <c r="CY1" s="79"/>
      <c r="CZ1" s="79"/>
      <c r="DA1" s="79"/>
      <c r="DB1" s="79"/>
      <c r="DC1" s="79"/>
      <c r="DD1" s="79"/>
      <c r="DE1" s="79"/>
      <c r="DF1" s="79"/>
      <c r="DG1" s="79"/>
      <c r="DH1" s="79"/>
      <c r="DI1" s="79"/>
      <c r="DJ1" s="79"/>
      <c r="DK1" s="79"/>
      <c r="DL1" s="79"/>
      <c r="DM1" s="79"/>
      <c r="DN1" s="79"/>
      <c r="DO1" s="79"/>
      <c r="DP1" s="79"/>
      <c r="DQ1" s="79"/>
      <c r="DR1" s="79"/>
      <c r="DS1" s="79"/>
      <c r="DT1" s="79"/>
      <c r="DU1" s="79"/>
      <c r="DV1" s="79"/>
      <c r="DW1" s="79"/>
      <c r="DX1" s="79"/>
      <c r="DY1" s="79"/>
      <c r="DZ1" s="79"/>
      <c r="EA1" s="79"/>
      <c r="EB1" s="79"/>
      <c r="EC1" s="79"/>
      <c r="ED1" s="79"/>
      <c r="EE1" s="79"/>
      <c r="EF1" s="79"/>
      <c r="EG1" s="79"/>
      <c r="EH1" s="79"/>
      <c r="EI1" s="79"/>
      <c r="EJ1" s="79"/>
      <c r="EK1" s="79"/>
      <c r="EL1" s="79"/>
      <c r="EM1" s="79"/>
      <c r="EN1" s="79"/>
      <c r="EO1" s="79"/>
      <c r="EP1" s="79"/>
      <c r="EQ1" s="79"/>
      <c r="ER1" s="79"/>
      <c r="ES1" s="79"/>
      <c r="ET1" s="79"/>
      <c r="EU1" s="79"/>
      <c r="EV1" s="79"/>
      <c r="EW1" s="79"/>
      <c r="EX1" s="79"/>
      <c r="EY1" s="79"/>
      <c r="EZ1" s="79"/>
      <c r="FA1" s="79"/>
      <c r="FB1" s="79"/>
      <c r="FC1" s="79"/>
      <c r="FD1" s="79"/>
      <c r="FE1" s="79"/>
      <c r="FF1" s="79"/>
      <c r="FG1" s="79"/>
      <c r="FH1" s="79"/>
      <c r="FI1" s="79"/>
      <c r="FJ1" s="79"/>
      <c r="FK1" s="79"/>
      <c r="FL1" s="79"/>
      <c r="FM1" s="79"/>
      <c r="FN1" s="79"/>
      <c r="FO1" s="79"/>
      <c r="FP1" s="79"/>
      <c r="FQ1" s="79"/>
      <c r="FR1" s="79"/>
      <c r="FS1" s="79"/>
      <c r="FT1" s="79"/>
      <c r="FU1" s="79"/>
    </row>
    <row r="2" spans="1:177" ht="19" x14ac:dyDescent="0.25">
      <c r="A2" s="79"/>
      <c r="B2" s="221" t="s">
        <v>370</v>
      </c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2"/>
      <c r="AH2" s="222"/>
      <c r="AI2" s="222"/>
      <c r="AJ2" s="222"/>
      <c r="AK2" s="222"/>
      <c r="AL2" s="222"/>
      <c r="AM2" s="222"/>
      <c r="AN2" s="80"/>
      <c r="AO2" s="80"/>
      <c r="AP2" s="80"/>
      <c r="AQ2" s="81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  <c r="BD2" s="79"/>
      <c r="BE2" s="79"/>
      <c r="BF2" s="79"/>
      <c r="BG2" s="79"/>
      <c r="BH2" s="79"/>
      <c r="BI2" s="79"/>
      <c r="BJ2" s="79"/>
      <c r="BK2" s="79"/>
      <c r="BL2" s="79"/>
      <c r="BM2" s="79"/>
      <c r="BN2" s="79"/>
      <c r="BO2" s="79"/>
      <c r="BP2" s="79"/>
      <c r="BQ2" s="79"/>
      <c r="BR2" s="79"/>
      <c r="BS2" s="79"/>
      <c r="BT2" s="79"/>
      <c r="BU2" s="79"/>
      <c r="BV2" s="79"/>
      <c r="BW2" s="79"/>
      <c r="BX2" s="79"/>
      <c r="BY2" s="79"/>
      <c r="BZ2" s="79"/>
      <c r="CA2" s="79"/>
      <c r="CB2" s="79"/>
      <c r="CC2" s="79"/>
      <c r="CD2" s="79"/>
      <c r="CE2" s="79"/>
      <c r="CF2" s="79"/>
      <c r="CG2" s="79"/>
      <c r="CH2" s="79"/>
      <c r="CI2" s="79"/>
      <c r="CJ2" s="79"/>
      <c r="CK2" s="79"/>
      <c r="CL2" s="79"/>
      <c r="CM2" s="79"/>
      <c r="CN2" s="79"/>
      <c r="CO2" s="79"/>
      <c r="CP2" s="79"/>
      <c r="CQ2" s="79"/>
      <c r="CR2" s="79"/>
      <c r="CS2" s="79"/>
      <c r="CT2" s="79"/>
      <c r="CU2" s="79"/>
      <c r="CV2" s="79"/>
      <c r="CW2" s="79"/>
      <c r="CX2" s="79"/>
      <c r="CY2" s="79"/>
      <c r="CZ2" s="79"/>
      <c r="DA2" s="79"/>
      <c r="DB2" s="79"/>
      <c r="DC2" s="79"/>
      <c r="DD2" s="79"/>
      <c r="DE2" s="79"/>
      <c r="DF2" s="79"/>
      <c r="DG2" s="79"/>
      <c r="DH2" s="79"/>
      <c r="DI2" s="79"/>
      <c r="DJ2" s="79"/>
      <c r="DK2" s="79"/>
      <c r="DL2" s="79"/>
      <c r="DM2" s="79"/>
      <c r="DN2" s="79"/>
      <c r="DO2" s="79"/>
      <c r="DP2" s="79"/>
      <c r="DQ2" s="79"/>
      <c r="DR2" s="79"/>
      <c r="DS2" s="79"/>
      <c r="DT2" s="79"/>
      <c r="DU2" s="79"/>
      <c r="DV2" s="79"/>
      <c r="DW2" s="79"/>
      <c r="DX2" s="79"/>
      <c r="DY2" s="79"/>
      <c r="DZ2" s="79"/>
      <c r="EA2" s="79"/>
      <c r="EB2" s="79"/>
      <c r="EC2" s="79"/>
      <c r="ED2" s="79"/>
      <c r="EE2" s="79"/>
      <c r="EF2" s="79"/>
      <c r="EG2" s="79"/>
      <c r="EH2" s="79"/>
      <c r="EI2" s="79"/>
      <c r="EJ2" s="79"/>
      <c r="EK2" s="79"/>
      <c r="EL2" s="79"/>
      <c r="EM2" s="79"/>
      <c r="EN2" s="79"/>
      <c r="EO2" s="79"/>
      <c r="EP2" s="79"/>
      <c r="EQ2" s="79"/>
      <c r="ER2" s="79"/>
      <c r="ES2" s="79"/>
      <c r="ET2" s="79"/>
      <c r="EU2" s="79"/>
      <c r="EV2" s="79"/>
      <c r="EW2" s="79"/>
      <c r="EX2" s="79"/>
      <c r="EY2" s="79"/>
      <c r="EZ2" s="79"/>
      <c r="FA2" s="79"/>
      <c r="FB2" s="79"/>
      <c r="FC2" s="79"/>
      <c r="FD2" s="79"/>
      <c r="FE2" s="79"/>
      <c r="FF2" s="79"/>
      <c r="FG2" s="79"/>
      <c r="FH2" s="79"/>
      <c r="FI2" s="79"/>
      <c r="FJ2" s="79"/>
      <c r="FK2" s="79"/>
      <c r="FL2" s="79"/>
      <c r="FM2" s="79"/>
      <c r="FN2" s="79"/>
      <c r="FO2" s="79"/>
      <c r="FP2" s="79"/>
      <c r="FQ2" s="79"/>
      <c r="FR2" s="79"/>
      <c r="FS2" s="79"/>
      <c r="FT2" s="79"/>
      <c r="FU2" s="79"/>
    </row>
    <row r="3" spans="1:177" ht="16" x14ac:dyDescent="0.2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  <c r="BY3" s="79"/>
      <c r="BZ3" s="79"/>
      <c r="CA3" s="79"/>
      <c r="CB3" s="79"/>
      <c r="CC3" s="79"/>
      <c r="CD3" s="79"/>
      <c r="CE3" s="79"/>
      <c r="CF3" s="79"/>
      <c r="CG3" s="79"/>
      <c r="CH3" s="79"/>
      <c r="CI3" s="79"/>
      <c r="CJ3" s="79"/>
      <c r="CK3" s="79"/>
      <c r="CL3" s="79"/>
      <c r="CM3" s="79"/>
      <c r="CN3" s="79"/>
      <c r="CO3" s="79"/>
      <c r="CP3" s="79"/>
      <c r="CQ3" s="79"/>
      <c r="CR3" s="79"/>
      <c r="CS3" s="79"/>
      <c r="CT3" s="79"/>
      <c r="CU3" s="79"/>
      <c r="CV3" s="79"/>
      <c r="CW3" s="79"/>
      <c r="CX3" s="79"/>
      <c r="CY3" s="79"/>
      <c r="CZ3" s="79"/>
      <c r="DA3" s="79"/>
      <c r="DB3" s="79"/>
      <c r="DC3" s="79"/>
      <c r="DD3" s="79"/>
      <c r="DE3" s="79"/>
      <c r="DF3" s="79"/>
      <c r="DG3" s="79"/>
      <c r="DH3" s="79"/>
      <c r="DI3" s="79"/>
      <c r="DJ3" s="79"/>
      <c r="DK3" s="79"/>
      <c r="DL3" s="79"/>
      <c r="DM3" s="79"/>
      <c r="DN3" s="79"/>
      <c r="DO3" s="79"/>
      <c r="DP3" s="79"/>
      <c r="DQ3" s="79"/>
      <c r="DR3" s="79"/>
      <c r="DS3" s="79"/>
      <c r="DT3" s="79"/>
      <c r="DU3" s="79"/>
      <c r="DV3" s="79"/>
      <c r="DW3" s="79"/>
      <c r="DX3" s="79"/>
      <c r="DY3" s="79"/>
      <c r="DZ3" s="79"/>
      <c r="EA3" s="79"/>
      <c r="EB3" s="79"/>
      <c r="EC3" s="79"/>
      <c r="ED3" s="79"/>
      <c r="EE3" s="79"/>
      <c r="EF3" s="79"/>
      <c r="EG3" s="79"/>
      <c r="EH3" s="79"/>
      <c r="EI3" s="79"/>
      <c r="EJ3" s="79"/>
      <c r="EK3" s="79"/>
      <c r="EL3" s="79"/>
      <c r="EM3" s="79"/>
      <c r="EN3" s="79"/>
      <c r="EO3" s="79"/>
      <c r="EP3" s="79"/>
      <c r="EQ3" s="79"/>
      <c r="ER3" s="79"/>
      <c r="ES3" s="79"/>
      <c r="ET3" s="79"/>
      <c r="EU3" s="79"/>
      <c r="EV3" s="79"/>
      <c r="EW3" s="79"/>
      <c r="EX3" s="79"/>
      <c r="EY3" s="79"/>
      <c r="EZ3" s="79"/>
      <c r="FA3" s="79"/>
      <c r="FB3" s="79"/>
      <c r="FC3" s="79"/>
      <c r="FD3" s="79"/>
      <c r="FE3" s="79"/>
      <c r="FF3" s="79"/>
      <c r="FG3" s="79"/>
      <c r="FH3" s="79"/>
      <c r="FI3" s="79"/>
      <c r="FJ3" s="79"/>
      <c r="FK3" s="79"/>
      <c r="FL3" s="79"/>
      <c r="FM3" s="79"/>
      <c r="FN3" s="79"/>
      <c r="FO3" s="79"/>
      <c r="FP3" s="79"/>
      <c r="FQ3" s="79"/>
      <c r="FR3" s="79"/>
      <c r="FS3" s="79"/>
      <c r="FT3" s="79"/>
      <c r="FU3" s="79"/>
    </row>
    <row r="4" spans="1:177" ht="16" x14ac:dyDescent="0.2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79"/>
      <c r="BQ4" s="79"/>
      <c r="BR4" s="79"/>
      <c r="BS4" s="79"/>
      <c r="BT4" s="79"/>
      <c r="BU4" s="79"/>
      <c r="BV4" s="79"/>
      <c r="BW4" s="79"/>
      <c r="BX4" s="79"/>
      <c r="BY4" s="79"/>
      <c r="BZ4" s="79"/>
      <c r="CA4" s="79"/>
      <c r="CB4" s="79"/>
      <c r="CC4" s="79"/>
      <c r="CD4" s="79"/>
      <c r="CE4" s="79"/>
      <c r="CF4" s="79"/>
      <c r="CG4" s="79"/>
      <c r="CH4" s="79"/>
      <c r="CI4" s="79"/>
      <c r="CJ4" s="79"/>
      <c r="CK4" s="79"/>
      <c r="CL4" s="79"/>
      <c r="CM4" s="79"/>
      <c r="CN4" s="79"/>
      <c r="CO4" s="79"/>
      <c r="CP4" s="79"/>
      <c r="CQ4" s="79"/>
      <c r="CR4" s="79"/>
      <c r="CS4" s="79"/>
      <c r="CT4" s="79"/>
      <c r="CU4" s="79"/>
      <c r="CV4" s="79"/>
      <c r="CW4" s="79"/>
      <c r="CX4" s="79"/>
      <c r="CY4" s="79"/>
      <c r="CZ4" s="79"/>
      <c r="DA4" s="79"/>
      <c r="DB4" s="79"/>
      <c r="DC4" s="79"/>
      <c r="DD4" s="79"/>
      <c r="DE4" s="79"/>
      <c r="DF4" s="79"/>
      <c r="DG4" s="79"/>
      <c r="DH4" s="79"/>
      <c r="DI4" s="79"/>
      <c r="DJ4" s="79"/>
      <c r="DK4" s="79"/>
      <c r="DL4" s="79"/>
      <c r="DM4" s="79"/>
      <c r="DN4" s="79"/>
      <c r="DO4" s="79"/>
      <c r="DP4" s="79"/>
      <c r="DQ4" s="79"/>
      <c r="DR4" s="79"/>
      <c r="DS4" s="79"/>
      <c r="DT4" s="79"/>
      <c r="DU4" s="79"/>
      <c r="DV4" s="79"/>
      <c r="DW4" s="79"/>
      <c r="DX4" s="79"/>
      <c r="DY4" s="79"/>
      <c r="DZ4" s="79"/>
      <c r="EA4" s="79"/>
      <c r="EB4" s="79"/>
      <c r="EC4" s="79"/>
      <c r="ED4" s="79"/>
      <c r="EE4" s="79"/>
      <c r="EF4" s="79"/>
      <c r="EG4" s="79"/>
      <c r="EH4" s="79"/>
      <c r="EI4" s="79"/>
      <c r="EJ4" s="79"/>
      <c r="EK4" s="79"/>
      <c r="EL4" s="79"/>
      <c r="EM4" s="79"/>
      <c r="EN4" s="79"/>
      <c r="EO4" s="79"/>
      <c r="EP4" s="79"/>
      <c r="EQ4" s="79"/>
      <c r="ER4" s="79"/>
      <c r="ES4" s="79"/>
      <c r="ET4" s="79"/>
      <c r="EU4" s="79"/>
      <c r="EV4" s="79"/>
      <c r="EW4" s="79"/>
      <c r="EX4" s="79"/>
      <c r="EY4" s="79"/>
      <c r="EZ4" s="79"/>
      <c r="FA4" s="79"/>
      <c r="FB4" s="79"/>
      <c r="FC4" s="79"/>
      <c r="FD4" s="79"/>
      <c r="FE4" s="79"/>
      <c r="FF4" s="79"/>
      <c r="FG4" s="79"/>
      <c r="FH4" s="79"/>
      <c r="FI4" s="79"/>
      <c r="FJ4" s="79"/>
      <c r="FK4" s="79"/>
      <c r="FL4" s="79"/>
      <c r="FM4" s="79"/>
      <c r="FN4" s="79"/>
      <c r="FO4" s="79"/>
      <c r="FP4" s="79"/>
      <c r="FQ4" s="79"/>
      <c r="FR4" s="79"/>
      <c r="FS4" s="79"/>
      <c r="FT4" s="79"/>
      <c r="FU4" s="79"/>
    </row>
    <row r="5" spans="1:177" ht="16" x14ac:dyDescent="0.2">
      <c r="A5" s="79"/>
      <c r="B5" s="79"/>
      <c r="C5" s="79"/>
      <c r="D5" s="79"/>
      <c r="E5" s="82"/>
      <c r="F5" s="79"/>
      <c r="G5" s="224" t="s">
        <v>371</v>
      </c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79"/>
      <c r="S5" s="79"/>
      <c r="T5" s="79"/>
      <c r="U5" s="79"/>
      <c r="V5" s="79"/>
      <c r="W5" s="79"/>
      <c r="X5" s="79"/>
      <c r="Y5" s="79"/>
      <c r="Z5" s="79"/>
      <c r="AA5" s="231" t="s">
        <v>372</v>
      </c>
      <c r="AB5" s="231"/>
      <c r="AC5" s="231"/>
      <c r="AD5" s="231"/>
      <c r="AE5" s="231"/>
      <c r="AF5" s="231"/>
      <c r="AG5" s="231"/>
      <c r="AH5" s="231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79"/>
      <c r="CC5" s="79"/>
      <c r="CD5" s="79"/>
      <c r="CE5" s="79"/>
      <c r="CF5" s="79"/>
      <c r="CG5" s="79"/>
      <c r="CH5" s="79"/>
      <c r="CI5" s="79"/>
      <c r="CJ5" s="79"/>
      <c r="CK5" s="79"/>
      <c r="CL5" s="79"/>
      <c r="CM5" s="79"/>
      <c r="CN5" s="79"/>
      <c r="CO5" s="79"/>
      <c r="CP5" s="79"/>
      <c r="CQ5" s="79"/>
      <c r="CR5" s="79"/>
      <c r="CS5" s="79"/>
      <c r="CT5" s="79"/>
      <c r="CU5" s="79"/>
      <c r="CV5" s="79"/>
      <c r="CW5" s="79"/>
      <c r="CX5" s="79"/>
      <c r="CY5" s="79"/>
      <c r="CZ5" s="79"/>
      <c r="DA5" s="79"/>
      <c r="DB5" s="79"/>
      <c r="DC5" s="79"/>
      <c r="DD5" s="79"/>
      <c r="DE5" s="79"/>
      <c r="DF5" s="79"/>
      <c r="DG5" s="79"/>
      <c r="DH5" s="79"/>
      <c r="DI5" s="79"/>
      <c r="DJ5" s="79"/>
      <c r="DK5" s="79"/>
      <c r="DL5" s="79"/>
      <c r="DM5" s="79"/>
      <c r="DN5" s="79"/>
      <c r="DO5" s="79"/>
      <c r="DP5" s="79"/>
      <c r="DQ5" s="79"/>
      <c r="DR5" s="79"/>
      <c r="DS5" s="79"/>
      <c r="DT5" s="79"/>
      <c r="DU5" s="79"/>
      <c r="DV5" s="79"/>
      <c r="DW5" s="79"/>
      <c r="DX5" s="79"/>
      <c r="DY5" s="79"/>
      <c r="DZ5" s="79"/>
      <c r="EA5" s="79"/>
      <c r="EB5" s="79"/>
      <c r="EC5" s="79"/>
      <c r="ED5" s="79"/>
      <c r="EE5" s="79"/>
      <c r="EF5" s="79"/>
      <c r="EG5" s="79"/>
      <c r="EH5" s="79"/>
      <c r="EI5" s="79"/>
      <c r="EJ5" s="79"/>
      <c r="EK5" s="79"/>
      <c r="EL5" s="79"/>
      <c r="EM5" s="79"/>
      <c r="EN5" s="79"/>
      <c r="EO5" s="79"/>
      <c r="EP5" s="79"/>
      <c r="EQ5" s="79"/>
      <c r="ER5" s="79"/>
      <c r="ES5" s="79"/>
      <c r="ET5" s="79"/>
      <c r="EU5" s="79"/>
      <c r="EV5" s="79"/>
      <c r="EW5" s="79"/>
      <c r="EX5" s="79"/>
      <c r="EY5" s="79"/>
      <c r="EZ5" s="79"/>
      <c r="FA5" s="79"/>
      <c r="FB5" s="79"/>
      <c r="FC5" s="79"/>
      <c r="FD5" s="79"/>
      <c r="FE5" s="79"/>
      <c r="FF5" s="79"/>
      <c r="FG5" s="79"/>
      <c r="FH5" s="79"/>
      <c r="FI5" s="79"/>
      <c r="FJ5" s="79"/>
      <c r="FK5" s="79"/>
      <c r="FL5" s="79"/>
      <c r="FM5" s="79"/>
      <c r="FN5" s="79"/>
      <c r="FO5" s="79"/>
      <c r="FP5" s="79"/>
      <c r="FQ5" s="79"/>
      <c r="FR5" s="79"/>
      <c r="FS5" s="79"/>
      <c r="FT5" s="79"/>
      <c r="FU5" s="79"/>
    </row>
    <row r="6" spans="1:177" ht="16" x14ac:dyDescent="0.2">
      <c r="A6" s="79"/>
      <c r="B6" s="79"/>
      <c r="C6" s="79"/>
      <c r="D6" s="79"/>
      <c r="E6" s="82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9"/>
      <c r="BL6" s="79"/>
      <c r="BM6" s="79"/>
      <c r="BN6" s="79"/>
      <c r="BO6" s="79"/>
      <c r="BP6" s="79"/>
      <c r="BQ6" s="79"/>
      <c r="BR6" s="79"/>
      <c r="BS6" s="79"/>
      <c r="BT6" s="79"/>
      <c r="BU6" s="79"/>
      <c r="BV6" s="79"/>
      <c r="BW6" s="79"/>
      <c r="BX6" s="79"/>
      <c r="BY6" s="79"/>
      <c r="BZ6" s="79"/>
      <c r="CA6" s="79"/>
      <c r="CB6" s="79"/>
      <c r="CC6" s="79"/>
      <c r="CD6" s="79"/>
      <c r="CE6" s="79"/>
      <c r="CF6" s="79"/>
      <c r="CG6" s="79"/>
      <c r="CH6" s="79"/>
      <c r="CI6" s="79"/>
      <c r="CJ6" s="79"/>
      <c r="CK6" s="79"/>
      <c r="CL6" s="79"/>
      <c r="CM6" s="79"/>
      <c r="CN6" s="79"/>
      <c r="CO6" s="79"/>
      <c r="CP6" s="79"/>
      <c r="CQ6" s="79"/>
      <c r="CR6" s="79"/>
      <c r="CS6" s="79"/>
      <c r="CT6" s="79"/>
      <c r="CU6" s="79"/>
      <c r="CV6" s="79"/>
      <c r="CW6" s="79"/>
      <c r="CX6" s="79"/>
      <c r="CY6" s="79"/>
      <c r="CZ6" s="79"/>
      <c r="DA6" s="79"/>
      <c r="DB6" s="79"/>
      <c r="DC6" s="79"/>
      <c r="DD6" s="79"/>
      <c r="DE6" s="79"/>
      <c r="DF6" s="79"/>
      <c r="DG6" s="79"/>
      <c r="DH6" s="79"/>
      <c r="DI6" s="79"/>
      <c r="DJ6" s="79"/>
      <c r="DK6" s="79"/>
      <c r="DL6" s="79"/>
      <c r="DM6" s="79"/>
      <c r="DN6" s="79"/>
      <c r="DO6" s="79"/>
      <c r="DP6" s="79"/>
      <c r="DQ6" s="79"/>
      <c r="DR6" s="79"/>
      <c r="DS6" s="79"/>
      <c r="DT6" s="79"/>
      <c r="DU6" s="79"/>
      <c r="DV6" s="79"/>
      <c r="DW6" s="79"/>
      <c r="DX6" s="79"/>
      <c r="DY6" s="79"/>
      <c r="DZ6" s="79"/>
      <c r="EA6" s="79"/>
      <c r="EB6" s="79"/>
      <c r="EC6" s="79"/>
      <c r="ED6" s="79"/>
      <c r="EE6" s="79"/>
      <c r="EF6" s="79"/>
      <c r="EG6" s="79"/>
      <c r="EH6" s="79"/>
      <c r="EI6" s="79"/>
      <c r="EJ6" s="79"/>
      <c r="EK6" s="79"/>
      <c r="EL6" s="79"/>
      <c r="EM6" s="79"/>
      <c r="EN6" s="79"/>
      <c r="EO6" s="79"/>
      <c r="EP6" s="79"/>
      <c r="EQ6" s="79"/>
      <c r="ER6" s="79"/>
      <c r="ES6" s="79"/>
      <c r="ET6" s="79"/>
      <c r="EU6" s="79"/>
      <c r="EV6" s="79"/>
      <c r="EW6" s="79"/>
      <c r="EX6" s="79"/>
      <c r="EY6" s="79"/>
      <c r="EZ6" s="79"/>
      <c r="FA6" s="79"/>
      <c r="FB6" s="79"/>
      <c r="FC6" s="79"/>
      <c r="FD6" s="79"/>
      <c r="FE6" s="79"/>
      <c r="FF6" s="79"/>
      <c r="FG6" s="79"/>
      <c r="FH6" s="79"/>
      <c r="FI6" s="79"/>
      <c r="FJ6" s="79"/>
      <c r="FK6" s="79"/>
      <c r="FL6" s="79"/>
      <c r="FM6" s="79"/>
      <c r="FN6" s="79"/>
      <c r="FO6" s="79"/>
      <c r="FP6" s="79"/>
      <c r="FQ6" s="79"/>
      <c r="FR6" s="79"/>
      <c r="FS6" s="79"/>
      <c r="FT6" s="79"/>
      <c r="FU6" s="79"/>
    </row>
    <row r="7" spans="1:177" ht="16" x14ac:dyDescent="0.2">
      <c r="A7" s="79"/>
      <c r="B7" s="79"/>
      <c r="C7" s="79"/>
      <c r="D7" s="79"/>
      <c r="E7" s="82"/>
      <c r="F7" s="79"/>
      <c r="G7" s="224" t="s">
        <v>373</v>
      </c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4"/>
      <c r="V7" s="224"/>
      <c r="W7" s="224"/>
      <c r="X7" s="224"/>
      <c r="Y7" s="79"/>
      <c r="Z7" s="79"/>
      <c r="AA7" s="232" t="s">
        <v>374</v>
      </c>
      <c r="AB7" s="232"/>
      <c r="AC7" s="232"/>
      <c r="AD7" s="232"/>
      <c r="AE7" s="232"/>
      <c r="AF7" s="232"/>
      <c r="AG7" s="232"/>
      <c r="AH7" s="232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79"/>
      <c r="BL7" s="79"/>
      <c r="BM7" s="79"/>
      <c r="BN7" s="79"/>
      <c r="BO7" s="79"/>
      <c r="BP7" s="79"/>
      <c r="BQ7" s="79"/>
      <c r="BR7" s="79"/>
      <c r="BS7" s="79"/>
      <c r="BT7" s="79"/>
      <c r="BU7" s="79"/>
      <c r="BV7" s="79"/>
      <c r="BW7" s="79"/>
      <c r="BX7" s="79"/>
      <c r="BY7" s="79"/>
      <c r="BZ7" s="79"/>
      <c r="CA7" s="79"/>
      <c r="CB7" s="79"/>
      <c r="CC7" s="79"/>
      <c r="CD7" s="79"/>
      <c r="CE7" s="79"/>
      <c r="CF7" s="79"/>
      <c r="CG7" s="79"/>
      <c r="CH7" s="79"/>
      <c r="CI7" s="79"/>
      <c r="CJ7" s="79"/>
      <c r="CK7" s="79"/>
      <c r="CL7" s="79"/>
      <c r="CM7" s="79"/>
      <c r="CN7" s="79"/>
      <c r="CO7" s="79"/>
      <c r="CP7" s="79"/>
      <c r="CQ7" s="79"/>
      <c r="CR7" s="79"/>
      <c r="CS7" s="79"/>
      <c r="CT7" s="79"/>
      <c r="CU7" s="79"/>
      <c r="CV7" s="79"/>
      <c r="CW7" s="79"/>
      <c r="CX7" s="79"/>
      <c r="CY7" s="79"/>
      <c r="CZ7" s="79"/>
      <c r="DA7" s="79"/>
      <c r="DB7" s="79"/>
      <c r="DC7" s="79"/>
      <c r="DD7" s="79"/>
      <c r="DE7" s="79"/>
      <c r="DF7" s="79"/>
      <c r="DG7" s="79"/>
      <c r="DH7" s="79"/>
      <c r="DI7" s="79"/>
      <c r="DJ7" s="79"/>
      <c r="DK7" s="79"/>
      <c r="DL7" s="79"/>
      <c r="DM7" s="79"/>
      <c r="DN7" s="79"/>
      <c r="DO7" s="79"/>
      <c r="DP7" s="79"/>
      <c r="DQ7" s="79"/>
      <c r="DR7" s="79"/>
      <c r="DS7" s="79"/>
      <c r="DT7" s="79"/>
      <c r="DU7" s="79"/>
      <c r="DV7" s="79"/>
      <c r="DW7" s="79"/>
      <c r="DX7" s="79"/>
      <c r="DY7" s="79"/>
      <c r="DZ7" s="79"/>
      <c r="EA7" s="79"/>
      <c r="EB7" s="79"/>
      <c r="EC7" s="79"/>
      <c r="ED7" s="79"/>
      <c r="EE7" s="79"/>
      <c r="EF7" s="79"/>
      <c r="EG7" s="79"/>
      <c r="EH7" s="79"/>
      <c r="EI7" s="79"/>
      <c r="EJ7" s="79"/>
      <c r="EK7" s="79"/>
      <c r="EL7" s="79"/>
      <c r="EM7" s="79"/>
      <c r="EN7" s="79"/>
      <c r="EO7" s="79"/>
      <c r="EP7" s="79"/>
      <c r="EQ7" s="79"/>
      <c r="ER7" s="79"/>
      <c r="ES7" s="79"/>
      <c r="ET7" s="79"/>
      <c r="EU7" s="79"/>
      <c r="EV7" s="79"/>
      <c r="EW7" s="79"/>
      <c r="EX7" s="79"/>
      <c r="EY7" s="79"/>
      <c r="EZ7" s="79"/>
      <c r="FA7" s="79"/>
      <c r="FB7" s="79"/>
      <c r="FC7" s="79"/>
      <c r="FD7" s="79"/>
      <c r="FE7" s="79"/>
      <c r="FF7" s="79"/>
      <c r="FG7" s="79"/>
      <c r="FH7" s="79"/>
      <c r="FI7" s="79"/>
      <c r="FJ7" s="79"/>
      <c r="FK7" s="79"/>
      <c r="FL7" s="79"/>
      <c r="FM7" s="79"/>
      <c r="FN7" s="79"/>
      <c r="FO7" s="79"/>
      <c r="FP7" s="79"/>
      <c r="FQ7" s="79"/>
      <c r="FR7" s="79"/>
      <c r="FS7" s="79"/>
      <c r="FT7" s="79"/>
      <c r="FU7" s="79"/>
    </row>
    <row r="8" spans="1:177" ht="16" x14ac:dyDescent="0.2">
      <c r="A8" s="79"/>
      <c r="B8" s="79"/>
      <c r="C8" s="79"/>
      <c r="D8" s="79"/>
      <c r="E8" s="82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79"/>
      <c r="BP8" s="79"/>
      <c r="BQ8" s="79"/>
      <c r="BR8" s="79"/>
      <c r="BS8" s="79"/>
      <c r="BT8" s="79"/>
      <c r="BU8" s="79"/>
      <c r="BV8" s="79"/>
      <c r="BW8" s="79"/>
      <c r="BX8" s="79"/>
      <c r="BY8" s="79"/>
      <c r="BZ8" s="79"/>
      <c r="CA8" s="79"/>
      <c r="CB8" s="79"/>
      <c r="CC8" s="79"/>
      <c r="CD8" s="79"/>
      <c r="CE8" s="79"/>
      <c r="CF8" s="79"/>
      <c r="CG8" s="79"/>
      <c r="CH8" s="79"/>
      <c r="CI8" s="79"/>
      <c r="CJ8" s="79"/>
      <c r="CK8" s="79"/>
      <c r="CL8" s="79"/>
      <c r="CM8" s="79"/>
      <c r="CN8" s="79"/>
      <c r="CO8" s="79"/>
      <c r="CP8" s="79"/>
      <c r="CQ8" s="79"/>
      <c r="CR8" s="79"/>
      <c r="CS8" s="79"/>
      <c r="CT8" s="79"/>
      <c r="CU8" s="79"/>
      <c r="CV8" s="79"/>
      <c r="CW8" s="79"/>
      <c r="CX8" s="79"/>
      <c r="CY8" s="79"/>
      <c r="CZ8" s="79"/>
      <c r="DA8" s="79"/>
      <c r="DB8" s="79"/>
      <c r="DC8" s="79"/>
      <c r="DD8" s="79"/>
      <c r="DE8" s="79"/>
      <c r="DF8" s="79"/>
      <c r="DG8" s="79"/>
      <c r="DH8" s="79"/>
      <c r="DI8" s="79"/>
      <c r="DJ8" s="79"/>
      <c r="DK8" s="79"/>
      <c r="DL8" s="79"/>
      <c r="DM8" s="79"/>
      <c r="DN8" s="79"/>
      <c r="DO8" s="79"/>
      <c r="DP8" s="79"/>
      <c r="DQ8" s="79"/>
      <c r="DR8" s="79"/>
      <c r="DS8" s="79"/>
      <c r="DT8" s="79"/>
      <c r="DU8" s="79"/>
      <c r="DV8" s="79"/>
      <c r="DW8" s="79"/>
      <c r="DX8" s="79"/>
      <c r="DY8" s="79"/>
      <c r="DZ8" s="79"/>
      <c r="EA8" s="79"/>
      <c r="EB8" s="79"/>
      <c r="EC8" s="79"/>
      <c r="ED8" s="79"/>
      <c r="EE8" s="79"/>
      <c r="EF8" s="79"/>
      <c r="EG8" s="79"/>
      <c r="EH8" s="79"/>
      <c r="EI8" s="79"/>
      <c r="EJ8" s="79"/>
      <c r="EK8" s="79"/>
      <c r="EL8" s="79"/>
      <c r="EM8" s="79"/>
      <c r="EN8" s="79"/>
      <c r="EO8" s="79"/>
      <c r="EP8" s="79"/>
      <c r="EQ8" s="79"/>
      <c r="ER8" s="79"/>
      <c r="ES8" s="79"/>
      <c r="ET8" s="79"/>
      <c r="EU8" s="79"/>
      <c r="EV8" s="79"/>
      <c r="EW8" s="79"/>
      <c r="EX8" s="79"/>
      <c r="EY8" s="79"/>
      <c r="EZ8" s="79"/>
      <c r="FA8" s="79"/>
      <c r="FB8" s="79"/>
      <c r="FC8" s="79"/>
      <c r="FD8" s="79"/>
      <c r="FE8" s="79"/>
      <c r="FF8" s="79"/>
      <c r="FG8" s="79"/>
      <c r="FH8" s="79"/>
      <c r="FI8" s="79"/>
      <c r="FJ8" s="79"/>
      <c r="FK8" s="79"/>
      <c r="FL8" s="79"/>
      <c r="FM8" s="79"/>
      <c r="FN8" s="79"/>
      <c r="FO8" s="79"/>
      <c r="FP8" s="79"/>
      <c r="FQ8" s="79"/>
      <c r="FR8" s="79"/>
      <c r="FS8" s="79"/>
      <c r="FT8" s="79"/>
      <c r="FU8" s="79"/>
    </row>
    <row r="9" spans="1:177" ht="16" x14ac:dyDescent="0.2">
      <c r="A9" s="79"/>
      <c r="B9" s="79"/>
      <c r="C9" s="79"/>
      <c r="D9" s="79"/>
      <c r="E9" s="82"/>
      <c r="F9" s="79"/>
      <c r="G9" s="224" t="s">
        <v>375</v>
      </c>
      <c r="H9" s="224"/>
      <c r="I9" s="224"/>
      <c r="J9" s="224"/>
      <c r="K9" s="224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79"/>
      <c r="BP9" s="79"/>
      <c r="BQ9" s="79"/>
      <c r="BR9" s="79"/>
      <c r="BS9" s="79"/>
      <c r="BT9" s="79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7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  <c r="DM9" s="79"/>
      <c r="DN9" s="79"/>
      <c r="DO9" s="79"/>
      <c r="DP9" s="79"/>
      <c r="DQ9" s="79"/>
      <c r="DR9" s="79"/>
      <c r="DS9" s="79"/>
      <c r="DT9" s="79"/>
      <c r="DU9" s="79"/>
      <c r="DV9" s="79"/>
      <c r="DW9" s="79"/>
      <c r="DX9" s="79"/>
      <c r="DY9" s="79"/>
      <c r="DZ9" s="79"/>
      <c r="EA9" s="79"/>
      <c r="EB9" s="79"/>
      <c r="EC9" s="79"/>
      <c r="ED9" s="79"/>
      <c r="EE9" s="79"/>
      <c r="EF9" s="79"/>
      <c r="EG9" s="79"/>
      <c r="EH9" s="79"/>
      <c r="EI9" s="79"/>
      <c r="EJ9" s="79"/>
      <c r="EK9" s="79"/>
      <c r="EL9" s="79"/>
      <c r="EM9" s="79"/>
      <c r="EN9" s="79"/>
      <c r="EO9" s="79"/>
      <c r="EP9" s="79"/>
      <c r="EQ9" s="79"/>
      <c r="ER9" s="79"/>
      <c r="ES9" s="79"/>
      <c r="ET9" s="79"/>
      <c r="EU9" s="79"/>
      <c r="EV9" s="79"/>
      <c r="EW9" s="79"/>
      <c r="EX9" s="79"/>
      <c r="EY9" s="79"/>
      <c r="EZ9" s="79"/>
      <c r="FA9" s="79"/>
      <c r="FB9" s="79"/>
      <c r="FC9" s="79"/>
      <c r="FD9" s="79"/>
      <c r="FE9" s="79"/>
      <c r="FF9" s="79"/>
      <c r="FG9" s="79"/>
      <c r="FH9" s="79"/>
      <c r="FI9" s="79"/>
      <c r="FJ9" s="79"/>
      <c r="FK9" s="79"/>
      <c r="FL9" s="79"/>
      <c r="FM9" s="79"/>
      <c r="FN9" s="79"/>
      <c r="FO9" s="79"/>
      <c r="FP9" s="79"/>
      <c r="FQ9" s="79"/>
      <c r="FR9" s="79"/>
      <c r="FS9" s="79"/>
      <c r="FT9" s="79"/>
      <c r="FU9" s="79"/>
    </row>
    <row r="10" spans="1:177" ht="16" x14ac:dyDescent="0.2">
      <c r="A10" s="79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9"/>
      <c r="CN10" s="79"/>
      <c r="CO10" s="79"/>
      <c r="CP10" s="79"/>
      <c r="CQ10" s="79"/>
      <c r="CR10" s="79"/>
      <c r="CS10" s="79"/>
      <c r="CT10" s="79"/>
      <c r="CU10" s="79"/>
      <c r="CV10" s="79"/>
      <c r="CW10" s="79"/>
      <c r="CX10" s="79"/>
      <c r="CY10" s="79"/>
      <c r="CZ10" s="79"/>
      <c r="DA10" s="79"/>
      <c r="DB10" s="79"/>
      <c r="DC10" s="79"/>
      <c r="DD10" s="79"/>
      <c r="DE10" s="79"/>
      <c r="DF10" s="79"/>
      <c r="DG10" s="79"/>
      <c r="DH10" s="79"/>
      <c r="DI10" s="79"/>
      <c r="DJ10" s="79"/>
      <c r="DK10" s="79"/>
      <c r="DL10" s="79"/>
      <c r="DM10" s="79"/>
      <c r="DN10" s="79"/>
      <c r="DO10" s="79"/>
      <c r="DP10" s="79"/>
      <c r="DQ10" s="79"/>
      <c r="DR10" s="79"/>
      <c r="DS10" s="79"/>
      <c r="DT10" s="79"/>
      <c r="DU10" s="79"/>
      <c r="DV10" s="79"/>
      <c r="DW10" s="79"/>
      <c r="DX10" s="79"/>
      <c r="DY10" s="79"/>
      <c r="DZ10" s="79"/>
      <c r="EA10" s="79"/>
      <c r="EB10" s="79"/>
      <c r="EC10" s="79"/>
      <c r="ED10" s="79"/>
      <c r="EE10" s="79"/>
      <c r="EF10" s="79"/>
      <c r="EG10" s="79"/>
      <c r="EH10" s="79"/>
      <c r="EI10" s="79"/>
      <c r="EJ10" s="79"/>
      <c r="EK10" s="79"/>
      <c r="EL10" s="79"/>
      <c r="EM10" s="79"/>
      <c r="EN10" s="79"/>
      <c r="EO10" s="79"/>
      <c r="EP10" s="79"/>
      <c r="EQ10" s="79"/>
      <c r="ER10" s="79"/>
      <c r="ES10" s="79"/>
      <c r="ET10" s="79"/>
      <c r="EU10" s="79"/>
      <c r="EV10" s="79"/>
      <c r="EW10" s="79"/>
      <c r="EX10" s="79"/>
      <c r="EY10" s="79"/>
      <c r="EZ10" s="79"/>
      <c r="FA10" s="79"/>
      <c r="FB10" s="79"/>
      <c r="FC10" s="79"/>
      <c r="FD10" s="79"/>
      <c r="FE10" s="79"/>
      <c r="FF10" s="79"/>
      <c r="FG10" s="79"/>
      <c r="FH10" s="79"/>
      <c r="FI10" s="79"/>
      <c r="FJ10" s="79"/>
      <c r="FK10" s="79"/>
      <c r="FL10" s="79"/>
      <c r="FM10" s="79"/>
      <c r="FN10" s="79"/>
      <c r="FO10" s="79"/>
      <c r="FP10" s="79"/>
      <c r="FQ10" s="79"/>
      <c r="FR10" s="79"/>
      <c r="FS10" s="79"/>
      <c r="FT10" s="79"/>
      <c r="FU10" s="79"/>
    </row>
    <row r="11" spans="1:177" ht="16" x14ac:dyDescent="0.2">
      <c r="A11" s="79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79"/>
      <c r="BV11" s="79"/>
      <c r="BW11" s="79"/>
      <c r="BX11" s="79"/>
      <c r="BY11" s="79"/>
      <c r="BZ11" s="79"/>
      <c r="CA11" s="79"/>
      <c r="CB11" s="79"/>
      <c r="CC11" s="79"/>
      <c r="CD11" s="79"/>
      <c r="CE11" s="79"/>
      <c r="CF11" s="79"/>
      <c r="CG11" s="79"/>
      <c r="CH11" s="79"/>
      <c r="CI11" s="79"/>
      <c r="CJ11" s="79"/>
      <c r="CK11" s="79"/>
      <c r="CL11" s="79"/>
      <c r="CM11" s="79"/>
      <c r="CN11" s="79"/>
      <c r="CO11" s="79"/>
      <c r="CP11" s="79"/>
      <c r="CQ11" s="79"/>
      <c r="CR11" s="79"/>
      <c r="CS11" s="79"/>
      <c r="CT11" s="79"/>
      <c r="CU11" s="79"/>
      <c r="CV11" s="79"/>
      <c r="CW11" s="79"/>
      <c r="CX11" s="79"/>
      <c r="CY11" s="79"/>
      <c r="CZ11" s="79"/>
      <c r="DA11" s="79"/>
      <c r="DB11" s="79"/>
      <c r="DC11" s="79"/>
      <c r="DD11" s="79"/>
      <c r="DE11" s="79"/>
      <c r="DF11" s="79"/>
      <c r="DG11" s="79"/>
      <c r="DH11" s="79"/>
      <c r="DI11" s="79"/>
      <c r="DJ11" s="79"/>
      <c r="DK11" s="79"/>
      <c r="DL11" s="79"/>
      <c r="DM11" s="79"/>
      <c r="DN11" s="79"/>
      <c r="DO11" s="79"/>
      <c r="DP11" s="79"/>
      <c r="DQ11" s="79"/>
      <c r="DR11" s="79"/>
      <c r="DS11" s="79"/>
      <c r="DT11" s="79"/>
      <c r="DU11" s="79"/>
      <c r="DV11" s="79"/>
      <c r="DW11" s="79"/>
      <c r="DX11" s="79"/>
      <c r="DY11" s="79"/>
      <c r="DZ11" s="79"/>
      <c r="EA11" s="79"/>
      <c r="EB11" s="79"/>
      <c r="EC11" s="79"/>
      <c r="ED11" s="79"/>
      <c r="EE11" s="79"/>
      <c r="EF11" s="79"/>
      <c r="EG11" s="79"/>
      <c r="EH11" s="79"/>
      <c r="EI11" s="79"/>
      <c r="EJ11" s="79"/>
      <c r="EK11" s="79"/>
      <c r="EL11" s="79"/>
      <c r="EM11" s="79"/>
      <c r="EN11" s="79"/>
      <c r="EO11" s="79"/>
      <c r="EP11" s="79"/>
      <c r="EQ11" s="79"/>
      <c r="ER11" s="79"/>
      <c r="ES11" s="79"/>
      <c r="ET11" s="79"/>
      <c r="EU11" s="79"/>
      <c r="EV11" s="79"/>
      <c r="EW11" s="79"/>
      <c r="EX11" s="79"/>
      <c r="EY11" s="79"/>
      <c r="EZ11" s="79"/>
      <c r="FA11" s="79"/>
      <c r="FB11" s="79"/>
      <c r="FC11" s="79"/>
      <c r="FD11" s="79"/>
      <c r="FE11" s="79"/>
      <c r="FF11" s="79"/>
      <c r="FG11" s="79"/>
      <c r="FH11" s="79"/>
      <c r="FI11" s="79"/>
      <c r="FJ11" s="79"/>
      <c r="FK11" s="79"/>
      <c r="FL11" s="79"/>
      <c r="FM11" s="79"/>
      <c r="FN11" s="79"/>
      <c r="FO11" s="79"/>
      <c r="FP11" s="79"/>
      <c r="FQ11" s="79"/>
      <c r="FR11" s="79"/>
      <c r="FS11" s="79"/>
      <c r="FT11" s="79"/>
      <c r="FU11" s="79"/>
    </row>
    <row r="12" spans="1:177" ht="16" x14ac:dyDescent="0.2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79"/>
      <c r="BP12" s="79"/>
      <c r="BQ12" s="79"/>
      <c r="BR12" s="79"/>
      <c r="BS12" s="79"/>
      <c r="BT12" s="79"/>
      <c r="BU12" s="79"/>
      <c r="BV12" s="79"/>
      <c r="BW12" s="79"/>
      <c r="BX12" s="79"/>
      <c r="BY12" s="79"/>
      <c r="BZ12" s="79"/>
      <c r="CA12" s="79"/>
      <c r="CB12" s="79"/>
      <c r="CC12" s="79"/>
      <c r="CD12" s="79"/>
      <c r="CE12" s="79"/>
      <c r="CF12" s="79"/>
      <c r="CG12" s="79"/>
      <c r="CH12" s="79"/>
      <c r="CI12" s="79"/>
      <c r="CJ12" s="79"/>
      <c r="CK12" s="79"/>
      <c r="CL12" s="79"/>
      <c r="CM12" s="79"/>
      <c r="CN12" s="79"/>
      <c r="CO12" s="79"/>
      <c r="CP12" s="79"/>
      <c r="CQ12" s="79"/>
      <c r="CR12" s="79"/>
      <c r="CS12" s="79"/>
      <c r="CT12" s="79"/>
      <c r="CU12" s="79"/>
      <c r="CV12" s="79"/>
      <c r="CW12" s="79"/>
      <c r="CX12" s="79"/>
      <c r="CY12" s="79"/>
      <c r="CZ12" s="79"/>
      <c r="DA12" s="79"/>
      <c r="DB12" s="79"/>
      <c r="DC12" s="79"/>
      <c r="DD12" s="79"/>
      <c r="DE12" s="79"/>
      <c r="DF12" s="79"/>
      <c r="DG12" s="79"/>
      <c r="DH12" s="79"/>
      <c r="DI12" s="79"/>
      <c r="DJ12" s="79"/>
      <c r="DK12" s="79"/>
      <c r="DL12" s="79"/>
      <c r="DM12" s="79"/>
      <c r="DN12" s="79"/>
      <c r="DO12" s="79"/>
      <c r="DP12" s="79"/>
      <c r="DQ12" s="79"/>
      <c r="DR12" s="79"/>
      <c r="DS12" s="79"/>
      <c r="DT12" s="79"/>
      <c r="DU12" s="79"/>
      <c r="DV12" s="79"/>
      <c r="DW12" s="79"/>
      <c r="DX12" s="79"/>
      <c r="DY12" s="79"/>
      <c r="DZ12" s="79"/>
      <c r="EA12" s="79"/>
      <c r="EB12" s="79"/>
      <c r="EC12" s="79"/>
      <c r="ED12" s="79"/>
      <c r="EE12" s="79"/>
      <c r="EF12" s="79"/>
      <c r="EG12" s="79"/>
      <c r="EH12" s="79"/>
      <c r="EI12" s="79"/>
      <c r="EJ12" s="79"/>
      <c r="EK12" s="79"/>
      <c r="EL12" s="79"/>
      <c r="EM12" s="79"/>
      <c r="EN12" s="79"/>
      <c r="EO12" s="79"/>
      <c r="EP12" s="79"/>
      <c r="EQ12" s="79"/>
      <c r="ER12" s="79"/>
      <c r="ES12" s="79"/>
      <c r="ET12" s="79"/>
      <c r="EU12" s="79"/>
      <c r="EV12" s="79"/>
      <c r="EW12" s="79"/>
      <c r="EX12" s="79"/>
      <c r="EY12" s="79"/>
      <c r="EZ12" s="79"/>
      <c r="FA12" s="79"/>
      <c r="FB12" s="79"/>
      <c r="FC12" s="79"/>
      <c r="FD12" s="79"/>
      <c r="FE12" s="79"/>
      <c r="FF12" s="79"/>
      <c r="FG12" s="79"/>
      <c r="FH12" s="79"/>
      <c r="FI12" s="79"/>
      <c r="FJ12" s="79"/>
      <c r="FK12" s="79"/>
      <c r="FL12" s="79"/>
      <c r="FM12" s="79"/>
      <c r="FN12" s="79"/>
      <c r="FO12" s="79"/>
      <c r="FP12" s="79"/>
      <c r="FQ12" s="79"/>
      <c r="FR12" s="79"/>
      <c r="FS12" s="79"/>
      <c r="FT12" s="79"/>
      <c r="FU12" s="79"/>
    </row>
    <row r="13" spans="1:177" ht="16" x14ac:dyDescent="0.2">
      <c r="A13" s="79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  <c r="BX13" s="79"/>
      <c r="BY13" s="79"/>
      <c r="BZ13" s="79"/>
      <c r="CA13" s="79"/>
      <c r="CB13" s="79"/>
      <c r="CC13" s="79"/>
      <c r="CD13" s="79"/>
      <c r="CE13" s="79"/>
      <c r="CF13" s="79"/>
      <c r="CG13" s="79"/>
      <c r="CH13" s="79"/>
      <c r="CI13" s="79"/>
      <c r="CJ13" s="79"/>
      <c r="CK13" s="79"/>
      <c r="CL13" s="79"/>
      <c r="CM13" s="79"/>
      <c r="CN13" s="79"/>
      <c r="CO13" s="79"/>
      <c r="CP13" s="79"/>
      <c r="CQ13" s="79"/>
      <c r="CR13" s="79"/>
      <c r="CS13" s="79"/>
      <c r="CT13" s="79"/>
      <c r="CU13" s="79"/>
      <c r="CV13" s="79"/>
      <c r="CW13" s="79"/>
      <c r="CX13" s="79"/>
      <c r="CY13" s="79"/>
      <c r="CZ13" s="79"/>
      <c r="DA13" s="79"/>
      <c r="DB13" s="79"/>
      <c r="DC13" s="79"/>
      <c r="DD13" s="79"/>
      <c r="DE13" s="79"/>
      <c r="DF13" s="79"/>
      <c r="DG13" s="79"/>
      <c r="DH13" s="79"/>
      <c r="DI13" s="79"/>
      <c r="DJ13" s="79"/>
      <c r="DK13" s="79"/>
      <c r="DL13" s="79"/>
      <c r="DM13" s="79"/>
      <c r="DN13" s="79"/>
      <c r="DO13" s="79"/>
      <c r="DP13" s="79"/>
      <c r="DQ13" s="79"/>
      <c r="DR13" s="79"/>
      <c r="DS13" s="79"/>
      <c r="DT13" s="79"/>
      <c r="DU13" s="79"/>
      <c r="DV13" s="79"/>
      <c r="DW13" s="79"/>
      <c r="DX13" s="79"/>
      <c r="DY13" s="79"/>
      <c r="DZ13" s="79"/>
      <c r="EA13" s="79"/>
      <c r="EB13" s="79"/>
      <c r="EC13" s="79"/>
      <c r="ED13" s="79"/>
      <c r="EE13" s="79"/>
      <c r="EF13" s="79"/>
      <c r="EG13" s="79"/>
      <c r="EH13" s="79"/>
      <c r="EI13" s="79"/>
      <c r="EJ13" s="79"/>
      <c r="EK13" s="79"/>
      <c r="EL13" s="79"/>
      <c r="EM13" s="79"/>
      <c r="EN13" s="79"/>
      <c r="EO13" s="79"/>
      <c r="EP13" s="79"/>
      <c r="EQ13" s="79"/>
      <c r="ER13" s="79"/>
      <c r="ES13" s="79"/>
      <c r="ET13" s="79"/>
      <c r="EU13" s="79"/>
      <c r="EV13" s="79"/>
      <c r="EW13" s="79"/>
      <c r="EX13" s="79"/>
      <c r="EY13" s="79"/>
      <c r="EZ13" s="79"/>
      <c r="FA13" s="79"/>
      <c r="FB13" s="79"/>
      <c r="FC13" s="79"/>
      <c r="FD13" s="79"/>
      <c r="FE13" s="79"/>
      <c r="FF13" s="79"/>
      <c r="FG13" s="79"/>
      <c r="FH13" s="79"/>
      <c r="FI13" s="79"/>
      <c r="FJ13" s="79"/>
      <c r="FK13" s="79"/>
      <c r="FL13" s="79"/>
      <c r="FM13" s="79"/>
      <c r="FN13" s="79"/>
      <c r="FO13" s="79"/>
      <c r="FP13" s="79"/>
      <c r="FQ13" s="79"/>
      <c r="FR13" s="79"/>
      <c r="FS13" s="79"/>
      <c r="FT13" s="79"/>
      <c r="FU13" s="79"/>
    </row>
    <row r="14" spans="1:177" ht="16" x14ac:dyDescent="0.2">
      <c r="A14" s="79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  <c r="BY14" s="79"/>
      <c r="BZ14" s="79"/>
      <c r="CA14" s="79"/>
      <c r="CB14" s="79"/>
      <c r="CC14" s="79"/>
      <c r="CD14" s="79"/>
      <c r="CE14" s="79"/>
      <c r="CF14" s="79"/>
      <c r="CG14" s="79"/>
      <c r="CH14" s="79"/>
      <c r="CI14" s="79"/>
      <c r="CJ14" s="79"/>
      <c r="CK14" s="79"/>
      <c r="CL14" s="79"/>
      <c r="CM14" s="79"/>
      <c r="CN14" s="79"/>
      <c r="CO14" s="79"/>
      <c r="CP14" s="79"/>
      <c r="CQ14" s="79"/>
      <c r="CR14" s="79"/>
      <c r="CS14" s="79"/>
      <c r="CT14" s="79"/>
      <c r="CU14" s="79"/>
      <c r="CV14" s="79"/>
      <c r="CW14" s="79"/>
      <c r="CX14" s="79"/>
      <c r="CY14" s="79"/>
      <c r="CZ14" s="79"/>
      <c r="DA14" s="79"/>
      <c r="DB14" s="79"/>
      <c r="DC14" s="79"/>
      <c r="DD14" s="79"/>
      <c r="DE14" s="79"/>
      <c r="DF14" s="79"/>
      <c r="DG14" s="79"/>
      <c r="DH14" s="79"/>
      <c r="DI14" s="79"/>
      <c r="DJ14" s="79"/>
      <c r="DK14" s="79"/>
      <c r="DL14" s="79"/>
      <c r="DM14" s="79"/>
      <c r="DN14" s="79"/>
      <c r="DO14" s="79"/>
      <c r="DP14" s="79"/>
      <c r="DQ14" s="79"/>
      <c r="DR14" s="79"/>
      <c r="DS14" s="79"/>
      <c r="DT14" s="79"/>
      <c r="DU14" s="79"/>
      <c r="DV14" s="79"/>
      <c r="DW14" s="79"/>
      <c r="DX14" s="79"/>
      <c r="DY14" s="79"/>
      <c r="DZ14" s="79"/>
      <c r="EA14" s="79"/>
      <c r="EB14" s="79"/>
      <c r="EC14" s="79"/>
      <c r="ED14" s="79"/>
      <c r="EE14" s="79"/>
      <c r="EF14" s="79"/>
      <c r="EG14" s="79"/>
      <c r="EH14" s="79"/>
      <c r="EI14" s="79"/>
      <c r="EJ14" s="79"/>
      <c r="EK14" s="79"/>
      <c r="EL14" s="79"/>
      <c r="EM14" s="79"/>
      <c r="EN14" s="79"/>
      <c r="EO14" s="79"/>
      <c r="EP14" s="79"/>
      <c r="EQ14" s="79"/>
      <c r="ER14" s="79"/>
      <c r="ES14" s="79"/>
      <c r="ET14" s="79"/>
      <c r="EU14" s="79"/>
      <c r="EV14" s="79"/>
      <c r="EW14" s="79"/>
      <c r="EX14" s="79"/>
      <c r="EY14" s="79"/>
      <c r="EZ14" s="79"/>
      <c r="FA14" s="79"/>
      <c r="FB14" s="79"/>
      <c r="FC14" s="79"/>
      <c r="FD14" s="79"/>
      <c r="FE14" s="79"/>
      <c r="FF14" s="79"/>
      <c r="FG14" s="79"/>
      <c r="FH14" s="79"/>
      <c r="FI14" s="79"/>
      <c r="FJ14" s="79"/>
      <c r="FK14" s="79"/>
      <c r="FL14" s="79"/>
      <c r="FM14" s="79"/>
      <c r="FN14" s="79"/>
      <c r="FO14" s="79"/>
      <c r="FP14" s="79"/>
      <c r="FQ14" s="79"/>
      <c r="FR14" s="79"/>
      <c r="FS14" s="79"/>
      <c r="FT14" s="79"/>
      <c r="FU14" s="79"/>
    </row>
    <row r="15" spans="1:177" ht="16" x14ac:dyDescent="0.2">
      <c r="A15" s="79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79"/>
      <c r="BS15" s="79"/>
      <c r="BT15" s="79"/>
      <c r="BU15" s="79"/>
      <c r="BV15" s="79"/>
      <c r="BW15" s="79"/>
      <c r="BX15" s="79"/>
      <c r="BY15" s="79"/>
      <c r="BZ15" s="79"/>
      <c r="CA15" s="79"/>
      <c r="CB15" s="79"/>
      <c r="CC15" s="79"/>
      <c r="CD15" s="79"/>
      <c r="CE15" s="79"/>
      <c r="CF15" s="79"/>
      <c r="CG15" s="79"/>
      <c r="CH15" s="79"/>
      <c r="CI15" s="79"/>
      <c r="CJ15" s="79"/>
      <c r="CK15" s="79"/>
      <c r="CL15" s="79"/>
      <c r="CM15" s="79"/>
      <c r="CN15" s="79"/>
      <c r="CO15" s="79"/>
      <c r="CP15" s="79"/>
      <c r="CQ15" s="79"/>
      <c r="CR15" s="79"/>
      <c r="CS15" s="79"/>
      <c r="CT15" s="79"/>
      <c r="CU15" s="79"/>
      <c r="CV15" s="79"/>
      <c r="CW15" s="79"/>
      <c r="CX15" s="79"/>
      <c r="CY15" s="79"/>
      <c r="CZ15" s="79"/>
      <c r="DA15" s="79"/>
      <c r="DB15" s="79"/>
      <c r="DC15" s="79"/>
      <c r="DD15" s="79"/>
      <c r="DE15" s="79"/>
      <c r="DF15" s="79"/>
      <c r="DG15" s="79"/>
      <c r="DH15" s="79"/>
      <c r="DI15" s="79"/>
      <c r="DJ15" s="79"/>
      <c r="DK15" s="79"/>
      <c r="DL15" s="79"/>
      <c r="DM15" s="79"/>
      <c r="DN15" s="79"/>
      <c r="DO15" s="79"/>
      <c r="DP15" s="79"/>
      <c r="DQ15" s="79"/>
      <c r="DR15" s="79"/>
      <c r="DS15" s="79"/>
      <c r="DT15" s="79"/>
      <c r="DU15" s="79"/>
      <c r="DV15" s="79"/>
      <c r="DW15" s="79"/>
      <c r="DX15" s="79"/>
      <c r="DY15" s="79"/>
      <c r="DZ15" s="79"/>
      <c r="EA15" s="79"/>
      <c r="EB15" s="79"/>
      <c r="EC15" s="79"/>
      <c r="ED15" s="79"/>
      <c r="EE15" s="79"/>
      <c r="EF15" s="79"/>
      <c r="EG15" s="79"/>
      <c r="EH15" s="79"/>
      <c r="EI15" s="79"/>
      <c r="EJ15" s="79"/>
      <c r="EK15" s="79"/>
      <c r="EL15" s="79"/>
      <c r="EM15" s="79"/>
      <c r="EN15" s="79"/>
      <c r="EO15" s="79"/>
      <c r="EP15" s="79"/>
      <c r="EQ15" s="79"/>
      <c r="ER15" s="79"/>
      <c r="ES15" s="79"/>
      <c r="ET15" s="79"/>
      <c r="EU15" s="79"/>
      <c r="EV15" s="79"/>
      <c r="EW15" s="79"/>
      <c r="EX15" s="79"/>
      <c r="EY15" s="79"/>
      <c r="EZ15" s="79"/>
      <c r="FA15" s="79"/>
      <c r="FB15" s="79"/>
      <c r="FC15" s="79"/>
      <c r="FD15" s="79"/>
      <c r="FE15" s="79"/>
      <c r="FF15" s="79"/>
      <c r="FG15" s="79"/>
      <c r="FH15" s="79"/>
      <c r="FI15" s="79"/>
      <c r="FJ15" s="79"/>
      <c r="FK15" s="79"/>
      <c r="FL15" s="79"/>
      <c r="FM15" s="79"/>
      <c r="FN15" s="79"/>
      <c r="FO15" s="79"/>
      <c r="FP15" s="79"/>
      <c r="FQ15" s="79"/>
      <c r="FR15" s="79"/>
      <c r="FS15" s="79"/>
      <c r="FT15" s="79"/>
      <c r="FU15" s="79"/>
    </row>
    <row r="16" spans="1:177" ht="16" x14ac:dyDescent="0.2">
      <c r="A16" s="79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79"/>
      <c r="BK16" s="79"/>
      <c r="BL16" s="79"/>
      <c r="BM16" s="79"/>
      <c r="BN16" s="79"/>
      <c r="BO16" s="79"/>
      <c r="BP16" s="79"/>
      <c r="BQ16" s="79"/>
      <c r="BR16" s="79"/>
      <c r="BS16" s="79"/>
      <c r="BT16" s="79"/>
      <c r="BU16" s="79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9"/>
      <c r="CJ16" s="79"/>
      <c r="CK16" s="79"/>
      <c r="CL16" s="79"/>
      <c r="CM16" s="79"/>
      <c r="CN16" s="79"/>
      <c r="CO16" s="79"/>
      <c r="CP16" s="79"/>
      <c r="CQ16" s="79"/>
      <c r="CR16" s="79"/>
      <c r="CS16" s="79"/>
      <c r="CT16" s="79"/>
      <c r="CU16" s="79"/>
      <c r="CV16" s="79"/>
      <c r="CW16" s="79"/>
      <c r="CX16" s="79"/>
      <c r="CY16" s="79"/>
      <c r="CZ16" s="79"/>
      <c r="DA16" s="79"/>
      <c r="DB16" s="79"/>
      <c r="DC16" s="79"/>
      <c r="DD16" s="79"/>
      <c r="DE16" s="79"/>
      <c r="DF16" s="79"/>
      <c r="DG16" s="79"/>
      <c r="DH16" s="79"/>
      <c r="DI16" s="79"/>
      <c r="DJ16" s="79"/>
      <c r="DK16" s="79"/>
      <c r="DL16" s="79"/>
      <c r="DM16" s="79"/>
      <c r="DN16" s="79"/>
      <c r="DO16" s="79"/>
      <c r="DP16" s="79"/>
      <c r="DQ16" s="79"/>
      <c r="DR16" s="79"/>
      <c r="DS16" s="79"/>
      <c r="DT16" s="79"/>
      <c r="DU16" s="79"/>
      <c r="DV16" s="79"/>
      <c r="DW16" s="79"/>
      <c r="DX16" s="79"/>
      <c r="DY16" s="79"/>
      <c r="DZ16" s="79"/>
      <c r="EA16" s="79"/>
      <c r="EB16" s="79"/>
      <c r="EC16" s="79"/>
      <c r="ED16" s="79"/>
      <c r="EE16" s="79"/>
      <c r="EF16" s="79"/>
      <c r="EG16" s="79"/>
      <c r="EH16" s="79"/>
      <c r="EI16" s="79"/>
      <c r="EJ16" s="79"/>
      <c r="EK16" s="79"/>
      <c r="EL16" s="79"/>
      <c r="EM16" s="79"/>
      <c r="EN16" s="79"/>
      <c r="EO16" s="79"/>
      <c r="EP16" s="79"/>
      <c r="EQ16" s="79"/>
      <c r="ER16" s="79"/>
      <c r="ES16" s="79"/>
      <c r="ET16" s="79"/>
      <c r="EU16" s="79"/>
      <c r="EV16" s="79"/>
      <c r="EW16" s="79"/>
      <c r="EX16" s="79"/>
      <c r="EY16" s="79"/>
      <c r="EZ16" s="79"/>
      <c r="FA16" s="79"/>
      <c r="FB16" s="79"/>
      <c r="FC16" s="79"/>
      <c r="FD16" s="79"/>
      <c r="FE16" s="79"/>
      <c r="FF16" s="79"/>
      <c r="FG16" s="79"/>
      <c r="FH16" s="79"/>
      <c r="FI16" s="79"/>
      <c r="FJ16" s="79"/>
      <c r="FK16" s="79"/>
      <c r="FL16" s="79"/>
      <c r="FM16" s="79"/>
      <c r="FN16" s="79"/>
      <c r="FO16" s="79"/>
      <c r="FP16" s="79"/>
      <c r="FQ16" s="79"/>
      <c r="FR16" s="79"/>
      <c r="FS16" s="79"/>
      <c r="FT16" s="79"/>
      <c r="FU16" s="79"/>
    </row>
    <row r="17" spans="1:177" ht="16" x14ac:dyDescent="0.2">
      <c r="A17" s="79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79"/>
      <c r="BV17" s="79"/>
      <c r="BW17" s="79"/>
      <c r="BX17" s="79"/>
      <c r="BY17" s="79"/>
      <c r="BZ17" s="79"/>
      <c r="CA17" s="79"/>
      <c r="CB17" s="79"/>
      <c r="CC17" s="79"/>
      <c r="CD17" s="79"/>
      <c r="CE17" s="79"/>
      <c r="CF17" s="79"/>
      <c r="CG17" s="79"/>
      <c r="CH17" s="79"/>
      <c r="CI17" s="79"/>
      <c r="CJ17" s="79"/>
      <c r="CK17" s="79"/>
      <c r="CL17" s="79"/>
      <c r="CM17" s="79"/>
      <c r="CN17" s="79"/>
      <c r="CO17" s="79"/>
      <c r="CP17" s="79"/>
      <c r="CQ17" s="79"/>
      <c r="CR17" s="79"/>
      <c r="CS17" s="79"/>
      <c r="CT17" s="79"/>
      <c r="CU17" s="79"/>
      <c r="CV17" s="79"/>
      <c r="CW17" s="79"/>
      <c r="CX17" s="79"/>
      <c r="CY17" s="79"/>
      <c r="CZ17" s="79"/>
      <c r="DA17" s="79"/>
      <c r="DB17" s="79"/>
      <c r="DC17" s="79"/>
      <c r="DD17" s="79"/>
      <c r="DE17" s="79"/>
      <c r="DF17" s="79"/>
      <c r="DG17" s="79"/>
      <c r="DH17" s="79"/>
      <c r="DI17" s="79"/>
      <c r="DJ17" s="79"/>
      <c r="DK17" s="79"/>
      <c r="DL17" s="79"/>
      <c r="DM17" s="79"/>
      <c r="DN17" s="79"/>
      <c r="DO17" s="79"/>
      <c r="DP17" s="79"/>
      <c r="DQ17" s="79"/>
      <c r="DR17" s="79"/>
      <c r="DS17" s="79"/>
      <c r="DT17" s="79"/>
      <c r="DU17" s="79"/>
      <c r="DV17" s="79"/>
      <c r="DW17" s="79"/>
      <c r="DX17" s="79"/>
      <c r="DY17" s="79"/>
      <c r="DZ17" s="79"/>
      <c r="EA17" s="79"/>
      <c r="EB17" s="79"/>
      <c r="EC17" s="79"/>
      <c r="ED17" s="79"/>
      <c r="EE17" s="79"/>
      <c r="EF17" s="79"/>
      <c r="EG17" s="79"/>
      <c r="EH17" s="79"/>
      <c r="EI17" s="79"/>
      <c r="EJ17" s="79"/>
      <c r="EK17" s="79"/>
      <c r="EL17" s="79"/>
      <c r="EM17" s="79"/>
      <c r="EN17" s="79"/>
      <c r="EO17" s="79"/>
      <c r="EP17" s="79"/>
      <c r="EQ17" s="79"/>
      <c r="ER17" s="79"/>
      <c r="ES17" s="79"/>
      <c r="ET17" s="79"/>
      <c r="EU17" s="79"/>
      <c r="EV17" s="79"/>
      <c r="EW17" s="79"/>
      <c r="EX17" s="79"/>
      <c r="EY17" s="79"/>
      <c r="EZ17" s="79"/>
      <c r="FA17" s="79"/>
      <c r="FB17" s="79"/>
      <c r="FC17" s="79"/>
      <c r="FD17" s="79"/>
      <c r="FE17" s="79"/>
      <c r="FF17" s="79"/>
      <c r="FG17" s="79"/>
      <c r="FH17" s="79"/>
      <c r="FI17" s="79"/>
      <c r="FJ17" s="79"/>
      <c r="FK17" s="79"/>
      <c r="FL17" s="79"/>
      <c r="FM17" s="79"/>
      <c r="FN17" s="79"/>
      <c r="FO17" s="79"/>
      <c r="FP17" s="79"/>
      <c r="FQ17" s="79"/>
      <c r="FR17" s="79"/>
      <c r="FS17" s="79"/>
      <c r="FT17" s="79"/>
      <c r="FU17" s="79"/>
    </row>
    <row r="18" spans="1:177" ht="16" x14ac:dyDescent="0.2">
      <c r="A18" s="79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79"/>
      <c r="BP18" s="79"/>
      <c r="BQ18" s="79"/>
      <c r="BR18" s="79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9"/>
      <c r="CN18" s="79"/>
      <c r="CO18" s="79"/>
      <c r="CP18" s="7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  <c r="DG18" s="79"/>
      <c r="DH18" s="79"/>
      <c r="DI18" s="79"/>
      <c r="DJ18" s="79"/>
      <c r="DK18" s="79"/>
      <c r="DL18" s="79"/>
      <c r="DM18" s="79"/>
      <c r="DN18" s="79"/>
      <c r="DO18" s="79"/>
      <c r="DP18" s="79"/>
      <c r="DQ18" s="79"/>
      <c r="DR18" s="79"/>
      <c r="DS18" s="79"/>
      <c r="DT18" s="79"/>
      <c r="DU18" s="79"/>
      <c r="DV18" s="79"/>
      <c r="DW18" s="79"/>
      <c r="DX18" s="79"/>
      <c r="DY18" s="79"/>
      <c r="DZ18" s="79"/>
      <c r="EA18" s="79"/>
      <c r="EB18" s="79"/>
      <c r="EC18" s="79"/>
      <c r="ED18" s="79"/>
      <c r="EE18" s="79"/>
      <c r="EF18" s="79"/>
      <c r="EG18" s="79"/>
      <c r="EH18" s="79"/>
      <c r="EI18" s="79"/>
      <c r="EJ18" s="79"/>
      <c r="EK18" s="79"/>
      <c r="EL18" s="79"/>
      <c r="EM18" s="79"/>
      <c r="EN18" s="79"/>
      <c r="EO18" s="79"/>
      <c r="EP18" s="79"/>
      <c r="EQ18" s="79"/>
      <c r="ER18" s="79"/>
      <c r="ES18" s="79"/>
      <c r="ET18" s="79"/>
      <c r="EU18" s="79"/>
      <c r="EV18" s="79"/>
      <c r="EW18" s="79"/>
      <c r="EX18" s="79"/>
      <c r="EY18" s="79"/>
      <c r="EZ18" s="79"/>
      <c r="FA18" s="79"/>
      <c r="FB18" s="79"/>
      <c r="FC18" s="79"/>
      <c r="FD18" s="79"/>
      <c r="FE18" s="79"/>
      <c r="FF18" s="79"/>
      <c r="FG18" s="79"/>
      <c r="FH18" s="79"/>
      <c r="FI18" s="79"/>
      <c r="FJ18" s="79"/>
      <c r="FK18" s="79"/>
      <c r="FL18" s="79"/>
      <c r="FM18" s="79"/>
      <c r="FN18" s="79"/>
      <c r="FO18" s="79"/>
      <c r="FP18" s="79"/>
      <c r="FQ18" s="79"/>
      <c r="FR18" s="79"/>
      <c r="FS18" s="79"/>
      <c r="FT18" s="79"/>
      <c r="FU18" s="79"/>
    </row>
    <row r="19" spans="1:177" ht="19" x14ac:dyDescent="0.25">
      <c r="A19" s="79"/>
      <c r="B19" s="230" t="s">
        <v>376</v>
      </c>
      <c r="C19" s="230"/>
      <c r="D19" s="230"/>
      <c r="E19" s="230"/>
      <c r="F19" s="230"/>
      <c r="G19" s="230"/>
      <c r="H19" s="230"/>
      <c r="I19" s="230"/>
      <c r="J19" s="230"/>
      <c r="K19" s="83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224" t="s">
        <v>377</v>
      </c>
      <c r="AI19" s="224"/>
      <c r="AJ19" s="224"/>
      <c r="AK19" s="224"/>
      <c r="AL19" s="224"/>
      <c r="AM19" s="224"/>
      <c r="AN19" s="224"/>
      <c r="AO19" s="224"/>
      <c r="AP19" s="224"/>
      <c r="AQ19" s="224"/>
      <c r="AR19" s="224"/>
      <c r="AS19" s="224"/>
      <c r="AT19" s="224"/>
      <c r="AU19" s="224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79"/>
      <c r="BP19" s="79"/>
      <c r="BQ19" s="79"/>
      <c r="BR19" s="79"/>
      <c r="BS19" s="79"/>
      <c r="BT19" s="79"/>
      <c r="BU19" s="79"/>
      <c r="BV19" s="79"/>
      <c r="BW19" s="79"/>
      <c r="BX19" s="224" t="s">
        <v>378</v>
      </c>
      <c r="BY19" s="224"/>
      <c r="BZ19" s="224"/>
      <c r="CA19" s="224"/>
      <c r="CB19" s="224"/>
      <c r="CC19" s="224"/>
      <c r="CD19" s="224"/>
      <c r="CE19" s="224"/>
      <c r="CF19" s="224"/>
      <c r="CG19" s="224"/>
      <c r="CH19" s="224"/>
      <c r="CI19" s="79"/>
      <c r="CJ19" s="79"/>
      <c r="CK19" s="79"/>
      <c r="CL19" s="79"/>
      <c r="CM19" s="79"/>
      <c r="CN19" s="79"/>
      <c r="CO19" s="79"/>
      <c r="CP19" s="79"/>
      <c r="CQ19" s="79"/>
      <c r="CR19" s="79"/>
      <c r="CS19" s="79"/>
      <c r="CT19" s="79"/>
      <c r="CU19" s="79"/>
      <c r="CV19" s="79"/>
      <c r="CW19" s="84" t="s">
        <v>379</v>
      </c>
      <c r="CX19" s="79"/>
      <c r="CY19" s="79"/>
      <c r="CZ19" s="79"/>
      <c r="DA19" s="79"/>
      <c r="DB19" s="79"/>
      <c r="DC19" s="79"/>
      <c r="DD19" s="79"/>
      <c r="DE19" s="79"/>
      <c r="DF19" s="79"/>
      <c r="DG19" s="79"/>
      <c r="DH19" s="79"/>
      <c r="DI19" s="79"/>
      <c r="DJ19" s="79"/>
      <c r="DK19" s="79"/>
      <c r="DL19" s="79"/>
      <c r="DM19" s="79"/>
      <c r="DN19" s="79"/>
      <c r="DO19" s="79"/>
      <c r="DP19" s="79"/>
      <c r="DQ19" s="79"/>
      <c r="DR19" s="79"/>
      <c r="DS19" s="79"/>
      <c r="DT19" s="79"/>
      <c r="DU19" s="79"/>
      <c r="DV19" s="79"/>
      <c r="DW19" s="79"/>
      <c r="DX19" s="79"/>
      <c r="DY19" s="79"/>
      <c r="DZ19" s="79"/>
      <c r="EA19" s="79"/>
      <c r="EB19" s="79"/>
      <c r="EC19" s="79"/>
      <c r="ED19" s="79"/>
      <c r="EE19" s="79"/>
      <c r="EF19" s="79"/>
      <c r="EG19" s="79"/>
      <c r="EH19" s="79"/>
      <c r="EI19" s="79"/>
      <c r="EJ19" s="79"/>
      <c r="EK19" s="79"/>
      <c r="EL19" s="79"/>
      <c r="EM19" s="79"/>
      <c r="EN19" s="79"/>
      <c r="EO19" s="79"/>
      <c r="EP19" s="79"/>
      <c r="EQ19" s="79"/>
      <c r="ER19" s="79"/>
      <c r="ES19" s="79"/>
      <c r="ET19" s="79"/>
      <c r="EU19" s="79"/>
      <c r="EV19" s="79"/>
      <c r="EW19" s="79"/>
      <c r="EX19" s="79"/>
      <c r="EY19" s="79"/>
      <c r="EZ19" s="79"/>
      <c r="FA19" s="79"/>
      <c r="FB19" s="79"/>
      <c r="FC19" s="79"/>
      <c r="FD19" s="79"/>
      <c r="FE19" s="79"/>
      <c r="FF19" s="79"/>
      <c r="FG19" s="79"/>
      <c r="FH19" s="79"/>
      <c r="FI19" s="230" t="s">
        <v>376</v>
      </c>
      <c r="FJ19" s="230"/>
      <c r="FK19" s="230"/>
      <c r="FL19" s="230"/>
      <c r="FM19" s="230"/>
      <c r="FN19" s="230"/>
      <c r="FO19" s="230"/>
      <c r="FP19" s="230"/>
      <c r="FQ19" s="230"/>
      <c r="FR19" s="79"/>
      <c r="FS19" s="79"/>
      <c r="FT19" s="79"/>
      <c r="FU19" s="79"/>
    </row>
    <row r="20" spans="1:177" ht="19" x14ac:dyDescent="0.25">
      <c r="A20" s="79"/>
      <c r="B20" s="83"/>
      <c r="C20" s="79"/>
      <c r="D20" s="79"/>
      <c r="E20" s="79"/>
      <c r="F20" s="83"/>
      <c r="G20" s="83"/>
      <c r="H20" s="83"/>
      <c r="I20" s="83"/>
      <c r="J20" s="83"/>
      <c r="K20" s="83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79"/>
      <c r="BP20" s="79"/>
      <c r="BQ20" s="79"/>
      <c r="BR20" s="79"/>
      <c r="BS20" s="79"/>
      <c r="BT20" s="79"/>
      <c r="BU20" s="79"/>
      <c r="BV20" s="79"/>
      <c r="BW20" s="79"/>
      <c r="BX20" s="224" t="s">
        <v>380</v>
      </c>
      <c r="BY20" s="224"/>
      <c r="BZ20" s="224"/>
      <c r="CA20" s="224"/>
      <c r="CB20" s="224"/>
      <c r="CC20" s="224"/>
      <c r="CD20" s="224"/>
      <c r="CE20" s="224"/>
      <c r="CF20" s="224"/>
      <c r="CG20" s="224"/>
      <c r="CH20" s="224"/>
      <c r="CI20" s="224"/>
      <c r="CJ20" s="224"/>
      <c r="CK20" s="224"/>
      <c r="CL20" s="79"/>
      <c r="CM20" s="79"/>
      <c r="CN20" s="79"/>
      <c r="CO20" s="79"/>
      <c r="CP20" s="79"/>
      <c r="CQ20" s="79"/>
      <c r="CR20" s="79"/>
      <c r="CS20" s="79"/>
      <c r="CT20" s="79"/>
      <c r="CU20" s="79"/>
      <c r="CV20" s="79"/>
      <c r="CW20" s="85"/>
      <c r="CX20" s="79"/>
      <c r="CY20" s="79"/>
      <c r="CZ20" s="79"/>
      <c r="DA20" s="79"/>
      <c r="DB20" s="79"/>
      <c r="DC20" s="79"/>
      <c r="DD20" s="79"/>
      <c r="DE20" s="79"/>
      <c r="DF20" s="79"/>
      <c r="DG20" s="79"/>
      <c r="DH20" s="79"/>
      <c r="DI20" s="79"/>
      <c r="DJ20" s="79"/>
      <c r="DK20" s="79"/>
      <c r="DL20" s="79"/>
      <c r="DM20" s="79"/>
      <c r="DN20" s="79"/>
      <c r="DO20" s="79"/>
      <c r="DP20" s="79"/>
      <c r="DQ20" s="79"/>
      <c r="DR20" s="79"/>
      <c r="DS20" s="79"/>
      <c r="DT20" s="79"/>
      <c r="DU20" s="79"/>
      <c r="DV20" s="79"/>
      <c r="DW20" s="79"/>
      <c r="DX20" s="79"/>
      <c r="DY20" s="79"/>
      <c r="DZ20" s="79"/>
      <c r="EA20" s="79"/>
      <c r="EB20" s="79"/>
      <c r="EC20" s="79"/>
      <c r="ED20" s="79"/>
      <c r="EE20" s="79"/>
      <c r="EF20" s="79"/>
      <c r="EG20" s="79"/>
      <c r="EH20" s="79"/>
      <c r="EI20" s="79"/>
      <c r="EJ20" s="79"/>
      <c r="EK20" s="79"/>
      <c r="EL20" s="79"/>
      <c r="EM20" s="79"/>
      <c r="EN20" s="79"/>
      <c r="EO20" s="79"/>
      <c r="EP20" s="79"/>
      <c r="EQ20" s="79"/>
      <c r="ER20" s="79"/>
      <c r="ES20" s="79"/>
      <c r="ET20" s="79"/>
      <c r="EU20" s="79"/>
      <c r="EV20" s="79"/>
      <c r="EW20" s="79"/>
      <c r="EX20" s="79"/>
      <c r="EY20" s="79"/>
      <c r="EZ20" s="79"/>
      <c r="FA20" s="79"/>
      <c r="FB20" s="79"/>
      <c r="FC20" s="79"/>
      <c r="FD20" s="79"/>
      <c r="FE20" s="79"/>
      <c r="FF20" s="79"/>
      <c r="FG20" s="79"/>
      <c r="FH20" s="79"/>
      <c r="FI20" s="83"/>
      <c r="FJ20" s="83"/>
      <c r="FK20" s="83"/>
      <c r="FL20" s="83"/>
      <c r="FM20" s="83"/>
      <c r="FN20" s="83"/>
      <c r="FO20" s="83"/>
      <c r="FP20" s="83"/>
      <c r="FQ20" s="79"/>
      <c r="FR20" s="79"/>
      <c r="FS20" s="79"/>
      <c r="FT20" s="79"/>
      <c r="FU20" s="79"/>
    </row>
    <row r="21" spans="1:177" ht="16" x14ac:dyDescent="0.2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226" t="s">
        <v>381</v>
      </c>
      <c r="BI21" s="226"/>
      <c r="BJ21" s="226"/>
      <c r="BK21" s="226"/>
      <c r="BL21" s="226"/>
      <c r="BM21" s="85"/>
      <c r="BN21" s="85"/>
      <c r="BO21" s="85"/>
      <c r="BP21" s="85"/>
      <c r="BQ21" s="85"/>
      <c r="BR21" s="85"/>
      <c r="BS21" s="85"/>
      <c r="BT21" s="85"/>
      <c r="BU21" s="85"/>
      <c r="BV21" s="85"/>
      <c r="BW21" s="85"/>
      <c r="BX21" s="85"/>
      <c r="BY21" s="85"/>
      <c r="BZ21" s="85"/>
      <c r="CA21" s="85"/>
      <c r="CB21" s="85"/>
      <c r="CC21" s="85"/>
      <c r="CD21" s="85"/>
      <c r="CE21" s="85"/>
      <c r="CF21" s="85"/>
      <c r="CG21" s="85"/>
      <c r="CH21" s="85"/>
      <c r="CI21" s="85"/>
      <c r="CJ21" s="85"/>
      <c r="CK21" s="85"/>
      <c r="CL21" s="85"/>
      <c r="CM21" s="85"/>
      <c r="CN21" s="85"/>
      <c r="CO21" s="85"/>
      <c r="CP21" s="85"/>
      <c r="CQ21" s="85"/>
      <c r="CR21" s="85"/>
      <c r="CS21" s="85"/>
      <c r="CT21" s="85"/>
      <c r="CU21" s="85"/>
      <c r="CV21" s="85"/>
      <c r="CW21" s="85"/>
      <c r="CX21" s="85"/>
      <c r="CY21" s="85"/>
      <c r="CZ21" s="85"/>
      <c r="DA21" s="85"/>
      <c r="DB21" s="85"/>
      <c r="DC21" s="85"/>
      <c r="DD21" s="85"/>
      <c r="DE21" s="85"/>
      <c r="DF21" s="85"/>
      <c r="DG21" s="85"/>
      <c r="DH21" s="85"/>
      <c r="DI21" s="85"/>
      <c r="DJ21" s="85"/>
      <c r="DK21" s="85"/>
      <c r="DL21" s="85"/>
      <c r="DM21" s="85"/>
      <c r="DN21" s="85"/>
      <c r="DO21" s="85"/>
      <c r="DP21" s="85"/>
      <c r="DQ21" s="85"/>
      <c r="DR21" s="85"/>
      <c r="DS21" s="85"/>
      <c r="DT21" s="85"/>
      <c r="DU21" s="85"/>
      <c r="DV21" s="85"/>
      <c r="DW21" s="85"/>
      <c r="DX21" s="85"/>
      <c r="DY21" s="85"/>
      <c r="DZ21" s="85"/>
      <c r="EA21" s="85"/>
      <c r="EB21" s="85"/>
      <c r="EC21" s="85"/>
      <c r="ED21" s="85"/>
      <c r="EE21" s="85"/>
      <c r="EF21" s="85"/>
      <c r="EG21" s="85"/>
      <c r="EH21" s="85"/>
      <c r="EI21" s="85"/>
      <c r="EJ21" s="85"/>
      <c r="EK21" s="85"/>
      <c r="EL21" s="85"/>
      <c r="EM21" s="85"/>
      <c r="EN21" s="85"/>
      <c r="EO21" s="85"/>
      <c r="EP21" s="85"/>
      <c r="EQ21" s="85"/>
      <c r="ER21" s="85"/>
      <c r="ES21" s="85"/>
      <c r="ET21" s="85"/>
      <c r="EU21" s="85"/>
      <c r="EV21" s="85"/>
      <c r="EW21" s="85"/>
      <c r="EX21" s="85"/>
      <c r="EY21" s="85"/>
      <c r="EZ21" s="85"/>
      <c r="FA21" s="85"/>
      <c r="FB21" s="85"/>
      <c r="FC21" s="85"/>
      <c r="FD21" s="85"/>
      <c r="FE21" s="85"/>
      <c r="FF21" s="85"/>
      <c r="FG21" s="85"/>
      <c r="FH21" s="85"/>
      <c r="FI21" s="85"/>
      <c r="FJ21" s="85"/>
      <c r="FK21" s="85"/>
      <c r="FL21" s="85"/>
      <c r="FM21" s="85"/>
      <c r="FN21" s="85"/>
      <c r="FO21" s="85"/>
      <c r="FP21" s="85"/>
      <c r="FQ21" s="85"/>
      <c r="FR21" s="85"/>
      <c r="FS21" s="85"/>
      <c r="FT21" s="85"/>
      <c r="FU21" s="85"/>
    </row>
    <row r="22" spans="1:177" ht="16" x14ac:dyDescent="0.2">
      <c r="A22" s="85"/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85"/>
      <c r="BW22" s="85"/>
      <c r="BX22" s="85"/>
      <c r="BY22" s="85"/>
      <c r="BZ22" s="85"/>
      <c r="CA22" s="85"/>
      <c r="CB22" s="85"/>
      <c r="CC22" s="85"/>
      <c r="CD22" s="85"/>
      <c r="CE22" s="85"/>
      <c r="CF22" s="85"/>
      <c r="CG22" s="85"/>
      <c r="CH22" s="85"/>
      <c r="CI22" s="85"/>
      <c r="CJ22" s="85"/>
      <c r="CK22" s="85"/>
      <c r="CL22" s="85"/>
      <c r="CM22" s="85"/>
      <c r="CN22" s="85"/>
      <c r="CO22" s="85"/>
      <c r="CP22" s="85"/>
      <c r="CQ22" s="85"/>
      <c r="CR22" s="85"/>
      <c r="CS22" s="85"/>
      <c r="CT22" s="85"/>
      <c r="CU22" s="85"/>
      <c r="CV22" s="85"/>
      <c r="CW22" s="85"/>
      <c r="CX22" s="85"/>
      <c r="CY22" s="85"/>
      <c r="CZ22" s="85"/>
      <c r="DA22" s="85"/>
      <c r="DB22" s="85"/>
      <c r="DC22" s="85"/>
      <c r="DD22" s="85"/>
      <c r="DE22" s="85"/>
      <c r="DF22" s="85"/>
      <c r="DG22" s="85"/>
      <c r="DH22" s="85"/>
      <c r="DI22" s="85"/>
      <c r="DJ22" s="85"/>
      <c r="DK22" s="85"/>
      <c r="DL22" s="85"/>
      <c r="DM22" s="85"/>
      <c r="DN22" s="85"/>
      <c r="DO22" s="85"/>
      <c r="DP22" s="85"/>
      <c r="DQ22" s="85"/>
      <c r="DR22" s="85"/>
      <c r="DS22" s="85"/>
      <c r="DT22" s="85"/>
      <c r="DU22" s="85"/>
      <c r="DV22" s="85"/>
      <c r="DW22" s="85"/>
      <c r="DX22" s="85"/>
      <c r="DY22" s="85"/>
      <c r="DZ22" s="85"/>
      <c r="EA22" s="85"/>
      <c r="EB22" s="85"/>
      <c r="EC22" s="85"/>
      <c r="ED22" s="85"/>
      <c r="EE22" s="85"/>
      <c r="EF22" s="85"/>
      <c r="EG22" s="85"/>
      <c r="EH22" s="85"/>
      <c r="EI22" s="85"/>
      <c r="EJ22" s="85"/>
      <c r="EK22" s="85"/>
      <c r="EL22" s="85"/>
      <c r="EM22" s="85"/>
      <c r="EN22" s="85"/>
      <c r="EO22" s="85"/>
      <c r="EP22" s="85"/>
      <c r="EQ22" s="85"/>
      <c r="ER22" s="85"/>
      <c r="ES22" s="85"/>
      <c r="ET22" s="85"/>
      <c r="EU22" s="85"/>
      <c r="EV22" s="85"/>
      <c r="EW22" s="85"/>
      <c r="EX22" s="85"/>
      <c r="EY22" s="85"/>
      <c r="EZ22" s="85"/>
      <c r="FA22" s="85"/>
      <c r="FB22" s="85"/>
      <c r="FC22" s="85"/>
      <c r="FD22" s="85"/>
      <c r="FE22" s="85"/>
      <c r="FF22" s="85"/>
      <c r="FG22" s="85"/>
      <c r="FH22" s="85"/>
      <c r="FI22" s="85"/>
      <c r="FJ22" s="85"/>
      <c r="FK22" s="85"/>
      <c r="FL22" s="85"/>
      <c r="FM22" s="85"/>
      <c r="FN22" s="85"/>
      <c r="FO22" s="85"/>
      <c r="FP22" s="85"/>
      <c r="FQ22" s="85"/>
      <c r="FR22" s="85"/>
      <c r="FS22" s="85"/>
      <c r="FT22" s="85"/>
      <c r="FU22" s="85"/>
    </row>
    <row r="23" spans="1:177" ht="16" x14ac:dyDescent="0.2">
      <c r="A23" s="23"/>
      <c r="B23" s="86" t="s">
        <v>382</v>
      </c>
      <c r="C23" s="86" t="s">
        <v>382</v>
      </c>
      <c r="D23" s="86" t="s">
        <v>382</v>
      </c>
      <c r="E23" s="86" t="s">
        <v>382</v>
      </c>
      <c r="F23" s="86" t="s">
        <v>382</v>
      </c>
      <c r="G23" s="86" t="s">
        <v>382</v>
      </c>
      <c r="H23" s="86" t="s">
        <v>382</v>
      </c>
      <c r="I23" s="86" t="s">
        <v>382</v>
      </c>
      <c r="J23" s="86" t="s">
        <v>382</v>
      </c>
      <c r="K23" s="86" t="s">
        <v>382</v>
      </c>
      <c r="L23" s="85"/>
      <c r="M23" s="87" t="s">
        <v>382</v>
      </c>
      <c r="N23" s="87" t="s">
        <v>382</v>
      </c>
      <c r="O23" s="87" t="s">
        <v>383</v>
      </c>
      <c r="P23" s="87" t="s">
        <v>384</v>
      </c>
      <c r="Q23" s="87" t="s">
        <v>382</v>
      </c>
      <c r="R23" s="87" t="s">
        <v>383</v>
      </c>
      <c r="S23" s="87" t="s">
        <v>382</v>
      </c>
      <c r="T23" s="87" t="s">
        <v>385</v>
      </c>
      <c r="U23" s="87" t="s">
        <v>384</v>
      </c>
      <c r="V23" s="87" t="s">
        <v>384</v>
      </c>
      <c r="W23" s="87" t="s">
        <v>385</v>
      </c>
      <c r="X23" s="87" t="s">
        <v>384</v>
      </c>
      <c r="Y23" s="87" t="s">
        <v>382</v>
      </c>
      <c r="Z23" s="87" t="s">
        <v>385</v>
      </c>
      <c r="AA23" s="87" t="s">
        <v>385</v>
      </c>
      <c r="AB23" s="87" t="s">
        <v>382</v>
      </c>
      <c r="AC23" s="87" t="s">
        <v>385</v>
      </c>
      <c r="AD23" s="87" t="s">
        <v>385</v>
      </c>
      <c r="AE23" s="87" t="s">
        <v>384</v>
      </c>
      <c r="AF23" s="87" t="s">
        <v>382</v>
      </c>
      <c r="AG23" s="87" t="s">
        <v>384</v>
      </c>
      <c r="AH23" s="87" t="s">
        <v>382</v>
      </c>
      <c r="AI23" s="87" t="s">
        <v>383</v>
      </c>
      <c r="AJ23" s="87" t="s">
        <v>385</v>
      </c>
      <c r="AK23" s="87" t="s">
        <v>383</v>
      </c>
      <c r="AL23" s="87" t="s">
        <v>382</v>
      </c>
      <c r="AM23" s="87" t="s">
        <v>385</v>
      </c>
      <c r="AN23" s="87" t="s">
        <v>382</v>
      </c>
      <c r="AO23" s="87" t="s">
        <v>385</v>
      </c>
      <c r="AP23" s="87" t="s">
        <v>383</v>
      </c>
      <c r="AQ23" s="87" t="s">
        <v>385</v>
      </c>
      <c r="AR23" s="87" t="s">
        <v>383</v>
      </c>
      <c r="AS23" s="87" t="s">
        <v>383</v>
      </c>
      <c r="AT23" s="87" t="s">
        <v>383</v>
      </c>
      <c r="AU23" s="87" t="s">
        <v>385</v>
      </c>
      <c r="AV23" s="87" t="s">
        <v>385</v>
      </c>
      <c r="AW23" s="87" t="s">
        <v>385</v>
      </c>
      <c r="AX23" s="87" t="s">
        <v>383</v>
      </c>
      <c r="AY23" s="87" t="s">
        <v>382</v>
      </c>
      <c r="AZ23" s="87" t="s">
        <v>385</v>
      </c>
      <c r="BA23" s="87" t="s">
        <v>382</v>
      </c>
      <c r="BB23" s="87" t="s">
        <v>385</v>
      </c>
      <c r="BC23" s="87" t="s">
        <v>384</v>
      </c>
      <c r="BD23" s="87" t="s">
        <v>382</v>
      </c>
      <c r="BE23" s="87" t="s">
        <v>385</v>
      </c>
      <c r="BF23" s="87" t="s">
        <v>384</v>
      </c>
      <c r="BG23" s="87" t="s">
        <v>385</v>
      </c>
      <c r="BH23" s="87" t="s">
        <v>383</v>
      </c>
      <c r="BI23" s="87" t="s">
        <v>385</v>
      </c>
      <c r="BJ23" s="87" t="s">
        <v>383</v>
      </c>
      <c r="BK23" s="87" t="s">
        <v>383</v>
      </c>
      <c r="BL23" s="87" t="s">
        <v>385</v>
      </c>
      <c r="BM23" s="87" t="s">
        <v>385</v>
      </c>
      <c r="BN23" s="87" t="s">
        <v>384</v>
      </c>
      <c r="BO23" s="87" t="s">
        <v>382</v>
      </c>
      <c r="BP23" s="87" t="s">
        <v>383</v>
      </c>
      <c r="BQ23" s="87" t="s">
        <v>385</v>
      </c>
      <c r="BR23" s="87" t="s">
        <v>383</v>
      </c>
      <c r="BS23" s="227" t="s">
        <v>386</v>
      </c>
      <c r="BT23" s="227"/>
      <c r="BU23" s="227"/>
      <c r="BV23" s="227"/>
      <c r="BW23" s="227"/>
      <c r="BX23" s="227"/>
      <c r="BY23" s="227"/>
      <c r="BZ23" s="227"/>
      <c r="CA23" s="227"/>
      <c r="CB23" s="227"/>
      <c r="CC23" s="227"/>
      <c r="CD23" s="227"/>
      <c r="CE23" s="227"/>
      <c r="CF23" s="227"/>
      <c r="CG23" s="227"/>
      <c r="CH23" s="227"/>
      <c r="CI23" s="227"/>
      <c r="CJ23" s="227"/>
      <c r="CK23" s="227"/>
      <c r="CL23" s="88"/>
      <c r="CM23" s="89"/>
      <c r="CN23" s="89"/>
      <c r="CO23" s="228" t="s">
        <v>387</v>
      </c>
      <c r="CP23" s="228"/>
      <c r="CQ23" s="228"/>
      <c r="CR23" s="228"/>
      <c r="CS23" s="228"/>
      <c r="CT23" s="228"/>
      <c r="CU23" s="228"/>
      <c r="CV23" s="228"/>
      <c r="CW23" s="228"/>
      <c r="CX23" s="228"/>
      <c r="CY23" s="228"/>
      <c r="CZ23" s="228"/>
      <c r="DA23" s="228"/>
      <c r="DB23" s="228"/>
      <c r="DC23" s="228"/>
      <c r="DD23" s="228"/>
      <c r="DE23" s="228"/>
      <c r="DF23" s="228"/>
      <c r="DG23" s="228"/>
      <c r="DH23" s="228"/>
      <c r="DI23" s="228"/>
      <c r="DJ23" s="228"/>
      <c r="DK23" s="228"/>
      <c r="DL23" s="89"/>
      <c r="DM23" s="89"/>
      <c r="DN23" s="89"/>
      <c r="DO23" s="89"/>
      <c r="DP23" s="89"/>
      <c r="DQ23" s="89"/>
      <c r="DR23" s="90"/>
      <c r="DS23" s="89"/>
      <c r="DT23" s="89"/>
      <c r="DU23" s="91" t="s">
        <v>17</v>
      </c>
      <c r="DV23" s="89"/>
      <c r="DW23" s="92"/>
      <c r="DX23" s="89"/>
      <c r="DY23" s="89"/>
      <c r="DZ23" s="89"/>
      <c r="EA23" s="93" t="s">
        <v>388</v>
      </c>
      <c r="EB23" s="89"/>
      <c r="EC23" s="89"/>
      <c r="ED23" s="89"/>
      <c r="EE23" s="89"/>
      <c r="EF23" s="89"/>
      <c r="EG23" s="89"/>
      <c r="EH23" s="89"/>
      <c r="EI23" s="89"/>
      <c r="EJ23" s="89"/>
      <c r="EK23" s="89"/>
      <c r="EL23" s="89"/>
      <c r="EM23" s="89"/>
      <c r="EN23" s="89"/>
      <c r="EO23" s="89"/>
      <c r="EP23" s="89"/>
      <c r="EQ23" s="89"/>
      <c r="ER23" s="89"/>
      <c r="ES23" s="89"/>
      <c r="ET23" s="89"/>
      <c r="EU23" s="89"/>
      <c r="EV23" s="89"/>
      <c r="EW23" s="89"/>
      <c r="EX23" s="89"/>
      <c r="EY23" s="89"/>
      <c r="EZ23" s="89"/>
      <c r="FA23" s="89"/>
      <c r="FB23" s="89"/>
      <c r="FC23" s="89"/>
      <c r="FD23" s="89"/>
      <c r="FE23" s="23"/>
      <c r="FF23" s="86" t="s">
        <v>382</v>
      </c>
      <c r="FG23" s="86" t="s">
        <v>382</v>
      </c>
      <c r="FH23" s="86" t="s">
        <v>382</v>
      </c>
      <c r="FI23" s="86" t="s">
        <v>382</v>
      </c>
      <c r="FJ23" s="86" t="s">
        <v>382</v>
      </c>
      <c r="FK23" s="86" t="s">
        <v>382</v>
      </c>
      <c r="FL23" s="86" t="s">
        <v>382</v>
      </c>
      <c r="FM23" s="86" t="s">
        <v>382</v>
      </c>
      <c r="FN23" s="86" t="s">
        <v>382</v>
      </c>
      <c r="FO23" s="86" t="s">
        <v>382</v>
      </c>
      <c r="FP23" s="86" t="s">
        <v>382</v>
      </c>
      <c r="FQ23" s="86" t="s">
        <v>382</v>
      </c>
      <c r="FR23" s="86" t="s">
        <v>382</v>
      </c>
      <c r="FS23" s="86" t="s">
        <v>382</v>
      </c>
      <c r="FT23" s="86" t="s">
        <v>382</v>
      </c>
      <c r="FU23" s="86" t="s">
        <v>382</v>
      </c>
    </row>
    <row r="24" spans="1:177" ht="16" x14ac:dyDescent="0.2">
      <c r="A24" s="229" t="s">
        <v>389</v>
      </c>
      <c r="B24" s="229"/>
      <c r="C24" s="229"/>
      <c r="D24" s="229"/>
      <c r="E24" s="229"/>
      <c r="F24" s="229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85"/>
      <c r="BW24" s="85"/>
      <c r="BX24" s="85"/>
      <c r="BY24" s="85"/>
      <c r="BZ24" s="85"/>
      <c r="CA24" s="85"/>
      <c r="CB24" s="85"/>
      <c r="CC24" s="85"/>
      <c r="CD24" s="85"/>
      <c r="CE24" s="85"/>
      <c r="CF24" s="85"/>
      <c r="CG24" s="85"/>
      <c r="CH24" s="85"/>
      <c r="CI24" s="85"/>
      <c r="CJ24" s="85"/>
      <c r="CK24" s="85"/>
      <c r="CL24" s="85"/>
      <c r="CM24" s="85"/>
      <c r="CN24" s="85"/>
      <c r="CO24" s="85"/>
      <c r="CP24" s="85"/>
      <c r="CQ24" s="85"/>
      <c r="CR24" s="85"/>
      <c r="CS24" s="85"/>
      <c r="CT24" s="85"/>
      <c r="CU24" s="85"/>
      <c r="CV24" s="85"/>
      <c r="CW24" s="85"/>
      <c r="CX24" s="85"/>
      <c r="CY24" s="85"/>
      <c r="CZ24" s="85"/>
      <c r="DA24" s="85"/>
      <c r="DB24" s="85"/>
      <c r="DC24" s="85"/>
      <c r="DD24" s="85"/>
      <c r="DE24" s="85"/>
      <c r="DF24" s="85"/>
      <c r="DG24" s="85"/>
      <c r="DH24" s="85"/>
      <c r="DI24" s="85"/>
      <c r="DJ24" s="85"/>
      <c r="DK24" s="85"/>
      <c r="DL24" s="85"/>
      <c r="DM24" s="85"/>
      <c r="DN24" s="85"/>
      <c r="DO24" s="85"/>
      <c r="DP24" s="85"/>
      <c r="DQ24" s="85"/>
      <c r="DR24" s="85"/>
      <c r="DS24" s="85"/>
      <c r="DT24" s="85"/>
      <c r="DU24" s="85"/>
      <c r="DV24" s="85"/>
      <c r="DW24" s="85"/>
      <c r="DX24" s="85"/>
      <c r="DY24" s="85"/>
      <c r="DZ24" s="85"/>
      <c r="EA24" s="85"/>
      <c r="EB24" s="85"/>
      <c r="EC24" s="85"/>
      <c r="ED24" s="85"/>
      <c r="EE24" s="85"/>
      <c r="EF24" s="85"/>
      <c r="EG24" s="85"/>
      <c r="EH24" s="85"/>
      <c r="EI24" s="85"/>
      <c r="EJ24" s="85"/>
      <c r="EK24" s="85"/>
      <c r="EL24" s="85"/>
      <c r="EM24" s="85"/>
      <c r="EN24" s="85"/>
      <c r="EO24" s="85"/>
      <c r="EP24" s="85"/>
      <c r="EQ24" s="85"/>
      <c r="ER24" s="85"/>
      <c r="ES24" s="85"/>
      <c r="ET24" s="85"/>
      <c r="EU24" s="85"/>
      <c r="EV24" s="85"/>
      <c r="EW24" s="85"/>
      <c r="EX24" s="85"/>
      <c r="EY24" s="85"/>
      <c r="EZ24" s="85"/>
      <c r="FA24" s="85"/>
      <c r="FB24" s="85"/>
      <c r="FC24" s="85"/>
      <c r="FD24" s="85"/>
      <c r="FE24" s="85"/>
      <c r="FF24" s="85"/>
      <c r="FG24" s="85"/>
      <c r="FH24" s="85"/>
      <c r="FI24" s="85"/>
      <c r="FJ24" s="85"/>
      <c r="FK24" s="85"/>
      <c r="FL24" s="85"/>
      <c r="FM24" s="85"/>
      <c r="FN24" s="85"/>
      <c r="FO24" s="85"/>
      <c r="FP24" s="85"/>
      <c r="FQ24" s="85"/>
      <c r="FR24" s="85"/>
      <c r="FS24" s="85"/>
      <c r="FT24" s="85"/>
      <c r="FU24" s="85"/>
    </row>
    <row r="25" spans="1:177" ht="16" x14ac:dyDescent="0.2">
      <c r="A25" s="85"/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85"/>
      <c r="BW25" s="85"/>
      <c r="BX25" s="85"/>
      <c r="BY25" s="85"/>
      <c r="BZ25" s="85"/>
      <c r="CA25" s="85"/>
      <c r="CB25" s="85"/>
      <c r="CC25" s="85"/>
      <c r="CD25" s="85"/>
      <c r="CE25" s="85"/>
      <c r="CF25" s="85"/>
      <c r="CG25" s="85"/>
      <c r="CH25" s="85"/>
      <c r="CI25" s="85"/>
      <c r="CJ25" s="85"/>
      <c r="CK25" s="85"/>
      <c r="CL25" s="85"/>
      <c r="CM25" s="85"/>
      <c r="CN25" s="85"/>
      <c r="CO25" s="85"/>
      <c r="CP25" s="85"/>
      <c r="CQ25" s="85"/>
      <c r="CR25" s="85"/>
      <c r="CS25" s="85"/>
      <c r="CT25" s="85"/>
      <c r="CU25" s="85"/>
      <c r="CV25" s="85"/>
      <c r="CW25" s="85"/>
      <c r="CX25" s="85"/>
      <c r="CY25" s="85"/>
      <c r="CZ25" s="85"/>
      <c r="DA25" s="85"/>
      <c r="DB25" s="85"/>
      <c r="DC25" s="85"/>
      <c r="DD25" s="85"/>
      <c r="DE25" s="85"/>
      <c r="DF25" s="85"/>
      <c r="DG25" s="85"/>
      <c r="DH25" s="85"/>
      <c r="DI25" s="85"/>
      <c r="DJ25" s="85"/>
      <c r="DK25" s="85"/>
      <c r="DL25" s="85"/>
      <c r="DM25" s="85"/>
      <c r="DN25" s="85"/>
      <c r="DO25" s="85"/>
      <c r="DP25" s="85"/>
      <c r="DQ25" s="85"/>
      <c r="DR25" s="85"/>
      <c r="DS25" s="85"/>
      <c r="DT25" s="85"/>
      <c r="DU25" s="85"/>
      <c r="DV25" s="85"/>
      <c r="DW25" s="85"/>
      <c r="DX25" s="85"/>
      <c r="DY25" s="85"/>
      <c r="DZ25" s="85"/>
      <c r="EA25" s="85"/>
      <c r="EB25" s="85"/>
      <c r="EC25" s="85"/>
      <c r="ED25" s="85"/>
      <c r="EE25" s="85"/>
      <c r="EF25" s="85"/>
      <c r="EG25" s="85"/>
      <c r="EH25" s="85"/>
      <c r="EI25" s="85"/>
      <c r="EJ25" s="85"/>
      <c r="EK25" s="85"/>
      <c r="EL25" s="85"/>
      <c r="EM25" s="85"/>
      <c r="EN25" s="85"/>
      <c r="EO25" s="85"/>
      <c r="EP25" s="85"/>
      <c r="EQ25" s="85"/>
      <c r="ER25" s="85"/>
      <c r="ES25" s="85"/>
      <c r="ET25" s="85"/>
      <c r="EU25" s="85"/>
      <c r="EV25" s="85"/>
      <c r="EW25" s="85"/>
      <c r="EX25" s="85"/>
      <c r="EY25" s="85"/>
      <c r="EZ25" s="85"/>
      <c r="FA25" s="85"/>
      <c r="FB25" s="85"/>
      <c r="FC25" s="85"/>
      <c r="FD25" s="85"/>
      <c r="FE25" s="85"/>
      <c r="FF25" s="85"/>
      <c r="FG25" s="85"/>
      <c r="FH25" s="85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85"/>
      <c r="FU25" s="85"/>
    </row>
    <row r="26" spans="1:177" ht="16" x14ac:dyDescent="0.2">
      <c r="A26" s="85"/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5"/>
      <c r="CA26" s="85"/>
      <c r="CB26" s="85"/>
      <c r="CC26" s="85"/>
      <c r="CD26" s="85"/>
      <c r="CE26" s="85"/>
      <c r="CF26" s="85"/>
      <c r="CG26" s="85"/>
      <c r="CH26" s="85"/>
      <c r="CI26" s="85"/>
      <c r="CJ26" s="85"/>
      <c r="CK26" s="85"/>
      <c r="CL26" s="85"/>
      <c r="CM26" s="85"/>
      <c r="CN26" s="85"/>
      <c r="CO26" s="85"/>
      <c r="CP26" s="85"/>
      <c r="CQ26" s="85"/>
      <c r="CR26" s="85"/>
      <c r="CS26" s="85"/>
      <c r="CT26" s="85"/>
      <c r="CU26" s="85"/>
      <c r="CV26" s="85"/>
      <c r="CW26" s="85"/>
      <c r="CX26" s="85"/>
      <c r="CY26" s="85"/>
      <c r="CZ26" s="85"/>
      <c r="DA26" s="85"/>
      <c r="DB26" s="85"/>
      <c r="DC26" s="85"/>
      <c r="DD26" s="85"/>
      <c r="DE26" s="85"/>
      <c r="DF26" s="85"/>
      <c r="DG26" s="85"/>
      <c r="DH26" s="85"/>
      <c r="DI26" s="85"/>
      <c r="DJ26" s="85"/>
      <c r="DK26" s="85"/>
      <c r="DL26" s="85"/>
      <c r="DM26" s="85"/>
      <c r="DN26" s="85"/>
      <c r="DO26" s="85"/>
      <c r="DP26" s="85"/>
      <c r="DQ26" s="85"/>
      <c r="DR26" s="85"/>
      <c r="DS26" s="85"/>
      <c r="DT26" s="85"/>
      <c r="DU26" s="85"/>
      <c r="DV26" s="85"/>
      <c r="DW26" s="85"/>
      <c r="DX26" s="85"/>
      <c r="DY26" s="85"/>
      <c r="DZ26" s="85"/>
      <c r="EA26" s="85"/>
      <c r="EB26" s="85"/>
      <c r="EC26" s="85"/>
      <c r="ED26" s="85"/>
      <c r="EE26" s="85"/>
      <c r="EF26" s="85"/>
      <c r="EG26" s="85"/>
      <c r="EH26" s="85"/>
      <c r="EI26" s="85"/>
      <c r="EJ26" s="85"/>
      <c r="EK26" s="85"/>
      <c r="EL26" s="85"/>
      <c r="EM26" s="85"/>
      <c r="EN26" s="85"/>
      <c r="EO26" s="85"/>
      <c r="EP26" s="85"/>
      <c r="EQ26" s="85"/>
      <c r="ER26" s="85"/>
      <c r="ES26" s="85"/>
      <c r="ET26" s="85"/>
      <c r="EU26" s="85"/>
      <c r="EV26" s="85"/>
      <c r="EW26" s="85"/>
      <c r="EX26" s="85"/>
      <c r="EY26" s="85"/>
      <c r="EZ26" s="85"/>
      <c r="FA26" s="85"/>
      <c r="FB26" s="85"/>
      <c r="FC26" s="85"/>
      <c r="FD26" s="85"/>
      <c r="FE26" s="85"/>
      <c r="FF26" s="85"/>
      <c r="FG26" s="85"/>
      <c r="FH26" s="85"/>
      <c r="FI26" s="85"/>
      <c r="FJ26" s="85"/>
      <c r="FK26" s="85"/>
      <c r="FL26" s="85"/>
      <c r="FM26" s="85"/>
      <c r="FN26" s="85"/>
      <c r="FO26" s="85"/>
      <c r="FP26" s="85"/>
      <c r="FQ26" s="85"/>
      <c r="FR26" s="85"/>
      <c r="FS26" s="85"/>
      <c r="FT26" s="85"/>
      <c r="FU26" s="85"/>
    </row>
    <row r="27" spans="1:177" ht="16" x14ac:dyDescent="0.2">
      <c r="A27" s="85"/>
      <c r="B27" s="86" t="s">
        <v>383</v>
      </c>
      <c r="C27" s="86" t="s">
        <v>383</v>
      </c>
      <c r="D27" s="86" t="s">
        <v>383</v>
      </c>
      <c r="E27" s="86" t="s">
        <v>383</v>
      </c>
      <c r="F27" s="86" t="s">
        <v>383</v>
      </c>
      <c r="G27" s="86" t="s">
        <v>383</v>
      </c>
      <c r="H27" s="86" t="s">
        <v>383</v>
      </c>
      <c r="I27" s="86" t="s">
        <v>383</v>
      </c>
      <c r="J27" s="86" t="s">
        <v>383</v>
      </c>
      <c r="K27" s="86" t="s">
        <v>383</v>
      </c>
      <c r="L27" s="94" t="s">
        <v>382</v>
      </c>
      <c r="M27" s="94" t="s">
        <v>383</v>
      </c>
      <c r="N27" s="94" t="s">
        <v>383</v>
      </c>
      <c r="O27" s="94" t="s">
        <v>382</v>
      </c>
      <c r="P27" s="94" t="s">
        <v>385</v>
      </c>
      <c r="Q27" s="94" t="s">
        <v>383</v>
      </c>
      <c r="R27" s="94" t="s">
        <v>382</v>
      </c>
      <c r="S27" s="94" t="s">
        <v>383</v>
      </c>
      <c r="T27" s="94" t="s">
        <v>384</v>
      </c>
      <c r="U27" s="94" t="s">
        <v>385</v>
      </c>
      <c r="V27" s="94" t="s">
        <v>385</v>
      </c>
      <c r="W27" s="94" t="s">
        <v>384</v>
      </c>
      <c r="X27" s="94" t="s">
        <v>385</v>
      </c>
      <c r="Y27" s="94" t="s">
        <v>383</v>
      </c>
      <c r="Z27" s="94" t="s">
        <v>384</v>
      </c>
      <c r="AA27" s="94" t="s">
        <v>384</v>
      </c>
      <c r="AB27" s="94" t="s">
        <v>383</v>
      </c>
      <c r="AC27" s="94" t="s">
        <v>384</v>
      </c>
      <c r="AD27" s="94" t="s">
        <v>384</v>
      </c>
      <c r="AE27" s="94" t="s">
        <v>385</v>
      </c>
      <c r="AF27" s="94" t="s">
        <v>383</v>
      </c>
      <c r="AG27" s="94" t="s">
        <v>385</v>
      </c>
      <c r="AH27" s="94" t="s">
        <v>383</v>
      </c>
      <c r="AI27" s="94" t="s">
        <v>382</v>
      </c>
      <c r="AJ27" s="94" t="s">
        <v>384</v>
      </c>
      <c r="AK27" s="94" t="s">
        <v>382</v>
      </c>
      <c r="AL27" s="94" t="s">
        <v>383</v>
      </c>
      <c r="AM27" s="94" t="s">
        <v>384</v>
      </c>
      <c r="AN27" s="94" t="s">
        <v>383</v>
      </c>
      <c r="AO27" s="94" t="s">
        <v>384</v>
      </c>
      <c r="AP27" s="94" t="s">
        <v>382</v>
      </c>
      <c r="AQ27" s="94" t="s">
        <v>384</v>
      </c>
      <c r="AR27" s="94" t="s">
        <v>382</v>
      </c>
      <c r="AS27" s="94" t="s">
        <v>382</v>
      </c>
      <c r="AT27" s="94" t="s">
        <v>382</v>
      </c>
      <c r="AU27" s="94" t="s">
        <v>384</v>
      </c>
      <c r="AV27" s="94" t="s">
        <v>384</v>
      </c>
      <c r="AW27" s="94" t="s">
        <v>384</v>
      </c>
      <c r="AX27" s="94" t="s">
        <v>382</v>
      </c>
      <c r="AY27" s="94" t="s">
        <v>383</v>
      </c>
      <c r="AZ27" s="94" t="s">
        <v>384</v>
      </c>
      <c r="BA27" s="94" t="s">
        <v>383</v>
      </c>
      <c r="BB27" s="94" t="s">
        <v>384</v>
      </c>
      <c r="BC27" s="94" t="s">
        <v>385</v>
      </c>
      <c r="BD27" s="94" t="s">
        <v>383</v>
      </c>
      <c r="BE27" s="94" t="s">
        <v>384</v>
      </c>
      <c r="BF27" s="94" t="s">
        <v>385</v>
      </c>
      <c r="BG27" s="94" t="s">
        <v>384</v>
      </c>
      <c r="BH27" s="94" t="s">
        <v>382</v>
      </c>
      <c r="BI27" s="94" t="s">
        <v>384</v>
      </c>
      <c r="BJ27" s="94" t="s">
        <v>382</v>
      </c>
      <c r="BK27" s="94" t="s">
        <v>382</v>
      </c>
      <c r="BL27" s="94" t="s">
        <v>384</v>
      </c>
      <c r="BM27" s="94" t="s">
        <v>384</v>
      </c>
      <c r="BN27" s="94" t="s">
        <v>385</v>
      </c>
      <c r="BO27" s="94" t="s">
        <v>383</v>
      </c>
      <c r="BP27" s="94" t="s">
        <v>382</v>
      </c>
      <c r="BQ27" s="94" t="s">
        <v>384</v>
      </c>
      <c r="BR27" s="94" t="s">
        <v>382</v>
      </c>
      <c r="BS27" s="227" t="s">
        <v>386</v>
      </c>
      <c r="BT27" s="227"/>
      <c r="BU27" s="227"/>
      <c r="BV27" s="227"/>
      <c r="BW27" s="227"/>
      <c r="BX27" s="227"/>
      <c r="BY27" s="227"/>
      <c r="BZ27" s="227"/>
      <c r="CA27" s="227"/>
      <c r="CB27" s="227"/>
      <c r="CC27" s="227"/>
      <c r="CD27" s="227"/>
      <c r="CE27" s="227"/>
      <c r="CF27" s="227"/>
      <c r="CG27" s="227"/>
      <c r="CH27" s="227"/>
      <c r="CI27" s="227"/>
      <c r="CJ27" s="227"/>
      <c r="CK27" s="227"/>
      <c r="CL27" s="95"/>
      <c r="CM27" s="96"/>
      <c r="CN27" s="96"/>
      <c r="CO27" s="96"/>
      <c r="CP27" s="96"/>
      <c r="CQ27" s="96"/>
      <c r="CR27" s="96"/>
      <c r="CS27" s="96"/>
      <c r="CT27" s="96"/>
      <c r="CU27" s="96"/>
      <c r="CV27" s="96"/>
      <c r="CW27" s="96"/>
      <c r="CX27" s="96"/>
      <c r="CY27" s="96"/>
      <c r="CZ27" s="96"/>
      <c r="DA27" s="96"/>
      <c r="DB27" s="96"/>
      <c r="DC27" s="96"/>
      <c r="DD27" s="96"/>
      <c r="DE27" s="96"/>
      <c r="DF27" s="96"/>
      <c r="DG27" s="96"/>
      <c r="DH27" s="96"/>
      <c r="DI27" s="96"/>
      <c r="DJ27" s="96"/>
      <c r="DK27" s="96"/>
      <c r="DL27" s="96"/>
      <c r="DM27" s="96"/>
      <c r="DN27" s="96"/>
      <c r="DO27" s="96"/>
      <c r="DP27" s="96"/>
      <c r="DQ27" s="96"/>
      <c r="DR27" s="90"/>
      <c r="DS27" s="89"/>
      <c r="DT27" s="89"/>
      <c r="DU27" s="91" t="s">
        <v>17</v>
      </c>
      <c r="DV27" s="89"/>
      <c r="DW27" s="92"/>
      <c r="DX27" s="89"/>
      <c r="DY27" s="96"/>
      <c r="DZ27" s="96"/>
      <c r="EA27" s="96"/>
      <c r="EB27" s="96"/>
      <c r="EC27" s="96"/>
      <c r="ED27" s="96"/>
      <c r="EE27" s="96"/>
      <c r="EF27" s="96"/>
      <c r="EG27" s="96"/>
      <c r="EH27" s="96"/>
      <c r="EI27" s="96"/>
      <c r="EJ27" s="96"/>
      <c r="EK27" s="96"/>
      <c r="EL27" s="96"/>
      <c r="EM27" s="96"/>
      <c r="EN27" s="96"/>
      <c r="EO27" s="96"/>
      <c r="EP27" s="96"/>
      <c r="EQ27" s="96"/>
      <c r="ER27" s="96"/>
      <c r="ES27" s="96"/>
      <c r="ET27" s="96"/>
      <c r="EU27" s="96"/>
      <c r="EV27" s="96"/>
      <c r="EW27" s="96"/>
      <c r="EX27" s="96"/>
      <c r="EY27" s="96"/>
      <c r="EZ27" s="96"/>
      <c r="FA27" s="96"/>
      <c r="FB27" s="96"/>
      <c r="FC27" s="96"/>
      <c r="FD27" s="96"/>
      <c r="FE27" s="23"/>
      <c r="FF27" s="86" t="s">
        <v>383</v>
      </c>
      <c r="FG27" s="86" t="s">
        <v>383</v>
      </c>
      <c r="FH27" s="86" t="s">
        <v>383</v>
      </c>
      <c r="FI27" s="86" t="s">
        <v>383</v>
      </c>
      <c r="FJ27" s="86" t="s">
        <v>383</v>
      </c>
      <c r="FK27" s="86" t="s">
        <v>383</v>
      </c>
      <c r="FL27" s="86" t="s">
        <v>383</v>
      </c>
      <c r="FM27" s="86" t="s">
        <v>383</v>
      </c>
      <c r="FN27" s="86" t="s">
        <v>383</v>
      </c>
      <c r="FO27" s="86" t="s">
        <v>383</v>
      </c>
      <c r="FP27" s="86" t="s">
        <v>383</v>
      </c>
      <c r="FQ27" s="86" t="s">
        <v>383</v>
      </c>
      <c r="FR27" s="86" t="s">
        <v>383</v>
      </c>
      <c r="FS27" s="86" t="s">
        <v>383</v>
      </c>
      <c r="FT27" s="86" t="s">
        <v>383</v>
      </c>
      <c r="FU27" s="86" t="s">
        <v>383</v>
      </c>
    </row>
    <row r="28" spans="1:177" ht="16" x14ac:dyDescent="0.2">
      <c r="A28" s="229" t="s">
        <v>390</v>
      </c>
      <c r="B28" s="229"/>
      <c r="C28" s="229"/>
      <c r="D28" s="229"/>
      <c r="E28" s="229"/>
      <c r="F28" s="225"/>
      <c r="G28" s="225"/>
      <c r="H28" s="225"/>
      <c r="I28" s="225"/>
      <c r="J28" s="225"/>
      <c r="K28" s="225"/>
      <c r="L28" s="225"/>
      <c r="M28" s="225"/>
      <c r="N28" s="225"/>
      <c r="O28" s="225"/>
      <c r="P28" s="225"/>
      <c r="Q28" s="225"/>
      <c r="R28" s="225"/>
      <c r="S28" s="225"/>
      <c r="T28" s="225"/>
      <c r="U28" s="225"/>
      <c r="V28" s="225"/>
      <c r="W28" s="225"/>
      <c r="X28" s="225"/>
      <c r="Y28" s="225"/>
      <c r="Z28" s="225"/>
      <c r="AA28" s="225"/>
      <c r="AB28" s="225"/>
      <c r="AC28" s="225"/>
      <c r="AD28" s="225"/>
      <c r="AE28" s="225"/>
      <c r="AF28" s="225"/>
      <c r="AG28" s="225"/>
      <c r="AH28" s="225"/>
      <c r="AI28" s="225"/>
      <c r="AJ28" s="225"/>
      <c r="AK28" s="225"/>
      <c r="AL28" s="225"/>
      <c r="AM28" s="225"/>
      <c r="AN28" s="225"/>
      <c r="AO28" s="225"/>
      <c r="AP28" s="225"/>
      <c r="AQ28" s="225"/>
      <c r="AR28" s="225"/>
      <c r="AS28" s="225"/>
      <c r="AT28" s="225"/>
      <c r="AU28" s="225"/>
      <c r="AV28" s="225"/>
      <c r="AW28" s="225"/>
      <c r="AX28" s="225"/>
      <c r="AY28" s="225"/>
      <c r="AZ28" s="225"/>
      <c r="BA28" s="225"/>
      <c r="BB28" s="225"/>
      <c r="BC28" s="225"/>
      <c r="BD28" s="225"/>
      <c r="BE28" s="225"/>
      <c r="BF28" s="225"/>
      <c r="BG28" s="225"/>
      <c r="BH28" s="225"/>
      <c r="BI28" s="225"/>
      <c r="BJ28" s="225"/>
      <c r="BK28" s="225"/>
      <c r="BL28" s="225"/>
      <c r="BM28" s="225"/>
      <c r="BN28" s="225"/>
      <c r="BO28" s="225"/>
      <c r="BP28" s="225"/>
      <c r="BQ28" s="225"/>
      <c r="BR28" s="225"/>
      <c r="BS28" s="225"/>
      <c r="BT28" s="225"/>
      <c r="BU28" s="225"/>
      <c r="BV28" s="225"/>
      <c r="BW28" s="225"/>
      <c r="BX28" s="225"/>
      <c r="BY28" s="225"/>
      <c r="BZ28" s="225"/>
      <c r="CA28" s="225"/>
      <c r="CB28" s="225"/>
      <c r="CC28" s="225"/>
      <c r="CD28" s="225"/>
      <c r="CE28" s="225"/>
      <c r="CF28" s="225"/>
      <c r="CG28" s="225"/>
      <c r="CH28" s="225"/>
      <c r="CI28" s="225"/>
      <c r="CJ28" s="225"/>
      <c r="CK28" s="225"/>
      <c r="CL28" s="85"/>
      <c r="CM28" s="85"/>
      <c r="CN28" s="85"/>
      <c r="CO28" s="85"/>
      <c r="CP28" s="85"/>
      <c r="CQ28" s="85"/>
      <c r="CR28" s="225"/>
      <c r="CS28" s="225"/>
      <c r="CT28" s="225"/>
      <c r="CU28" s="225"/>
      <c r="CV28" s="225"/>
      <c r="CW28" s="225"/>
      <c r="CX28" s="225"/>
      <c r="CY28" s="225"/>
      <c r="CZ28" s="225"/>
      <c r="DA28" s="225"/>
      <c r="DB28" s="225"/>
      <c r="DC28" s="225"/>
      <c r="DD28" s="225"/>
      <c r="DE28" s="225"/>
      <c r="DF28" s="225"/>
      <c r="DG28" s="225"/>
      <c r="DH28" s="225"/>
      <c r="DI28" s="225"/>
      <c r="DJ28" s="225"/>
      <c r="DK28" s="225"/>
      <c r="DL28" s="225"/>
      <c r="DM28" s="225"/>
      <c r="DN28" s="225"/>
      <c r="DO28" s="225"/>
      <c r="DP28" s="225"/>
      <c r="DQ28" s="225"/>
      <c r="DR28" s="225"/>
      <c r="DS28" s="225"/>
      <c r="DT28" s="225"/>
      <c r="DU28" s="225"/>
      <c r="DV28" s="225"/>
      <c r="DW28" s="225"/>
      <c r="DX28" s="225"/>
      <c r="DY28" s="225"/>
      <c r="DZ28" s="225"/>
      <c r="EA28" s="225"/>
      <c r="EB28" s="225"/>
      <c r="EC28" s="225"/>
      <c r="ED28" s="225"/>
      <c r="EE28" s="225"/>
      <c r="EF28" s="225"/>
      <c r="EG28" s="225"/>
      <c r="EH28" s="225"/>
      <c r="EI28" s="225"/>
      <c r="EJ28" s="225"/>
      <c r="EK28" s="225"/>
      <c r="EL28" s="225"/>
      <c r="EM28" s="225"/>
      <c r="EN28" s="225"/>
      <c r="EO28" s="225"/>
      <c r="EP28" s="225"/>
      <c r="EQ28" s="225"/>
      <c r="ER28" s="225"/>
      <c r="ES28" s="225"/>
      <c r="ET28" s="225"/>
      <c r="EU28" s="225"/>
      <c r="EV28" s="225"/>
      <c r="EW28" s="225"/>
      <c r="EX28" s="225"/>
      <c r="EY28" s="225"/>
      <c r="EZ28" s="225"/>
      <c r="FA28" s="225"/>
      <c r="FB28" s="225"/>
      <c r="FC28" s="225"/>
      <c r="FD28" s="225"/>
      <c r="FE28" s="225"/>
      <c r="FF28" s="225"/>
      <c r="FG28" s="225"/>
      <c r="FH28" s="225"/>
      <c r="FI28" s="225"/>
      <c r="FJ28" s="225"/>
      <c r="FK28" s="225"/>
      <c r="FL28" s="225"/>
      <c r="FM28" s="225"/>
      <c r="FN28" s="225"/>
      <c r="FO28" s="225"/>
      <c r="FP28" s="225"/>
      <c r="FQ28" s="225"/>
      <c r="FR28" s="225"/>
      <c r="FS28" s="225"/>
      <c r="FT28" s="225"/>
      <c r="FU28" s="225"/>
    </row>
    <row r="29" spans="1:177" ht="16" x14ac:dyDescent="0.2">
      <c r="A29" s="79"/>
      <c r="B29" s="79"/>
      <c r="C29" s="79"/>
      <c r="D29" s="79"/>
      <c r="E29" s="79"/>
      <c r="F29" s="225"/>
      <c r="G29" s="225"/>
      <c r="H29" s="225"/>
      <c r="I29" s="225"/>
      <c r="J29" s="225"/>
      <c r="K29" s="225"/>
      <c r="L29" s="225"/>
      <c r="M29" s="225"/>
      <c r="N29" s="225"/>
      <c r="O29" s="225"/>
      <c r="P29" s="225"/>
      <c r="Q29" s="225"/>
      <c r="R29" s="225"/>
      <c r="S29" s="225"/>
      <c r="T29" s="225"/>
      <c r="U29" s="225"/>
      <c r="V29" s="225"/>
      <c r="W29" s="225"/>
      <c r="X29" s="225"/>
      <c r="Y29" s="225"/>
      <c r="Z29" s="225"/>
      <c r="AA29" s="225"/>
      <c r="AB29" s="225"/>
      <c r="AC29" s="225"/>
      <c r="AD29" s="225"/>
      <c r="AE29" s="225"/>
      <c r="AF29" s="225"/>
      <c r="AG29" s="225"/>
      <c r="AH29" s="225"/>
      <c r="AI29" s="225"/>
      <c r="AJ29" s="225"/>
      <c r="AK29" s="225"/>
      <c r="AL29" s="225"/>
      <c r="AM29" s="225"/>
      <c r="AN29" s="225"/>
      <c r="AO29" s="225"/>
      <c r="AP29" s="225"/>
      <c r="AQ29" s="225"/>
      <c r="AR29" s="225"/>
      <c r="AS29" s="225"/>
      <c r="AT29" s="225"/>
      <c r="AU29" s="225"/>
      <c r="AV29" s="225"/>
      <c r="AW29" s="225"/>
      <c r="AX29" s="225"/>
      <c r="AY29" s="225"/>
      <c r="AZ29" s="225"/>
      <c r="BA29" s="225"/>
      <c r="BB29" s="225"/>
      <c r="BC29" s="225"/>
      <c r="BD29" s="225"/>
      <c r="BE29" s="225"/>
      <c r="BF29" s="225"/>
      <c r="BG29" s="225"/>
      <c r="BH29" s="225"/>
      <c r="BI29" s="225"/>
      <c r="BJ29" s="225"/>
      <c r="BK29" s="225"/>
      <c r="BL29" s="225"/>
      <c r="BM29" s="225"/>
      <c r="BN29" s="225"/>
      <c r="BO29" s="225"/>
      <c r="BP29" s="225"/>
      <c r="BQ29" s="225"/>
      <c r="BR29" s="225"/>
      <c r="BS29" s="225"/>
      <c r="BT29" s="225"/>
      <c r="BU29" s="225"/>
      <c r="BV29" s="225"/>
      <c r="BW29" s="225"/>
      <c r="BX29" s="225"/>
      <c r="BY29" s="225"/>
      <c r="BZ29" s="225"/>
      <c r="CA29" s="225"/>
      <c r="CB29" s="225"/>
      <c r="CC29" s="225"/>
      <c r="CD29" s="225"/>
      <c r="CE29" s="225"/>
      <c r="CF29" s="225"/>
      <c r="CG29" s="225"/>
      <c r="CH29" s="225"/>
      <c r="CI29" s="225"/>
      <c r="CJ29" s="225"/>
      <c r="CK29" s="225"/>
      <c r="CL29" s="85"/>
      <c r="CM29" s="85"/>
      <c r="CN29" s="85"/>
      <c r="CO29" s="85"/>
      <c r="CP29" s="85"/>
      <c r="CQ29" s="85"/>
      <c r="CR29" s="225"/>
      <c r="CS29" s="225"/>
      <c r="CT29" s="225"/>
      <c r="CU29" s="225"/>
      <c r="CV29" s="225"/>
      <c r="CW29" s="225"/>
      <c r="CX29" s="225"/>
      <c r="CY29" s="225"/>
      <c r="CZ29" s="225"/>
      <c r="DA29" s="225"/>
      <c r="DB29" s="225"/>
      <c r="DC29" s="225"/>
      <c r="DD29" s="225"/>
      <c r="DE29" s="225"/>
      <c r="DF29" s="225"/>
      <c r="DG29" s="225"/>
      <c r="DH29" s="225"/>
      <c r="DI29" s="225"/>
      <c r="DJ29" s="225"/>
      <c r="DK29" s="225"/>
      <c r="DL29" s="225"/>
      <c r="DM29" s="225"/>
      <c r="DN29" s="225"/>
      <c r="DO29" s="225"/>
      <c r="DP29" s="225"/>
      <c r="DQ29" s="225"/>
      <c r="DR29" s="225"/>
      <c r="DS29" s="225"/>
      <c r="DT29" s="225"/>
      <c r="DU29" s="225"/>
      <c r="DV29" s="225"/>
      <c r="DW29" s="225"/>
      <c r="DX29" s="225"/>
      <c r="DY29" s="225"/>
      <c r="DZ29" s="225"/>
      <c r="EA29" s="225"/>
      <c r="EB29" s="225"/>
      <c r="EC29" s="225"/>
      <c r="ED29" s="225"/>
      <c r="EE29" s="225"/>
      <c r="EF29" s="225"/>
      <c r="EG29" s="225"/>
      <c r="EH29" s="225"/>
      <c r="EI29" s="225"/>
      <c r="EJ29" s="225"/>
      <c r="EK29" s="225"/>
      <c r="EL29" s="225"/>
      <c r="EM29" s="225"/>
      <c r="EN29" s="225"/>
      <c r="EO29" s="225"/>
      <c r="EP29" s="225"/>
      <c r="EQ29" s="225"/>
      <c r="ER29" s="225"/>
      <c r="ES29" s="225"/>
      <c r="ET29" s="225"/>
      <c r="EU29" s="225"/>
      <c r="EV29" s="225"/>
      <c r="EW29" s="225"/>
      <c r="EX29" s="225"/>
      <c r="EY29" s="225"/>
      <c r="EZ29" s="225"/>
      <c r="FA29" s="225"/>
      <c r="FB29" s="225"/>
      <c r="FC29" s="225"/>
      <c r="FD29" s="225"/>
      <c r="FE29" s="225"/>
      <c r="FF29" s="225"/>
      <c r="FG29" s="225"/>
      <c r="FH29" s="225"/>
      <c r="FI29" s="225"/>
      <c r="FJ29" s="225"/>
      <c r="FK29" s="225"/>
      <c r="FL29" s="225"/>
      <c r="FM29" s="225"/>
      <c r="FN29" s="225"/>
      <c r="FO29" s="225"/>
      <c r="FP29" s="225"/>
      <c r="FQ29" s="225"/>
      <c r="FR29" s="225"/>
      <c r="FS29" s="225"/>
      <c r="FT29" s="225"/>
      <c r="FU29" s="225"/>
    </row>
    <row r="30" spans="1:177" ht="16" x14ac:dyDescent="0.2">
      <c r="A30" s="79"/>
      <c r="B30" s="79"/>
      <c r="C30" s="79"/>
      <c r="D30" s="79"/>
      <c r="E30" s="79"/>
      <c r="F30" s="225"/>
      <c r="G30" s="225"/>
      <c r="H30" s="225"/>
      <c r="I30" s="225"/>
      <c r="J30" s="225"/>
      <c r="K30" s="225"/>
      <c r="L30" s="225"/>
      <c r="M30" s="225"/>
      <c r="N30" s="225"/>
      <c r="O30" s="225"/>
      <c r="P30" s="225"/>
      <c r="Q30" s="225"/>
      <c r="R30" s="225"/>
      <c r="S30" s="225"/>
      <c r="T30" s="225"/>
      <c r="U30" s="225"/>
      <c r="V30" s="225"/>
      <c r="W30" s="225"/>
      <c r="X30" s="225"/>
      <c r="Y30" s="225"/>
      <c r="Z30" s="225"/>
      <c r="AA30" s="225"/>
      <c r="AB30" s="225"/>
      <c r="AC30" s="225"/>
      <c r="AD30" s="225"/>
      <c r="AE30" s="225"/>
      <c r="AF30" s="225"/>
      <c r="AG30" s="225"/>
      <c r="AH30" s="225"/>
      <c r="AI30" s="225"/>
      <c r="AJ30" s="225"/>
      <c r="AK30" s="225"/>
      <c r="AL30" s="225"/>
      <c r="AM30" s="225"/>
      <c r="AN30" s="225"/>
      <c r="AO30" s="225"/>
      <c r="AP30" s="225"/>
      <c r="AQ30" s="225"/>
      <c r="AR30" s="225"/>
      <c r="AS30" s="225"/>
      <c r="AT30" s="225"/>
      <c r="AU30" s="225"/>
      <c r="AV30" s="225"/>
      <c r="AW30" s="225"/>
      <c r="AX30" s="225"/>
      <c r="AY30" s="225"/>
      <c r="AZ30" s="225"/>
      <c r="BA30" s="225"/>
      <c r="BB30" s="225"/>
      <c r="BC30" s="225"/>
      <c r="BD30" s="225"/>
      <c r="BE30" s="225"/>
      <c r="BF30" s="225"/>
      <c r="BG30" s="225"/>
      <c r="BH30" s="225"/>
      <c r="BI30" s="225"/>
      <c r="BJ30" s="225"/>
      <c r="BK30" s="225"/>
      <c r="BL30" s="225"/>
      <c r="BM30" s="225"/>
      <c r="BN30" s="225"/>
      <c r="BO30" s="225"/>
      <c r="BP30" s="225"/>
      <c r="BQ30" s="225"/>
      <c r="BR30" s="225"/>
      <c r="BS30" s="225"/>
      <c r="BT30" s="225"/>
      <c r="BU30" s="225"/>
      <c r="BV30" s="225"/>
      <c r="BW30" s="225"/>
      <c r="BX30" s="225"/>
      <c r="BY30" s="225"/>
      <c r="BZ30" s="225"/>
      <c r="CA30" s="225"/>
      <c r="CB30" s="225"/>
      <c r="CC30" s="225"/>
      <c r="CD30" s="225"/>
      <c r="CE30" s="225"/>
      <c r="CF30" s="225"/>
      <c r="CG30" s="225"/>
      <c r="CH30" s="225"/>
      <c r="CI30" s="225"/>
      <c r="CJ30" s="225"/>
      <c r="CK30" s="225"/>
      <c r="CL30" s="85"/>
      <c r="CM30" s="85"/>
      <c r="CN30" s="85"/>
      <c r="CO30" s="85"/>
      <c r="CP30" s="85"/>
      <c r="CQ30" s="85"/>
      <c r="CR30" s="225"/>
      <c r="CS30" s="225"/>
      <c r="CT30" s="225"/>
      <c r="CU30" s="225"/>
      <c r="CV30" s="225"/>
      <c r="CW30" s="225"/>
      <c r="CX30" s="225"/>
      <c r="CY30" s="225"/>
      <c r="CZ30" s="225"/>
      <c r="DA30" s="225"/>
      <c r="DB30" s="225"/>
      <c r="DC30" s="225"/>
      <c r="DD30" s="225"/>
      <c r="DE30" s="225"/>
      <c r="DF30" s="225"/>
      <c r="DG30" s="225"/>
      <c r="DH30" s="225"/>
      <c r="DI30" s="225"/>
      <c r="DJ30" s="225"/>
      <c r="DK30" s="225"/>
      <c r="DL30" s="225"/>
      <c r="DM30" s="225"/>
      <c r="DN30" s="225"/>
      <c r="DO30" s="225"/>
      <c r="DP30" s="225"/>
      <c r="DQ30" s="225"/>
      <c r="DR30" s="225"/>
      <c r="DS30" s="225"/>
      <c r="DT30" s="225"/>
      <c r="DU30" s="225"/>
      <c r="DV30" s="225"/>
      <c r="DW30" s="225"/>
      <c r="DX30" s="225"/>
      <c r="DY30" s="225"/>
      <c r="DZ30" s="225"/>
      <c r="EA30" s="225"/>
      <c r="EB30" s="225"/>
      <c r="EC30" s="225"/>
      <c r="ED30" s="225"/>
      <c r="EE30" s="225"/>
      <c r="EF30" s="225"/>
      <c r="EG30" s="225"/>
      <c r="EH30" s="225"/>
      <c r="EI30" s="225"/>
      <c r="EJ30" s="225"/>
      <c r="EK30" s="225"/>
      <c r="EL30" s="225"/>
      <c r="EM30" s="225"/>
      <c r="EN30" s="225"/>
      <c r="EO30" s="225"/>
      <c r="EP30" s="225"/>
      <c r="EQ30" s="225"/>
      <c r="ER30" s="225"/>
      <c r="ES30" s="225"/>
      <c r="ET30" s="225"/>
      <c r="EU30" s="225"/>
      <c r="EV30" s="225"/>
      <c r="EW30" s="225"/>
      <c r="EX30" s="225"/>
      <c r="EY30" s="225"/>
      <c r="EZ30" s="225"/>
      <c r="FA30" s="225"/>
      <c r="FB30" s="225"/>
      <c r="FC30" s="225"/>
      <c r="FD30" s="225"/>
      <c r="FE30" s="225"/>
      <c r="FF30" s="225"/>
      <c r="FG30" s="225"/>
      <c r="FH30" s="225"/>
      <c r="FI30" s="225"/>
      <c r="FJ30" s="225"/>
      <c r="FK30" s="225"/>
      <c r="FL30" s="225"/>
      <c r="FM30" s="225"/>
      <c r="FN30" s="225"/>
      <c r="FO30" s="225"/>
      <c r="FP30" s="225"/>
      <c r="FQ30" s="225"/>
      <c r="FR30" s="225"/>
      <c r="FS30" s="225"/>
      <c r="FT30" s="225"/>
      <c r="FU30" s="225"/>
    </row>
    <row r="31" spans="1:177" ht="16" x14ac:dyDescent="0.2">
      <c r="A31" s="85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5"/>
      <c r="BH31" s="85"/>
      <c r="BI31" s="85"/>
      <c r="BJ31" s="85"/>
      <c r="BK31" s="85"/>
      <c r="BL31" s="85"/>
      <c r="BM31" s="85"/>
      <c r="BN31" s="85"/>
      <c r="BO31" s="85"/>
      <c r="BP31" s="85"/>
      <c r="BQ31" s="85"/>
      <c r="BR31" s="85"/>
      <c r="BS31" s="85"/>
      <c r="BT31" s="85"/>
      <c r="BU31" s="85"/>
      <c r="BV31" s="85"/>
      <c r="BW31" s="85"/>
      <c r="BX31" s="85"/>
      <c r="BY31" s="85"/>
      <c r="BZ31" s="85"/>
      <c r="CA31" s="85"/>
      <c r="CB31" s="85"/>
      <c r="CC31" s="85"/>
      <c r="CD31" s="85"/>
      <c r="CE31" s="85"/>
      <c r="CF31" s="85"/>
      <c r="CG31" s="85"/>
      <c r="CH31" s="85"/>
      <c r="CI31" s="85"/>
      <c r="CJ31" s="85"/>
      <c r="CK31" s="85"/>
      <c r="CL31" s="79"/>
      <c r="CM31" s="79"/>
      <c r="CN31" s="85"/>
      <c r="CO31" s="85"/>
      <c r="CP31" s="85"/>
      <c r="CQ31" s="85"/>
      <c r="CR31" s="226" t="s">
        <v>381</v>
      </c>
      <c r="CS31" s="226"/>
      <c r="CT31" s="226"/>
      <c r="CU31" s="226"/>
      <c r="CV31" s="226"/>
      <c r="CW31" s="226"/>
      <c r="CX31" s="85"/>
      <c r="CY31" s="85"/>
      <c r="CZ31" s="85"/>
      <c r="DA31" s="85"/>
      <c r="DB31" s="85"/>
      <c r="DC31" s="85"/>
      <c r="DD31" s="85"/>
      <c r="DE31" s="85"/>
      <c r="DF31" s="85"/>
      <c r="DG31" s="225" t="s">
        <v>391</v>
      </c>
      <c r="DH31" s="225"/>
      <c r="DI31" s="225"/>
      <c r="DJ31" s="225"/>
      <c r="DK31" s="225"/>
      <c r="DL31" s="225"/>
      <c r="DM31" s="225"/>
      <c r="DN31" s="225"/>
      <c r="DO31" s="225"/>
      <c r="DP31" s="225"/>
      <c r="DQ31" s="225"/>
      <c r="DR31" s="225"/>
      <c r="DS31" s="225"/>
      <c r="DT31" s="225"/>
      <c r="DU31" s="225"/>
      <c r="DV31" s="225"/>
      <c r="DW31" s="225"/>
      <c r="DX31" s="225"/>
      <c r="DY31" s="225"/>
      <c r="DZ31" s="225"/>
      <c r="EA31" s="225"/>
      <c r="EB31" s="225"/>
      <c r="EC31" s="225"/>
      <c r="ED31" s="225"/>
      <c r="EE31" s="225"/>
      <c r="EF31" s="225"/>
      <c r="EG31" s="225"/>
      <c r="EH31" s="225"/>
      <c r="EI31" s="85"/>
      <c r="EJ31" s="85"/>
      <c r="EK31" s="85"/>
      <c r="EL31" s="85"/>
      <c r="EM31" s="85"/>
      <c r="EN31" s="85"/>
      <c r="EO31" s="85"/>
      <c r="EP31" s="85"/>
      <c r="EQ31" s="85"/>
      <c r="ER31" s="85"/>
      <c r="ES31" s="85"/>
      <c r="ET31" s="85"/>
      <c r="EU31" s="85"/>
      <c r="EV31" s="85"/>
      <c r="EW31" s="85"/>
      <c r="EX31" s="85"/>
      <c r="EY31" s="85"/>
      <c r="EZ31" s="85"/>
      <c r="FA31" s="85"/>
      <c r="FB31" s="85"/>
      <c r="FC31" s="85"/>
      <c r="FD31" s="85"/>
      <c r="FE31" s="85"/>
      <c r="FF31" s="85"/>
      <c r="FG31" s="85"/>
      <c r="FH31" s="85"/>
      <c r="FI31" s="85"/>
      <c r="FJ31" s="85"/>
      <c r="FK31" s="85"/>
      <c r="FL31" s="85"/>
      <c r="FM31" s="85"/>
      <c r="FN31" s="85"/>
      <c r="FO31" s="85"/>
      <c r="FP31" s="85"/>
      <c r="FQ31" s="85"/>
      <c r="FR31" s="85"/>
      <c r="FS31" s="85"/>
      <c r="FT31" s="85"/>
      <c r="FU31" s="85"/>
    </row>
    <row r="32" spans="1:177" ht="16" x14ac:dyDescent="0.2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  <c r="BW32" s="85"/>
      <c r="BX32" s="85"/>
      <c r="BY32" s="85"/>
      <c r="BZ32" s="85"/>
      <c r="CA32" s="85"/>
      <c r="CB32" s="85"/>
      <c r="CC32" s="85"/>
      <c r="CD32" s="85"/>
      <c r="CE32" s="85"/>
      <c r="CF32" s="85"/>
      <c r="CG32" s="85"/>
      <c r="CH32" s="85"/>
      <c r="CI32" s="85"/>
      <c r="CJ32" s="85"/>
      <c r="CK32" s="85"/>
      <c r="CL32" s="79"/>
      <c r="CM32" s="79"/>
      <c r="CN32" s="79"/>
      <c r="CO32" s="79"/>
      <c r="CP32" s="79"/>
      <c r="CQ32" s="79"/>
      <c r="CR32" s="85"/>
      <c r="CS32" s="85"/>
      <c r="CT32" s="85"/>
      <c r="CU32" s="85"/>
      <c r="CV32" s="85"/>
      <c r="CW32" s="85"/>
      <c r="CX32" s="85"/>
      <c r="CY32" s="85"/>
      <c r="CZ32" s="85"/>
      <c r="DA32" s="85"/>
      <c r="DB32" s="85"/>
      <c r="DC32" s="85"/>
      <c r="DD32" s="85"/>
      <c r="DE32" s="85"/>
      <c r="DF32" s="85"/>
      <c r="DG32" s="79" t="s">
        <v>392</v>
      </c>
      <c r="DH32" s="79"/>
      <c r="DI32" s="79"/>
      <c r="DJ32" s="79"/>
      <c r="DK32" s="79"/>
      <c r="DL32" s="79"/>
      <c r="DM32" s="79"/>
      <c r="DN32" s="79"/>
      <c r="DO32" s="79"/>
      <c r="DP32" s="79"/>
      <c r="DQ32" s="79"/>
      <c r="DR32" s="79"/>
      <c r="DS32" s="79"/>
      <c r="DT32" s="79"/>
      <c r="DU32" s="79"/>
      <c r="DV32" s="79"/>
      <c r="DW32" s="79"/>
      <c r="DX32" s="79"/>
      <c r="DY32" s="79"/>
      <c r="DZ32" s="79"/>
      <c r="EA32" s="79"/>
      <c r="EB32" s="79"/>
      <c r="EC32" s="79"/>
      <c r="ED32" s="79"/>
      <c r="EE32" s="79"/>
      <c r="EF32" s="79"/>
      <c r="EG32" s="79"/>
      <c r="EH32" s="79"/>
      <c r="EI32" s="79"/>
      <c r="EJ32" s="85"/>
      <c r="EK32" s="85"/>
      <c r="EL32" s="85"/>
      <c r="EM32" s="85"/>
      <c r="EN32" s="85"/>
      <c r="EO32" s="85"/>
      <c r="EP32" s="85"/>
      <c r="EQ32" s="85"/>
      <c r="ER32" s="85"/>
      <c r="ES32" s="85"/>
      <c r="ET32" s="85"/>
      <c r="EU32" s="85"/>
      <c r="EV32" s="85"/>
      <c r="EW32" s="85"/>
      <c r="EX32" s="85"/>
      <c r="EY32" s="85"/>
      <c r="EZ32" s="85"/>
      <c r="FA32" s="85"/>
      <c r="FB32" s="85"/>
      <c r="FC32" s="85"/>
      <c r="FD32" s="85"/>
      <c r="FE32" s="85"/>
      <c r="FF32" s="85"/>
      <c r="FG32" s="85"/>
      <c r="FH32" s="85"/>
      <c r="FI32" s="85"/>
      <c r="FJ32" s="85"/>
      <c r="FK32" s="85"/>
      <c r="FL32" s="85"/>
      <c r="FM32" s="85"/>
      <c r="FN32" s="85"/>
      <c r="FO32" s="85"/>
      <c r="FP32" s="85"/>
      <c r="FQ32" s="85"/>
      <c r="FR32" s="85"/>
      <c r="FS32" s="85"/>
      <c r="FT32" s="85"/>
      <c r="FU32" s="85"/>
    </row>
    <row r="33" spans="1:177" ht="16" x14ac:dyDescent="0.2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79"/>
      <c r="BS33" s="79"/>
      <c r="BT33" s="79"/>
      <c r="BU33" s="79"/>
      <c r="BV33" s="79"/>
      <c r="BW33" s="79"/>
      <c r="BX33" s="79"/>
      <c r="BY33" s="79"/>
      <c r="BZ33" s="79"/>
      <c r="CA33" s="79"/>
      <c r="CB33" s="79"/>
      <c r="CC33" s="79"/>
      <c r="CD33" s="79"/>
      <c r="CE33" s="79"/>
      <c r="CF33" s="79"/>
      <c r="CG33" s="79"/>
      <c r="CH33" s="79"/>
      <c r="CI33" s="79"/>
      <c r="CJ33" s="79"/>
      <c r="CK33" s="79"/>
      <c r="CL33" s="79"/>
      <c r="CM33" s="79"/>
      <c r="CN33" s="79"/>
      <c r="CO33" s="79"/>
      <c r="CP33" s="79"/>
      <c r="CQ33" s="79"/>
      <c r="CR33" s="79"/>
      <c r="CS33" s="79"/>
      <c r="CT33" s="79"/>
      <c r="CU33" s="79"/>
      <c r="CV33" s="79"/>
      <c r="CW33" s="79"/>
      <c r="CX33" s="79"/>
      <c r="CY33" s="79"/>
      <c r="CZ33" s="79"/>
      <c r="DA33" s="79"/>
      <c r="DB33" s="79"/>
      <c r="DC33" s="79"/>
      <c r="DD33" s="79"/>
      <c r="DE33" s="79"/>
      <c r="DF33" s="79"/>
      <c r="DG33" s="79" t="s">
        <v>393</v>
      </c>
      <c r="DH33" s="79"/>
      <c r="DI33" s="79"/>
      <c r="DJ33" s="79"/>
      <c r="DK33" s="79"/>
      <c r="DL33" s="79"/>
      <c r="DM33" s="79" t="s">
        <v>394</v>
      </c>
      <c r="DN33" s="79"/>
      <c r="DO33" s="79"/>
      <c r="DP33" s="79"/>
      <c r="DQ33" s="79"/>
      <c r="DR33" s="79"/>
      <c r="DS33" s="79"/>
      <c r="DT33" s="79"/>
      <c r="DU33" s="79"/>
      <c r="DV33" s="79"/>
      <c r="DW33" s="79"/>
      <c r="DX33" s="79"/>
      <c r="DY33" s="79"/>
      <c r="DZ33" s="79"/>
      <c r="EA33" s="79"/>
      <c r="EB33" s="79"/>
      <c r="EC33" s="79"/>
      <c r="ED33" s="79"/>
      <c r="EE33" s="79"/>
      <c r="EF33" s="79"/>
      <c r="EG33" s="79"/>
      <c r="EH33" s="79"/>
      <c r="EI33" s="79"/>
      <c r="EJ33" s="79"/>
      <c r="EK33" s="79"/>
      <c r="EL33" s="79"/>
      <c r="EM33" s="79"/>
      <c r="EN33" s="79"/>
      <c r="EO33" s="79"/>
      <c r="EP33" s="79"/>
      <c r="EQ33" s="79"/>
      <c r="ER33" s="79"/>
      <c r="ES33" s="79"/>
      <c r="ET33" s="79"/>
      <c r="EU33" s="79"/>
      <c r="EV33" s="79"/>
      <c r="EW33" s="79"/>
      <c r="EX33" s="79"/>
      <c r="EY33" s="79"/>
      <c r="EZ33" s="79"/>
      <c r="FA33" s="79"/>
      <c r="FB33" s="79"/>
      <c r="FC33" s="79"/>
      <c r="FD33" s="79"/>
      <c r="FE33" s="79"/>
      <c r="FF33" s="79"/>
      <c r="FG33" s="79"/>
      <c r="FH33" s="79"/>
      <c r="FI33" s="79"/>
      <c r="FJ33" s="79"/>
      <c r="FK33" s="79"/>
      <c r="FL33" s="79"/>
      <c r="FM33" s="79"/>
      <c r="FN33" s="79"/>
      <c r="FO33" s="79"/>
      <c r="FP33" s="79"/>
      <c r="FQ33" s="79"/>
      <c r="FR33" s="79"/>
      <c r="FS33" s="79"/>
      <c r="FT33" s="79"/>
      <c r="FU33" s="79"/>
    </row>
    <row r="34" spans="1:177" ht="19" x14ac:dyDescent="0.25">
      <c r="A34" s="79"/>
      <c r="B34" s="79"/>
      <c r="C34" s="221" t="s">
        <v>395</v>
      </c>
      <c r="D34" s="222"/>
      <c r="E34" s="222"/>
      <c r="F34" s="222"/>
      <c r="G34" s="222"/>
      <c r="H34" s="222"/>
      <c r="I34" s="222"/>
      <c r="J34" s="222"/>
      <c r="K34" s="222"/>
      <c r="L34" s="222"/>
      <c r="M34" s="222"/>
      <c r="N34" s="222"/>
      <c r="O34" s="222"/>
      <c r="P34" s="222"/>
      <c r="Q34" s="222"/>
      <c r="R34" s="222"/>
      <c r="S34" s="222"/>
      <c r="T34" s="222"/>
      <c r="U34" s="222"/>
      <c r="V34" s="222"/>
      <c r="W34" s="222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81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79"/>
      <c r="BM34" s="79"/>
      <c r="BN34" s="79"/>
      <c r="BO34" s="79"/>
      <c r="BP34" s="79"/>
      <c r="BQ34" s="79"/>
      <c r="BR34" s="79"/>
      <c r="BS34" s="79"/>
      <c r="BT34" s="79"/>
      <c r="BU34" s="79"/>
      <c r="BV34" s="79"/>
      <c r="BW34" s="79"/>
      <c r="BX34" s="79"/>
      <c r="BY34" s="79"/>
      <c r="BZ34" s="79"/>
      <c r="CA34" s="79"/>
      <c r="CB34" s="79"/>
      <c r="CC34" s="79"/>
      <c r="CD34" s="79"/>
      <c r="CE34" s="79"/>
      <c r="CF34" s="79"/>
      <c r="CG34" s="79"/>
      <c r="CH34" s="79"/>
      <c r="CI34" s="79"/>
      <c r="CJ34" s="79"/>
      <c r="CK34" s="79"/>
      <c r="CL34" s="79"/>
      <c r="CM34" s="79"/>
      <c r="CN34" s="79"/>
      <c r="CO34" s="79"/>
      <c r="CP34" s="79"/>
      <c r="CQ34" s="79"/>
      <c r="CR34" s="79"/>
      <c r="CS34" s="79"/>
      <c r="CT34" s="79"/>
      <c r="CU34" s="79"/>
      <c r="CV34" s="79"/>
      <c r="CW34" s="79"/>
      <c r="CX34" s="79"/>
      <c r="CY34" s="79"/>
      <c r="CZ34" s="79"/>
      <c r="DA34" s="79"/>
      <c r="DB34" s="79"/>
      <c r="DC34" s="79"/>
      <c r="DD34" s="79"/>
      <c r="DE34" s="79"/>
      <c r="DF34" s="79"/>
      <c r="DG34" s="79" t="s">
        <v>396</v>
      </c>
      <c r="DH34" s="79"/>
      <c r="DI34" s="79"/>
      <c r="DJ34" s="79"/>
      <c r="DK34" s="79"/>
      <c r="DL34" s="79"/>
      <c r="DM34" s="79" t="s">
        <v>397</v>
      </c>
      <c r="DN34" s="79"/>
      <c r="DO34" s="79"/>
      <c r="DP34" s="79"/>
      <c r="DQ34" s="79"/>
      <c r="DR34" s="79"/>
      <c r="DS34" s="79"/>
      <c r="DT34" s="79"/>
      <c r="DU34" s="79"/>
      <c r="DV34" s="79" t="s">
        <v>398</v>
      </c>
      <c r="DW34" s="79"/>
      <c r="DX34" s="79"/>
      <c r="DY34" s="79"/>
      <c r="DZ34" s="79"/>
      <c r="EA34" s="79"/>
      <c r="EB34" s="79"/>
      <c r="EC34" s="79"/>
      <c r="ED34" s="79"/>
      <c r="EE34" s="79"/>
      <c r="EF34" s="79"/>
      <c r="EG34" s="79"/>
      <c r="EH34" s="79"/>
      <c r="EI34" s="79"/>
      <c r="EJ34" s="79"/>
      <c r="EK34" s="79"/>
      <c r="EL34" s="79"/>
      <c r="EM34" s="79"/>
      <c r="EN34" s="79"/>
      <c r="EO34" s="79"/>
      <c r="EP34" s="79"/>
      <c r="EQ34" s="79"/>
      <c r="ER34" s="79"/>
      <c r="ES34" s="79"/>
      <c r="ET34" s="79"/>
      <c r="EU34" s="79"/>
      <c r="EV34" s="79"/>
      <c r="EW34" s="79"/>
      <c r="EX34" s="79"/>
      <c r="EY34" s="79"/>
      <c r="EZ34" s="79"/>
      <c r="FA34" s="79"/>
      <c r="FB34" s="79"/>
      <c r="FC34" s="79"/>
      <c r="FD34" s="79"/>
      <c r="FE34" s="79"/>
      <c r="FF34" s="79"/>
      <c r="FG34" s="79"/>
      <c r="FH34" s="79"/>
      <c r="FI34" s="79"/>
      <c r="FJ34" s="79"/>
      <c r="FK34" s="79"/>
      <c r="FL34" s="79"/>
      <c r="FM34" s="79"/>
      <c r="FN34" s="79"/>
      <c r="FO34" s="79"/>
      <c r="FP34" s="79"/>
      <c r="FQ34" s="79"/>
      <c r="FR34" s="79"/>
      <c r="FS34" s="79"/>
      <c r="FT34" s="79"/>
      <c r="FU34" s="79"/>
    </row>
    <row r="35" spans="1:177" ht="16" x14ac:dyDescent="0.2">
      <c r="A35" s="79"/>
      <c r="B35" s="79"/>
      <c r="C35" s="223" t="s">
        <v>399</v>
      </c>
      <c r="D35" s="223"/>
      <c r="E35" s="223"/>
      <c r="F35" s="223"/>
      <c r="G35" s="223"/>
      <c r="H35" s="223"/>
      <c r="I35" s="223"/>
      <c r="J35" s="223" t="s">
        <v>387</v>
      </c>
      <c r="K35" s="223"/>
      <c r="L35" s="223"/>
      <c r="M35" s="223"/>
      <c r="N35" s="223"/>
      <c r="O35" s="223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23"/>
      <c r="AB35" s="223"/>
      <c r="AC35" s="223"/>
      <c r="AD35" s="223"/>
      <c r="AE35" s="223"/>
      <c r="AF35" s="223"/>
      <c r="AG35" s="223"/>
      <c r="AH35" s="223"/>
      <c r="AI35" s="223"/>
      <c r="AJ35" s="79"/>
      <c r="AK35" s="223" t="s">
        <v>393</v>
      </c>
      <c r="AL35" s="223"/>
      <c r="AM35" s="223"/>
      <c r="AN35" s="223"/>
      <c r="AO35" s="79"/>
      <c r="AP35" s="224" t="s">
        <v>388</v>
      </c>
      <c r="AQ35" s="224"/>
      <c r="AR35" s="224"/>
      <c r="AS35" s="224"/>
      <c r="AT35" s="224"/>
      <c r="AU35" s="224"/>
      <c r="AV35" s="224"/>
      <c r="AW35" s="224"/>
      <c r="AX35" s="224"/>
      <c r="AY35" s="224"/>
      <c r="AZ35" s="224"/>
      <c r="BA35" s="224"/>
      <c r="BB35" s="224"/>
      <c r="BC35" s="224"/>
      <c r="BD35" s="224"/>
      <c r="BE35" s="224"/>
      <c r="BF35" s="224"/>
      <c r="BG35" s="224"/>
      <c r="BH35" s="79"/>
      <c r="BI35" s="79"/>
      <c r="BJ35" s="79"/>
      <c r="BK35" s="79"/>
      <c r="BL35" s="79"/>
      <c r="BM35" s="79"/>
      <c r="BN35" s="79"/>
      <c r="BO35" s="79"/>
      <c r="BP35" s="79"/>
      <c r="BQ35" s="79"/>
      <c r="BR35" s="79"/>
      <c r="BS35" s="79"/>
      <c r="BT35" s="79"/>
      <c r="BU35" s="79"/>
      <c r="BV35" s="79"/>
      <c r="BW35" s="79"/>
      <c r="BX35" s="79"/>
      <c r="BY35" s="79"/>
      <c r="BZ35" s="79"/>
      <c r="CA35" s="79"/>
      <c r="CB35" s="79"/>
      <c r="CC35" s="79"/>
      <c r="CD35" s="79"/>
      <c r="CE35" s="79"/>
      <c r="CF35" s="79"/>
      <c r="CG35" s="79"/>
      <c r="CH35" s="79"/>
      <c r="CI35" s="79"/>
      <c r="CJ35" s="79"/>
      <c r="CK35" s="79"/>
      <c r="CL35" s="79"/>
      <c r="CM35" s="79"/>
      <c r="CN35" s="79"/>
      <c r="CO35" s="79"/>
      <c r="CP35" s="79"/>
      <c r="CQ35" s="79"/>
      <c r="CR35" s="79"/>
      <c r="CS35" s="79"/>
      <c r="CT35" s="79"/>
      <c r="CU35" s="79"/>
      <c r="CV35" s="79"/>
      <c r="CW35" s="79"/>
      <c r="CX35" s="79"/>
      <c r="CY35" s="79"/>
      <c r="CZ35" s="79"/>
      <c r="DA35" s="79"/>
      <c r="DB35" s="79"/>
      <c r="DC35" s="79"/>
      <c r="DD35" s="79"/>
      <c r="DE35" s="79"/>
      <c r="DF35" s="79"/>
      <c r="DG35" s="79" t="s">
        <v>400</v>
      </c>
      <c r="DH35" s="79"/>
      <c r="DI35" s="79"/>
      <c r="DJ35" s="79"/>
      <c r="DK35" s="79"/>
      <c r="DL35" s="79"/>
      <c r="DM35" s="79" t="s">
        <v>401</v>
      </c>
      <c r="DN35" s="79"/>
      <c r="DO35" s="79"/>
      <c r="DP35" s="79"/>
      <c r="DQ35" s="79"/>
      <c r="DR35" s="79"/>
      <c r="DS35" s="79"/>
      <c r="DT35" s="79"/>
      <c r="DU35" s="79"/>
      <c r="DV35" s="79"/>
      <c r="DW35" s="79"/>
      <c r="DX35" s="79"/>
      <c r="DY35" s="79"/>
      <c r="DZ35" s="79"/>
      <c r="EA35" s="79"/>
      <c r="EB35" s="79"/>
      <c r="EC35" s="79"/>
      <c r="ED35" s="79"/>
      <c r="EE35" s="79"/>
      <c r="EF35" s="79"/>
      <c r="EG35" s="79"/>
      <c r="EH35" s="79"/>
      <c r="EI35" s="79"/>
      <c r="EJ35" s="79"/>
      <c r="EK35" s="79"/>
      <c r="EL35" s="79"/>
      <c r="EM35" s="79"/>
      <c r="EN35" s="79"/>
      <c r="EO35" s="79"/>
      <c r="EP35" s="79"/>
      <c r="EQ35" s="79"/>
      <c r="ER35" s="79"/>
      <c r="ES35" s="79"/>
      <c r="ET35" s="79"/>
      <c r="EU35" s="79"/>
      <c r="EV35" s="79"/>
      <c r="EW35" s="79"/>
      <c r="EX35" s="79"/>
      <c r="EY35" s="79"/>
      <c r="EZ35" s="79"/>
      <c r="FA35" s="79"/>
      <c r="FB35" s="79"/>
      <c r="FC35" s="79"/>
      <c r="FD35" s="79"/>
      <c r="FE35" s="79"/>
      <c r="FF35" s="79"/>
      <c r="FG35" s="79"/>
      <c r="FH35" s="79"/>
      <c r="FI35" s="79"/>
      <c r="FJ35" s="79"/>
      <c r="FK35" s="79"/>
      <c r="FL35" s="79"/>
      <c r="FM35" s="79"/>
      <c r="FN35" s="79"/>
      <c r="FO35" s="79"/>
      <c r="FP35" s="79"/>
      <c r="FQ35" s="79"/>
      <c r="FR35" s="79"/>
      <c r="FS35" s="79"/>
      <c r="FT35" s="79"/>
      <c r="FU35" s="79"/>
    </row>
    <row r="36" spans="1:177" ht="16" x14ac:dyDescent="0.2">
      <c r="A36" s="79"/>
      <c r="B36" s="79"/>
      <c r="C36" s="224" t="s">
        <v>402</v>
      </c>
      <c r="D36" s="224"/>
      <c r="E36" s="224"/>
      <c r="F36" s="79"/>
      <c r="G36" s="79"/>
      <c r="H36" s="79"/>
      <c r="I36" s="79"/>
      <c r="J36" s="87" t="s">
        <v>382</v>
      </c>
      <c r="K36" s="87" t="s">
        <v>382</v>
      </c>
      <c r="L36" s="87" t="s">
        <v>383</v>
      </c>
      <c r="M36" s="87" t="s">
        <v>384</v>
      </c>
      <c r="N36" s="87" t="s">
        <v>382</v>
      </c>
      <c r="O36" s="87" t="s">
        <v>383</v>
      </c>
      <c r="P36" s="87" t="s">
        <v>382</v>
      </c>
      <c r="Q36" s="87" t="s">
        <v>385</v>
      </c>
      <c r="R36" s="87" t="s">
        <v>384</v>
      </c>
      <c r="S36" s="87" t="s">
        <v>384</v>
      </c>
      <c r="T36" s="87" t="s">
        <v>385</v>
      </c>
      <c r="U36" s="87" t="s">
        <v>384</v>
      </c>
      <c r="V36" s="87" t="s">
        <v>382</v>
      </c>
      <c r="W36" s="87" t="s">
        <v>385</v>
      </c>
      <c r="X36" s="87" t="s">
        <v>385</v>
      </c>
      <c r="Y36" s="87" t="s">
        <v>382</v>
      </c>
      <c r="Z36" s="87" t="s">
        <v>385</v>
      </c>
      <c r="AA36" s="87" t="s">
        <v>385</v>
      </c>
      <c r="AB36" s="87" t="s">
        <v>384</v>
      </c>
      <c r="AC36" s="87" t="s">
        <v>382</v>
      </c>
      <c r="AD36" s="87" t="s">
        <v>384</v>
      </c>
      <c r="AE36" s="87" t="s">
        <v>382</v>
      </c>
      <c r="AF36" s="87" t="s">
        <v>383</v>
      </c>
      <c r="AG36" s="87" t="s">
        <v>385</v>
      </c>
      <c r="AH36" s="87" t="s">
        <v>383</v>
      </c>
      <c r="AI36" s="87" t="s">
        <v>382</v>
      </c>
      <c r="AJ36" s="87" t="s">
        <v>385</v>
      </c>
      <c r="AK36" s="87" t="s">
        <v>382</v>
      </c>
      <c r="AL36" s="87" t="s">
        <v>385</v>
      </c>
      <c r="AM36" s="87" t="s">
        <v>383</v>
      </c>
      <c r="AN36" s="87" t="s">
        <v>385</v>
      </c>
      <c r="AO36" s="87" t="s">
        <v>383</v>
      </c>
      <c r="AP36" s="87" t="s">
        <v>383</v>
      </c>
      <c r="AQ36" s="87" t="s">
        <v>383</v>
      </c>
      <c r="AR36" s="87" t="s">
        <v>385</v>
      </c>
      <c r="AS36" s="87" t="s">
        <v>385</v>
      </c>
      <c r="AT36" s="87" t="s">
        <v>385</v>
      </c>
      <c r="AU36" s="87" t="s">
        <v>383</v>
      </c>
      <c r="AV36" s="87" t="s">
        <v>382</v>
      </c>
      <c r="AW36" s="87" t="s">
        <v>385</v>
      </c>
      <c r="AX36" s="87" t="s">
        <v>382</v>
      </c>
      <c r="AY36" s="87" t="s">
        <v>385</v>
      </c>
      <c r="AZ36" s="87" t="s">
        <v>384</v>
      </c>
      <c r="BA36" s="87" t="s">
        <v>382</v>
      </c>
      <c r="BB36" s="87" t="s">
        <v>385</v>
      </c>
      <c r="BC36" s="87" t="s">
        <v>384</v>
      </c>
      <c r="BD36" s="87" t="s">
        <v>385</v>
      </c>
      <c r="BE36" s="87" t="s">
        <v>383</v>
      </c>
      <c r="BF36" s="87" t="s">
        <v>385</v>
      </c>
      <c r="BG36" s="87" t="s">
        <v>383</v>
      </c>
      <c r="BH36" s="87" t="s">
        <v>383</v>
      </c>
      <c r="BI36" s="87" t="s">
        <v>385</v>
      </c>
      <c r="BJ36" s="87" t="s">
        <v>385</v>
      </c>
      <c r="BK36" s="87" t="s">
        <v>384</v>
      </c>
      <c r="BL36" s="87" t="s">
        <v>382</v>
      </c>
      <c r="BM36" s="87" t="s">
        <v>383</v>
      </c>
      <c r="BN36" s="87" t="s">
        <v>385</v>
      </c>
      <c r="BO36" s="87" t="s">
        <v>383</v>
      </c>
      <c r="BP36" s="98"/>
      <c r="BQ36" s="79"/>
      <c r="BR36" s="79"/>
      <c r="BS36" s="79"/>
      <c r="BT36" s="79"/>
      <c r="BU36" s="79"/>
      <c r="BV36" s="79"/>
      <c r="BW36" s="79"/>
      <c r="BX36" s="79"/>
      <c r="BY36" s="79"/>
      <c r="BZ36" s="79"/>
      <c r="CA36" s="79"/>
      <c r="CB36" s="79"/>
      <c r="CC36" s="79"/>
      <c r="CD36" s="79"/>
      <c r="CE36" s="79"/>
      <c r="CF36" s="79"/>
      <c r="CG36" s="79"/>
      <c r="CH36" s="79"/>
      <c r="CI36" s="79"/>
      <c r="CJ36" s="79"/>
      <c r="CK36" s="79"/>
      <c r="CL36" s="79"/>
      <c r="CM36" s="79"/>
      <c r="CN36" s="79"/>
      <c r="CO36" s="79"/>
      <c r="CP36" s="79"/>
      <c r="CQ36" s="79"/>
      <c r="CR36" s="79"/>
      <c r="CS36" s="79"/>
      <c r="CT36" s="79"/>
      <c r="CU36" s="79"/>
      <c r="CV36" s="79"/>
      <c r="CW36" s="79"/>
      <c r="CX36" s="79"/>
      <c r="CY36" s="79"/>
      <c r="CZ36" s="79"/>
      <c r="DA36" s="79"/>
      <c r="DB36" s="79"/>
      <c r="DC36" s="79"/>
      <c r="DD36" s="79"/>
      <c r="DE36" s="79"/>
      <c r="DF36" s="79"/>
      <c r="DG36" s="79" t="s">
        <v>403</v>
      </c>
      <c r="DH36" s="79"/>
      <c r="DI36" s="79"/>
      <c r="DJ36" s="79"/>
      <c r="DK36" s="79"/>
      <c r="DL36" s="79"/>
      <c r="DM36" s="79" t="s">
        <v>404</v>
      </c>
      <c r="DN36" s="79"/>
      <c r="DO36" s="79"/>
      <c r="DP36" s="79"/>
      <c r="DQ36" s="79"/>
      <c r="DR36" s="79"/>
      <c r="DS36" s="79"/>
      <c r="DT36" s="79"/>
      <c r="DU36" s="79"/>
      <c r="DV36" s="79"/>
      <c r="DW36" s="79"/>
      <c r="DX36" s="79"/>
      <c r="DY36" s="79"/>
      <c r="DZ36" s="79"/>
      <c r="EA36" s="79"/>
      <c r="EB36" s="79"/>
      <c r="EC36" s="79"/>
      <c r="ED36" s="79"/>
      <c r="EE36" s="79"/>
      <c r="EF36" s="79"/>
      <c r="EG36" s="79"/>
      <c r="EH36" s="79"/>
      <c r="EI36" s="79"/>
      <c r="EJ36" s="79"/>
      <c r="EK36" s="79"/>
      <c r="EL36" s="79"/>
      <c r="EM36" s="79"/>
      <c r="EN36" s="79"/>
      <c r="EO36" s="79"/>
      <c r="EP36" s="79"/>
      <c r="EQ36" s="79"/>
      <c r="ER36" s="79"/>
      <c r="ES36" s="79"/>
      <c r="ET36" s="79"/>
      <c r="EU36" s="79"/>
      <c r="EV36" s="79"/>
      <c r="EW36" s="79"/>
      <c r="EX36" s="79"/>
      <c r="EY36" s="79"/>
      <c r="EZ36" s="79"/>
      <c r="FA36" s="79"/>
      <c r="FB36" s="79"/>
      <c r="FC36" s="79"/>
      <c r="FD36" s="79"/>
      <c r="FE36" s="79"/>
      <c r="FF36" s="79"/>
      <c r="FG36" s="79"/>
      <c r="FH36" s="79"/>
      <c r="FI36" s="79"/>
      <c r="FJ36" s="79"/>
      <c r="FK36" s="79"/>
      <c r="FL36" s="79"/>
      <c r="FM36" s="79"/>
      <c r="FN36" s="79"/>
      <c r="FO36" s="79"/>
      <c r="FP36" s="79"/>
      <c r="FQ36" s="79"/>
      <c r="FR36" s="79"/>
      <c r="FS36" s="79"/>
      <c r="FT36" s="79"/>
      <c r="FU36" s="79"/>
    </row>
    <row r="37" spans="1:177" ht="16" x14ac:dyDescent="0.2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79"/>
      <c r="BK37" s="79"/>
      <c r="BL37" s="79"/>
      <c r="BM37" s="79"/>
      <c r="BN37" s="79"/>
      <c r="BO37" s="79"/>
      <c r="BP37" s="79"/>
      <c r="BQ37" s="79"/>
      <c r="BR37" s="79"/>
      <c r="BS37" s="79"/>
      <c r="BT37" s="79"/>
      <c r="BU37" s="79"/>
      <c r="BV37" s="79"/>
      <c r="BW37" s="79"/>
      <c r="BX37" s="79"/>
      <c r="BY37" s="79"/>
      <c r="BZ37" s="79"/>
      <c r="CA37" s="79"/>
      <c r="CB37" s="79"/>
      <c r="CC37" s="79"/>
      <c r="CD37" s="79"/>
      <c r="CE37" s="79"/>
      <c r="CF37" s="79"/>
      <c r="CG37" s="79"/>
      <c r="CH37" s="79"/>
      <c r="CI37" s="79"/>
      <c r="CJ37" s="79"/>
      <c r="CK37" s="79"/>
      <c r="CL37" s="79"/>
      <c r="CM37" s="79"/>
      <c r="CN37" s="79"/>
      <c r="CO37" s="79"/>
      <c r="CP37" s="79"/>
      <c r="CQ37" s="79"/>
      <c r="CR37" s="79"/>
      <c r="CS37" s="79"/>
      <c r="CT37" s="79"/>
      <c r="CU37" s="79"/>
      <c r="CV37" s="79"/>
      <c r="CW37" s="79"/>
      <c r="CX37" s="79"/>
      <c r="CY37" s="79"/>
      <c r="CZ37" s="79"/>
      <c r="DA37" s="79"/>
      <c r="DB37" s="79"/>
      <c r="DC37" s="79"/>
      <c r="DD37" s="79"/>
      <c r="DE37" s="79"/>
      <c r="DF37" s="79"/>
      <c r="DG37" s="79" t="s">
        <v>405</v>
      </c>
      <c r="DH37" s="79"/>
      <c r="DI37" s="79"/>
      <c r="DJ37" s="79"/>
      <c r="DK37" s="79"/>
      <c r="DL37" s="79"/>
      <c r="DM37" s="79" t="s">
        <v>406</v>
      </c>
      <c r="DN37" s="79"/>
      <c r="DO37" s="79"/>
      <c r="DP37" s="79"/>
      <c r="DQ37" s="79"/>
      <c r="DR37" s="79"/>
      <c r="DS37" s="79"/>
      <c r="DT37" s="79"/>
      <c r="DU37" s="79"/>
      <c r="DV37" s="79"/>
      <c r="DW37" s="79"/>
      <c r="DX37" s="79"/>
      <c r="DY37" s="79"/>
      <c r="DZ37" s="79"/>
      <c r="EA37" s="79"/>
      <c r="EB37" s="79"/>
      <c r="EC37" s="79"/>
      <c r="ED37" s="79"/>
      <c r="EE37" s="79"/>
      <c r="EF37" s="79"/>
      <c r="EG37" s="79"/>
      <c r="EH37" s="79"/>
      <c r="EI37" s="79"/>
      <c r="EJ37" s="79"/>
      <c r="EK37" s="79"/>
      <c r="EL37" s="79"/>
      <c r="EM37" s="79"/>
      <c r="EN37" s="79"/>
      <c r="EO37" s="79"/>
      <c r="EP37" s="79"/>
      <c r="EQ37" s="79"/>
      <c r="ER37" s="79"/>
      <c r="ES37" s="79"/>
      <c r="ET37" s="79"/>
      <c r="EU37" s="79"/>
      <c r="EV37" s="79"/>
      <c r="EW37" s="79"/>
      <c r="EX37" s="79"/>
      <c r="EY37" s="79"/>
      <c r="EZ37" s="79"/>
      <c r="FA37" s="79"/>
      <c r="FB37" s="79"/>
      <c r="FC37" s="79"/>
      <c r="FD37" s="79"/>
      <c r="FE37" s="79"/>
      <c r="FF37" s="79"/>
      <c r="FG37" s="79"/>
      <c r="FH37" s="79"/>
      <c r="FI37" s="79"/>
      <c r="FJ37" s="79"/>
      <c r="FK37" s="79"/>
      <c r="FL37" s="79"/>
      <c r="FM37" s="79"/>
      <c r="FN37" s="79"/>
      <c r="FO37" s="79"/>
      <c r="FP37" s="79"/>
      <c r="FQ37" s="79"/>
      <c r="FR37" s="79"/>
      <c r="FS37" s="79"/>
      <c r="FT37" s="79"/>
      <c r="FU37" s="79"/>
    </row>
    <row r="38" spans="1:177" ht="16" x14ac:dyDescent="0.2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79"/>
      <c r="BS38" s="79"/>
      <c r="BT38" s="79"/>
      <c r="BU38" s="79"/>
      <c r="BV38" s="79"/>
      <c r="BW38" s="79"/>
      <c r="BX38" s="79"/>
      <c r="BY38" s="79"/>
      <c r="BZ38" s="79"/>
      <c r="CA38" s="79"/>
      <c r="CB38" s="79"/>
      <c r="CC38" s="79"/>
      <c r="CD38" s="79"/>
      <c r="CE38" s="79"/>
      <c r="CF38" s="79"/>
      <c r="CG38" s="79"/>
      <c r="CH38" s="79"/>
      <c r="CI38" s="79"/>
      <c r="CJ38" s="79"/>
      <c r="CK38" s="79"/>
      <c r="CL38" s="79"/>
      <c r="CM38" s="79"/>
      <c r="CN38" s="79"/>
      <c r="CO38" s="79"/>
      <c r="CP38" s="79"/>
      <c r="CQ38" s="79"/>
      <c r="CR38" s="79"/>
      <c r="CS38" s="79"/>
      <c r="CT38" s="79"/>
      <c r="CU38" s="79"/>
      <c r="CV38" s="79"/>
      <c r="CW38" s="79"/>
      <c r="CX38" s="79"/>
      <c r="CY38" s="79"/>
      <c r="CZ38" s="79"/>
      <c r="DA38" s="79"/>
      <c r="DB38" s="79"/>
      <c r="DC38" s="79"/>
      <c r="DD38" s="79"/>
      <c r="DE38" s="79"/>
      <c r="DF38" s="79"/>
      <c r="DG38" s="79" t="s">
        <v>407</v>
      </c>
      <c r="DH38" s="79"/>
      <c r="DI38" s="79"/>
      <c r="DJ38" s="79"/>
      <c r="DK38" s="79"/>
      <c r="DL38" s="79"/>
      <c r="DM38" s="79" t="s">
        <v>408</v>
      </c>
      <c r="DN38" s="79"/>
      <c r="DO38" s="79"/>
      <c r="DP38" s="79"/>
      <c r="DQ38" s="79"/>
      <c r="DR38" s="79"/>
      <c r="DS38" s="79"/>
      <c r="DT38" s="79"/>
      <c r="DU38" s="79"/>
      <c r="DV38" s="79"/>
      <c r="DW38" s="79"/>
      <c r="DX38" s="79"/>
      <c r="DY38" s="79"/>
      <c r="DZ38" s="79"/>
      <c r="EA38" s="79"/>
      <c r="EB38" s="79"/>
      <c r="EC38" s="79"/>
      <c r="ED38" s="79"/>
      <c r="EE38" s="79"/>
      <c r="EF38" s="79"/>
      <c r="EG38" s="79"/>
      <c r="EH38" s="79"/>
      <c r="EI38" s="79"/>
      <c r="EJ38" s="79"/>
      <c r="EK38" s="79"/>
      <c r="EL38" s="79"/>
      <c r="EM38" s="79"/>
      <c r="EN38" s="79"/>
      <c r="EO38" s="79"/>
      <c r="EP38" s="79"/>
      <c r="EQ38" s="79"/>
      <c r="ER38" s="79"/>
      <c r="ES38" s="79"/>
      <c r="ET38" s="79"/>
      <c r="EU38" s="79"/>
      <c r="EV38" s="79"/>
      <c r="EW38" s="79"/>
      <c r="EX38" s="79"/>
      <c r="EY38" s="79"/>
      <c r="EZ38" s="79"/>
      <c r="FA38" s="79"/>
      <c r="FB38" s="79"/>
      <c r="FC38" s="79"/>
      <c r="FD38" s="79"/>
      <c r="FE38" s="79"/>
      <c r="FF38" s="79"/>
      <c r="FG38" s="79"/>
      <c r="FH38" s="79"/>
      <c r="FI38" s="79"/>
      <c r="FJ38" s="79"/>
      <c r="FK38" s="79"/>
      <c r="FL38" s="79"/>
      <c r="FM38" s="79"/>
      <c r="FN38" s="79"/>
      <c r="FO38" s="79"/>
      <c r="FP38" s="79"/>
      <c r="FQ38" s="79"/>
      <c r="FR38" s="79"/>
      <c r="FS38" s="79"/>
      <c r="FT38" s="79"/>
      <c r="FU38" s="79"/>
    </row>
    <row r="39" spans="1:177" ht="21" x14ac:dyDescent="0.25">
      <c r="A39" s="79"/>
      <c r="B39" s="79"/>
      <c r="C39" s="79"/>
      <c r="D39" s="79"/>
      <c r="E39" s="79"/>
      <c r="F39" s="79"/>
      <c r="G39" s="79"/>
      <c r="H39" s="79"/>
      <c r="I39" s="79"/>
      <c r="J39" s="9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9"/>
      <c r="BU39" s="79"/>
      <c r="BV39" s="79"/>
      <c r="BW39" s="79"/>
      <c r="BX39" s="79"/>
      <c r="BY39" s="79"/>
      <c r="BZ39" s="79"/>
      <c r="CA39" s="79"/>
      <c r="CB39" s="79"/>
      <c r="CC39" s="79"/>
      <c r="CD39" s="79"/>
      <c r="CE39" s="79"/>
      <c r="CF39" s="79"/>
      <c r="CG39" s="79"/>
      <c r="CH39" s="79"/>
      <c r="CI39" s="79"/>
      <c r="CJ39" s="79"/>
      <c r="CK39" s="79"/>
      <c r="CL39" s="79"/>
      <c r="CM39" s="79"/>
      <c r="CN39" s="79"/>
      <c r="CO39" s="79"/>
      <c r="CP39" s="79"/>
      <c r="CQ39" s="79"/>
      <c r="CR39" s="79"/>
      <c r="CS39" s="79"/>
      <c r="CT39" s="79"/>
      <c r="CU39" s="79"/>
      <c r="CV39" s="79"/>
      <c r="CW39" s="79"/>
      <c r="CX39" s="79"/>
      <c r="CY39" s="79"/>
      <c r="CZ39" s="79"/>
      <c r="DA39" s="79"/>
      <c r="DB39" s="79"/>
      <c r="DC39" s="79"/>
      <c r="DD39" s="79"/>
      <c r="DE39" s="79"/>
      <c r="DF39" s="79"/>
      <c r="DG39" s="79" t="s">
        <v>409</v>
      </c>
      <c r="DH39" s="79"/>
      <c r="DI39" s="79"/>
      <c r="DJ39" s="79"/>
      <c r="DK39" s="79"/>
      <c r="DL39" s="79"/>
      <c r="DM39" s="79" t="s">
        <v>406</v>
      </c>
      <c r="DN39" s="79"/>
      <c r="DO39" s="79"/>
      <c r="DP39" s="79"/>
      <c r="DQ39" s="79"/>
      <c r="DR39" s="79"/>
      <c r="DS39" s="79"/>
      <c r="DT39" s="79"/>
      <c r="DU39" s="79"/>
      <c r="DV39" s="79"/>
      <c r="DW39" s="79"/>
      <c r="DX39" s="79"/>
      <c r="DY39" s="79"/>
      <c r="DZ39" s="79"/>
      <c r="EA39" s="79"/>
      <c r="EB39" s="79"/>
      <c r="EC39" s="79"/>
      <c r="ED39" s="79"/>
      <c r="EE39" s="79"/>
      <c r="EF39" s="79"/>
      <c r="EG39" s="79"/>
      <c r="EH39" s="79"/>
      <c r="EI39" s="79"/>
      <c r="EJ39" s="79"/>
      <c r="EK39" s="79"/>
      <c r="EL39" s="79"/>
      <c r="EM39" s="79"/>
      <c r="EN39" s="79"/>
      <c r="EO39" s="79"/>
      <c r="EP39" s="79"/>
      <c r="EQ39" s="79"/>
      <c r="ER39" s="79"/>
      <c r="ES39" s="79"/>
      <c r="ET39" s="79"/>
      <c r="EU39" s="79"/>
      <c r="EV39" s="79"/>
      <c r="EW39" s="79"/>
      <c r="EX39" s="79"/>
      <c r="EY39" s="79"/>
      <c r="EZ39" s="79"/>
      <c r="FA39" s="79"/>
      <c r="FB39" s="79"/>
      <c r="FC39" s="79"/>
      <c r="FD39" s="79"/>
      <c r="FE39" s="79"/>
      <c r="FF39" s="79"/>
      <c r="FG39" s="79"/>
      <c r="FH39" s="79"/>
      <c r="FI39" s="79"/>
      <c r="FJ39" s="79"/>
      <c r="FK39" s="79"/>
      <c r="FL39" s="79"/>
      <c r="FM39" s="79"/>
      <c r="FN39" s="79"/>
      <c r="FO39" s="79"/>
      <c r="FP39" s="79"/>
      <c r="FQ39" s="79"/>
      <c r="FR39" s="79"/>
      <c r="FS39" s="79"/>
      <c r="FT39" s="79"/>
      <c r="FU39" s="79"/>
    </row>
    <row r="40" spans="1:177" ht="16" x14ac:dyDescent="0.2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  <c r="BJ40" s="79"/>
      <c r="BK40" s="79"/>
      <c r="BL40" s="79"/>
      <c r="BM40" s="79"/>
      <c r="BN40" s="79"/>
      <c r="BO40" s="79"/>
      <c r="BP40" s="79"/>
      <c r="BQ40" s="79"/>
      <c r="BR40" s="79"/>
      <c r="BS40" s="79"/>
      <c r="BT40" s="79"/>
      <c r="BU40" s="79"/>
      <c r="BV40" s="79"/>
      <c r="BW40" s="79"/>
      <c r="BX40" s="79"/>
      <c r="BY40" s="79"/>
      <c r="BZ40" s="79"/>
      <c r="CA40" s="79"/>
      <c r="CB40" s="79"/>
      <c r="CC40" s="79"/>
      <c r="CD40" s="79"/>
      <c r="CE40" s="79"/>
      <c r="CF40" s="79"/>
      <c r="CG40" s="79"/>
      <c r="CH40" s="79"/>
      <c r="CI40" s="79"/>
      <c r="CJ40" s="79"/>
      <c r="CK40" s="79"/>
      <c r="CL40" s="79"/>
      <c r="CM40" s="79"/>
      <c r="CN40" s="79"/>
      <c r="CO40" s="79"/>
      <c r="CP40" s="79"/>
      <c r="CQ40" s="79"/>
      <c r="CR40" s="79"/>
      <c r="CS40" s="79"/>
      <c r="CT40" s="79"/>
      <c r="CU40" s="79"/>
      <c r="CV40" s="79"/>
      <c r="CW40" s="79"/>
      <c r="CX40" s="79"/>
      <c r="CY40" s="79"/>
      <c r="CZ40" s="79"/>
      <c r="DA40" s="79"/>
      <c r="DB40" s="79"/>
      <c r="DC40" s="79"/>
      <c r="DD40" s="79"/>
      <c r="DE40" s="79"/>
      <c r="DF40" s="79"/>
      <c r="DG40" s="79" t="s">
        <v>410</v>
      </c>
      <c r="DH40" s="79"/>
      <c r="DI40" s="79"/>
      <c r="DJ40" s="79"/>
      <c r="DK40" s="79"/>
      <c r="DL40" s="79"/>
      <c r="DM40" s="79" t="s">
        <v>411</v>
      </c>
      <c r="DN40" s="79"/>
      <c r="DO40" s="79"/>
      <c r="DP40" s="79"/>
      <c r="DQ40" s="79"/>
      <c r="DR40" s="79"/>
      <c r="DS40" s="79"/>
      <c r="DT40" s="79"/>
      <c r="DU40" s="79"/>
      <c r="DV40" s="79"/>
      <c r="DW40" s="79"/>
      <c r="DX40" s="79"/>
      <c r="DY40" s="79"/>
      <c r="DZ40" s="79"/>
      <c r="EA40" s="79"/>
      <c r="EB40" s="79"/>
      <c r="EC40" s="79"/>
      <c r="ED40" s="79"/>
      <c r="EE40" s="79"/>
      <c r="EF40" s="79"/>
      <c r="EG40" s="79"/>
      <c r="EH40" s="79"/>
      <c r="EI40" s="79"/>
      <c r="EJ40" s="79"/>
      <c r="EK40" s="79"/>
      <c r="EL40" s="79"/>
      <c r="EM40" s="79"/>
      <c r="EN40" s="79"/>
      <c r="EO40" s="79"/>
      <c r="EP40" s="79"/>
      <c r="EQ40" s="79"/>
      <c r="ER40" s="79"/>
      <c r="ES40" s="79"/>
      <c r="ET40" s="79"/>
      <c r="EU40" s="79"/>
      <c r="EV40" s="79"/>
      <c r="EW40" s="79"/>
      <c r="EX40" s="79"/>
      <c r="EY40" s="79"/>
      <c r="EZ40" s="79"/>
      <c r="FA40" s="79"/>
      <c r="FB40" s="79"/>
      <c r="FC40" s="79"/>
      <c r="FD40" s="79"/>
      <c r="FE40" s="79"/>
      <c r="FF40" s="79"/>
      <c r="FG40" s="79"/>
      <c r="FH40" s="79"/>
      <c r="FI40" s="79"/>
      <c r="FJ40" s="79"/>
      <c r="FK40" s="79"/>
      <c r="FL40" s="79"/>
      <c r="FM40" s="79"/>
      <c r="FN40" s="79"/>
      <c r="FO40" s="79"/>
      <c r="FP40" s="79"/>
      <c r="FQ40" s="79"/>
      <c r="FR40" s="79"/>
      <c r="FS40" s="79"/>
      <c r="FT40" s="79"/>
      <c r="FU40" s="79"/>
    </row>
    <row r="41" spans="1:177" ht="16" x14ac:dyDescent="0.2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79"/>
      <c r="BK41" s="79"/>
      <c r="BL41" s="79"/>
      <c r="BM41" s="79"/>
      <c r="BN41" s="79"/>
      <c r="BO41" s="79"/>
      <c r="BP41" s="79"/>
      <c r="BQ41" s="79"/>
      <c r="BR41" s="79"/>
      <c r="BS41" s="79"/>
      <c r="BT41" s="79"/>
      <c r="BU41" s="79"/>
      <c r="BV41" s="79"/>
      <c r="BW41" s="79"/>
      <c r="BX41" s="79"/>
      <c r="BY41" s="79"/>
      <c r="BZ41" s="79"/>
      <c r="CA41" s="79"/>
      <c r="CB41" s="79"/>
      <c r="CC41" s="79"/>
      <c r="CD41" s="79"/>
      <c r="CE41" s="79"/>
      <c r="CF41" s="79"/>
      <c r="CG41" s="79"/>
      <c r="CH41" s="79"/>
      <c r="CI41" s="79"/>
      <c r="CJ41" s="79"/>
      <c r="CK41" s="79"/>
      <c r="CL41" s="79"/>
      <c r="CM41" s="79"/>
      <c r="CN41" s="79"/>
      <c r="CO41" s="79"/>
      <c r="CP41" s="79"/>
      <c r="CQ41" s="79"/>
      <c r="CR41" s="79"/>
      <c r="CS41" s="79"/>
      <c r="CT41" s="79"/>
      <c r="CU41" s="79"/>
      <c r="CV41" s="79"/>
      <c r="CW41" s="79"/>
      <c r="CX41" s="79"/>
      <c r="CY41" s="79"/>
      <c r="CZ41" s="79"/>
      <c r="DA41" s="79"/>
      <c r="DB41" s="79"/>
      <c r="DC41" s="79"/>
      <c r="DD41" s="79"/>
      <c r="DE41" s="79"/>
      <c r="DF41" s="79"/>
      <c r="DG41" s="79" t="s">
        <v>412</v>
      </c>
      <c r="DH41" s="79"/>
      <c r="DI41" s="79"/>
      <c r="DJ41" s="79"/>
      <c r="DK41" s="79"/>
      <c r="DL41" s="79"/>
      <c r="DM41" s="79" t="s">
        <v>404</v>
      </c>
      <c r="DN41" s="79"/>
      <c r="DO41" s="79"/>
      <c r="DP41" s="79"/>
      <c r="DQ41" s="79"/>
      <c r="DR41" s="79"/>
      <c r="DS41" s="79"/>
      <c r="DT41" s="79"/>
      <c r="DU41" s="79"/>
      <c r="DV41" s="79"/>
      <c r="DW41" s="79"/>
      <c r="DX41" s="79"/>
      <c r="DY41" s="79"/>
      <c r="DZ41" s="79"/>
      <c r="EA41" s="79"/>
      <c r="EB41" s="79"/>
      <c r="EC41" s="79"/>
      <c r="ED41" s="79"/>
      <c r="EE41" s="79"/>
      <c r="EF41" s="79"/>
      <c r="EG41" s="79"/>
      <c r="EH41" s="79"/>
      <c r="EI41" s="79"/>
      <c r="EJ41" s="79"/>
      <c r="EK41" s="79"/>
      <c r="EL41" s="79"/>
      <c r="EM41" s="79"/>
      <c r="EN41" s="79"/>
      <c r="EO41" s="79"/>
      <c r="EP41" s="79"/>
      <c r="EQ41" s="79"/>
      <c r="ER41" s="79"/>
      <c r="ES41" s="79"/>
      <c r="ET41" s="79"/>
      <c r="EU41" s="79"/>
      <c r="EV41" s="79"/>
      <c r="EW41" s="79"/>
      <c r="EX41" s="79"/>
      <c r="EY41" s="79"/>
      <c r="EZ41" s="79"/>
      <c r="FA41" s="79"/>
      <c r="FB41" s="79"/>
      <c r="FC41" s="79"/>
      <c r="FD41" s="79"/>
      <c r="FE41" s="79"/>
      <c r="FF41" s="79"/>
      <c r="FG41" s="79"/>
      <c r="FH41" s="79"/>
      <c r="FI41" s="79"/>
      <c r="FJ41" s="79"/>
      <c r="FK41" s="79"/>
      <c r="FL41" s="79"/>
      <c r="FM41" s="79"/>
      <c r="FN41" s="79"/>
      <c r="FO41" s="79"/>
      <c r="FP41" s="79"/>
      <c r="FQ41" s="79"/>
      <c r="FR41" s="79"/>
      <c r="FS41" s="79"/>
      <c r="FT41" s="79"/>
      <c r="FU41" s="79"/>
    </row>
    <row r="42" spans="1:177" ht="16" x14ac:dyDescent="0.2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9"/>
      <c r="BU42" s="79"/>
      <c r="BV42" s="79"/>
      <c r="BW42" s="79"/>
      <c r="BX42" s="79"/>
      <c r="BY42" s="79"/>
      <c r="BZ42" s="79"/>
      <c r="CA42" s="79"/>
      <c r="CB42" s="79"/>
      <c r="CC42" s="79"/>
      <c r="CD42" s="79"/>
      <c r="CE42" s="79"/>
      <c r="CF42" s="79"/>
      <c r="CG42" s="79"/>
      <c r="CH42" s="79"/>
      <c r="CI42" s="79"/>
      <c r="CJ42" s="79"/>
      <c r="CK42" s="79"/>
      <c r="CL42" s="79"/>
      <c r="CM42" s="79"/>
      <c r="CN42" s="79"/>
      <c r="CO42" s="79"/>
      <c r="CP42" s="79"/>
      <c r="CQ42" s="79"/>
      <c r="CR42" s="79"/>
      <c r="CS42" s="79"/>
      <c r="CT42" s="79"/>
      <c r="CU42" s="79"/>
      <c r="CV42" s="79"/>
      <c r="CW42" s="79"/>
      <c r="CX42" s="79"/>
      <c r="CY42" s="79"/>
      <c r="CZ42" s="79"/>
      <c r="DA42" s="79"/>
      <c r="DB42" s="79"/>
      <c r="DC42" s="79"/>
      <c r="DD42" s="79"/>
      <c r="DE42" s="79"/>
      <c r="DF42" s="79"/>
      <c r="DG42" s="79" t="s">
        <v>413</v>
      </c>
      <c r="DH42" s="79"/>
      <c r="DI42" s="79"/>
      <c r="DJ42" s="79"/>
      <c r="DK42" s="79"/>
      <c r="DL42" s="79"/>
      <c r="DM42" s="79" t="s">
        <v>414</v>
      </c>
      <c r="DN42" s="79"/>
      <c r="DO42" s="79"/>
      <c r="DP42" s="79"/>
      <c r="DQ42" s="79"/>
      <c r="DR42" s="79"/>
      <c r="DS42" s="79"/>
      <c r="DT42" s="79"/>
      <c r="DU42" s="79"/>
      <c r="DV42" s="79"/>
      <c r="DW42" s="79"/>
      <c r="DX42" s="79"/>
      <c r="DY42" s="79"/>
      <c r="DZ42" s="79"/>
      <c r="EA42" s="79"/>
      <c r="EB42" s="79"/>
      <c r="EC42" s="79"/>
      <c r="ED42" s="79"/>
      <c r="EE42" s="79"/>
      <c r="EF42" s="79"/>
      <c r="EG42" s="79"/>
      <c r="EH42" s="79"/>
      <c r="EI42" s="79"/>
      <c r="EJ42" s="79"/>
      <c r="EK42" s="79"/>
      <c r="EL42" s="79"/>
      <c r="EM42" s="79"/>
      <c r="EN42" s="79"/>
      <c r="EO42" s="79"/>
      <c r="EP42" s="79"/>
      <c r="EQ42" s="79"/>
      <c r="ER42" s="79"/>
      <c r="ES42" s="79"/>
      <c r="ET42" s="79"/>
      <c r="EU42" s="79"/>
      <c r="EV42" s="79"/>
      <c r="EW42" s="79"/>
      <c r="EX42" s="79"/>
      <c r="EY42" s="79"/>
      <c r="EZ42" s="79"/>
      <c r="FA42" s="79"/>
      <c r="FB42" s="79"/>
      <c r="FC42" s="79"/>
      <c r="FD42" s="79"/>
      <c r="FE42" s="79"/>
      <c r="FF42" s="79"/>
      <c r="FG42" s="79"/>
      <c r="FH42" s="79"/>
      <c r="FI42" s="79"/>
      <c r="FJ42" s="79"/>
      <c r="FK42" s="79"/>
      <c r="FL42" s="79"/>
      <c r="FM42" s="79"/>
      <c r="FN42" s="79"/>
      <c r="FO42" s="79"/>
      <c r="FP42" s="79"/>
      <c r="FQ42" s="79"/>
      <c r="FR42" s="79"/>
      <c r="FS42" s="79"/>
      <c r="FT42" s="79"/>
      <c r="FU42" s="79"/>
    </row>
    <row r="43" spans="1:177" ht="16" x14ac:dyDescent="0.2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9"/>
      <c r="BU43" s="79"/>
      <c r="BV43" s="79"/>
      <c r="BW43" s="79"/>
      <c r="BX43" s="79"/>
      <c r="BY43" s="79"/>
      <c r="BZ43" s="79"/>
      <c r="CA43" s="79"/>
      <c r="CB43" s="79"/>
      <c r="CC43" s="79"/>
      <c r="CD43" s="79"/>
      <c r="CE43" s="79"/>
      <c r="CF43" s="79"/>
      <c r="CG43" s="79"/>
      <c r="CH43" s="79"/>
      <c r="CI43" s="79"/>
      <c r="CJ43" s="79"/>
      <c r="CK43" s="79"/>
      <c r="CL43" s="79"/>
      <c r="CM43" s="79"/>
      <c r="CN43" s="79"/>
      <c r="CO43" s="79"/>
      <c r="CP43" s="79"/>
      <c r="CQ43" s="79"/>
      <c r="CR43" s="79"/>
      <c r="CS43" s="79"/>
      <c r="CT43" s="79"/>
      <c r="CU43" s="79"/>
      <c r="CV43" s="79"/>
      <c r="CW43" s="79"/>
      <c r="CX43" s="79"/>
      <c r="CY43" s="79"/>
      <c r="CZ43" s="79"/>
      <c r="DA43" s="79"/>
      <c r="DB43" s="79"/>
      <c r="DC43" s="79"/>
      <c r="DD43" s="79"/>
      <c r="DE43" s="79"/>
      <c r="DF43" s="79"/>
      <c r="DG43" s="79" t="s">
        <v>415</v>
      </c>
      <c r="DH43" s="79"/>
      <c r="DI43" s="79"/>
      <c r="DJ43" s="79"/>
      <c r="DK43" s="79"/>
      <c r="DL43" s="79"/>
      <c r="DM43" s="79" t="s">
        <v>416</v>
      </c>
      <c r="DN43" s="79"/>
      <c r="DO43" s="79"/>
      <c r="DP43" s="79"/>
      <c r="DQ43" s="79"/>
      <c r="DR43" s="79"/>
      <c r="DS43" s="79"/>
      <c r="DT43" s="79"/>
      <c r="DU43" s="79"/>
      <c r="DV43" s="79"/>
      <c r="DW43" s="79"/>
      <c r="DX43" s="79"/>
      <c r="DY43" s="79"/>
      <c r="DZ43" s="79"/>
      <c r="EA43" s="79"/>
      <c r="EB43" s="79"/>
      <c r="EC43" s="79"/>
      <c r="ED43" s="79"/>
      <c r="EE43" s="79"/>
      <c r="EF43" s="79"/>
      <c r="EG43" s="79"/>
      <c r="EH43" s="79"/>
      <c r="EI43" s="79"/>
      <c r="EJ43" s="79"/>
      <c r="EK43" s="79"/>
      <c r="EL43" s="79"/>
      <c r="EM43" s="79"/>
      <c r="EN43" s="79"/>
      <c r="EO43" s="79"/>
      <c r="EP43" s="79"/>
      <c r="EQ43" s="79"/>
      <c r="ER43" s="79"/>
      <c r="ES43" s="79"/>
      <c r="ET43" s="79"/>
      <c r="EU43" s="79"/>
      <c r="EV43" s="79"/>
      <c r="EW43" s="79"/>
      <c r="EX43" s="79"/>
      <c r="EY43" s="79"/>
      <c r="EZ43" s="79"/>
      <c r="FA43" s="79"/>
      <c r="FB43" s="79"/>
      <c r="FC43" s="79"/>
      <c r="FD43" s="79"/>
      <c r="FE43" s="79"/>
      <c r="FF43" s="79"/>
      <c r="FG43" s="79"/>
      <c r="FH43" s="79"/>
      <c r="FI43" s="79"/>
      <c r="FJ43" s="79"/>
      <c r="FK43" s="79"/>
      <c r="FL43" s="79"/>
      <c r="FM43" s="79"/>
      <c r="FN43" s="79"/>
      <c r="FO43" s="79"/>
      <c r="FP43" s="79"/>
      <c r="FQ43" s="79"/>
      <c r="FR43" s="79"/>
      <c r="FS43" s="79"/>
      <c r="FT43" s="79"/>
      <c r="FU43" s="79"/>
    </row>
    <row r="44" spans="1:177" ht="16" x14ac:dyDescent="0.2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  <c r="BJ44" s="79"/>
      <c r="BK44" s="79"/>
      <c r="BL44" s="79"/>
      <c r="BM44" s="79"/>
      <c r="BN44" s="79"/>
      <c r="BO44" s="79"/>
      <c r="BP44" s="79"/>
      <c r="BQ44" s="79"/>
      <c r="BR44" s="79"/>
      <c r="BS44" s="79"/>
      <c r="BT44" s="79"/>
      <c r="BU44" s="79"/>
      <c r="BV44" s="79"/>
      <c r="BW44" s="79"/>
      <c r="BX44" s="79"/>
      <c r="BY44" s="79"/>
      <c r="BZ44" s="79"/>
      <c r="CA44" s="79"/>
      <c r="CB44" s="79"/>
      <c r="CC44" s="79"/>
      <c r="CD44" s="79"/>
      <c r="CE44" s="79"/>
      <c r="CF44" s="79"/>
      <c r="CG44" s="79"/>
      <c r="CH44" s="79"/>
      <c r="CI44" s="79"/>
      <c r="CJ44" s="79"/>
      <c r="CK44" s="79"/>
      <c r="CL44" s="79"/>
      <c r="CM44" s="79"/>
      <c r="CN44" s="79"/>
      <c r="CO44" s="79"/>
      <c r="CP44" s="79"/>
      <c r="CQ44" s="79"/>
      <c r="CR44" s="79"/>
      <c r="CS44" s="79"/>
      <c r="CT44" s="79"/>
      <c r="CU44" s="79"/>
      <c r="CV44" s="79"/>
      <c r="CW44" s="79"/>
      <c r="CX44" s="79"/>
      <c r="CY44" s="79"/>
      <c r="CZ44" s="79"/>
      <c r="DA44" s="79"/>
      <c r="DB44" s="79"/>
      <c r="DC44" s="79"/>
      <c r="DD44" s="79"/>
      <c r="DE44" s="79"/>
      <c r="DF44" s="79"/>
      <c r="DG44" s="79" t="s">
        <v>417</v>
      </c>
      <c r="DH44" s="79"/>
      <c r="DI44" s="79"/>
      <c r="DJ44" s="79"/>
      <c r="DK44" s="79"/>
      <c r="DL44" s="79"/>
      <c r="DM44" s="79" t="s">
        <v>416</v>
      </c>
      <c r="DN44" s="79"/>
      <c r="DO44" s="79"/>
      <c r="DP44" s="79"/>
      <c r="DQ44" s="79"/>
      <c r="DR44" s="79"/>
      <c r="DS44" s="79"/>
      <c r="DT44" s="79"/>
      <c r="DU44" s="79"/>
      <c r="DV44" s="79"/>
      <c r="DW44" s="79"/>
      <c r="DX44" s="79"/>
      <c r="DY44" s="79"/>
      <c r="DZ44" s="79"/>
      <c r="EA44" s="79"/>
      <c r="EB44" s="79"/>
      <c r="EC44" s="79"/>
      <c r="ED44" s="79"/>
      <c r="EE44" s="79"/>
      <c r="EF44" s="79"/>
      <c r="EG44" s="79"/>
      <c r="EH44" s="79"/>
      <c r="EI44" s="79"/>
      <c r="EJ44" s="79"/>
      <c r="EK44" s="79"/>
      <c r="EL44" s="79"/>
      <c r="EM44" s="79"/>
      <c r="EN44" s="79"/>
      <c r="EO44" s="79"/>
      <c r="EP44" s="79"/>
      <c r="EQ44" s="79"/>
      <c r="ER44" s="79"/>
      <c r="ES44" s="79"/>
      <c r="ET44" s="79"/>
      <c r="EU44" s="79"/>
      <c r="EV44" s="79"/>
      <c r="EW44" s="79"/>
      <c r="EX44" s="79"/>
      <c r="EY44" s="79"/>
      <c r="EZ44" s="79"/>
      <c r="FA44" s="79"/>
      <c r="FB44" s="79"/>
      <c r="FC44" s="79"/>
      <c r="FD44" s="79"/>
      <c r="FE44" s="79"/>
      <c r="FF44" s="79"/>
      <c r="FG44" s="79"/>
      <c r="FH44" s="79"/>
      <c r="FI44" s="79"/>
      <c r="FJ44" s="79"/>
      <c r="FK44" s="79"/>
      <c r="FL44" s="79"/>
      <c r="FM44" s="79"/>
      <c r="FN44" s="79"/>
      <c r="FO44" s="79"/>
      <c r="FP44" s="79"/>
      <c r="FQ44" s="79"/>
      <c r="FR44" s="79"/>
      <c r="FS44" s="79"/>
      <c r="FT44" s="79"/>
      <c r="FU44" s="79"/>
    </row>
    <row r="45" spans="1:177" ht="16" x14ac:dyDescent="0.2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9"/>
      <c r="BJ45" s="79"/>
      <c r="BK45" s="79"/>
      <c r="BL45" s="79"/>
      <c r="BM45" s="79"/>
      <c r="BN45" s="79"/>
      <c r="BO45" s="79"/>
      <c r="BP45" s="79"/>
      <c r="BQ45" s="79"/>
      <c r="BR45" s="79"/>
      <c r="BS45" s="79"/>
      <c r="BT45" s="79"/>
      <c r="BU45" s="79"/>
      <c r="BV45" s="79"/>
      <c r="BW45" s="79"/>
      <c r="BX45" s="79"/>
      <c r="BY45" s="79"/>
      <c r="BZ45" s="79"/>
      <c r="CA45" s="79"/>
      <c r="CB45" s="79"/>
      <c r="CC45" s="79"/>
      <c r="CD45" s="79"/>
      <c r="CE45" s="79"/>
      <c r="CF45" s="79"/>
      <c r="CG45" s="79"/>
      <c r="CH45" s="79"/>
      <c r="CI45" s="79"/>
      <c r="CJ45" s="79"/>
      <c r="CK45" s="79"/>
      <c r="CL45" s="79"/>
      <c r="CM45" s="79"/>
      <c r="CN45" s="79"/>
      <c r="CO45" s="79"/>
      <c r="CP45" s="79"/>
      <c r="CQ45" s="79"/>
      <c r="CR45" s="79"/>
      <c r="CS45" s="79"/>
      <c r="CT45" s="79"/>
      <c r="CU45" s="79"/>
      <c r="CV45" s="79"/>
      <c r="CW45" s="79"/>
      <c r="CX45" s="79"/>
      <c r="CY45" s="79"/>
      <c r="CZ45" s="79"/>
      <c r="DA45" s="79"/>
      <c r="DB45" s="79"/>
      <c r="DC45" s="79"/>
      <c r="DD45" s="79"/>
      <c r="DE45" s="79"/>
      <c r="DF45" s="79"/>
      <c r="DG45" s="79" t="s">
        <v>418</v>
      </c>
      <c r="DH45" s="79"/>
      <c r="DI45" s="79"/>
      <c r="DJ45" s="79"/>
      <c r="DK45" s="79"/>
      <c r="DL45" s="79"/>
      <c r="DM45" s="79" t="s">
        <v>411</v>
      </c>
      <c r="DN45" s="79"/>
      <c r="DO45" s="79"/>
      <c r="DP45" s="79"/>
      <c r="DQ45" s="79"/>
      <c r="DR45" s="79"/>
      <c r="DS45" s="79"/>
      <c r="DT45" s="79"/>
      <c r="DU45" s="79"/>
      <c r="DV45" s="79"/>
      <c r="DW45" s="79"/>
      <c r="DX45" s="79"/>
      <c r="DY45" s="79"/>
      <c r="DZ45" s="79"/>
      <c r="EA45" s="79"/>
      <c r="EB45" s="79"/>
      <c r="EC45" s="79"/>
      <c r="ED45" s="79"/>
      <c r="EE45" s="79"/>
      <c r="EF45" s="79"/>
      <c r="EG45" s="79"/>
      <c r="EH45" s="79"/>
      <c r="EI45" s="79"/>
      <c r="EJ45" s="79"/>
      <c r="EK45" s="79"/>
      <c r="EL45" s="79"/>
      <c r="EM45" s="79"/>
      <c r="EN45" s="79"/>
      <c r="EO45" s="79"/>
      <c r="EP45" s="79"/>
      <c r="EQ45" s="79"/>
      <c r="ER45" s="79"/>
      <c r="ES45" s="79"/>
      <c r="ET45" s="79"/>
      <c r="EU45" s="79"/>
      <c r="EV45" s="79"/>
      <c r="EW45" s="79"/>
      <c r="EX45" s="79"/>
      <c r="EY45" s="79"/>
      <c r="EZ45" s="79"/>
      <c r="FA45" s="79"/>
      <c r="FB45" s="79"/>
      <c r="FC45" s="79"/>
      <c r="FD45" s="79"/>
      <c r="FE45" s="79"/>
      <c r="FF45" s="79"/>
      <c r="FG45" s="79"/>
      <c r="FH45" s="79"/>
      <c r="FI45" s="79"/>
      <c r="FJ45" s="79"/>
      <c r="FK45" s="79"/>
      <c r="FL45" s="79"/>
      <c r="FM45" s="79"/>
      <c r="FN45" s="79"/>
      <c r="FO45" s="79"/>
      <c r="FP45" s="79"/>
      <c r="FQ45" s="79"/>
      <c r="FR45" s="79"/>
      <c r="FS45" s="79"/>
      <c r="FT45" s="79"/>
      <c r="FU45" s="79"/>
    </row>
  </sheetData>
  <mergeCells count="191">
    <mergeCell ref="B19:J19"/>
    <mergeCell ref="AH19:AU19"/>
    <mergeCell ref="BX19:CH19"/>
    <mergeCell ref="FI19:FQ19"/>
    <mergeCell ref="BX20:CK20"/>
    <mergeCell ref="BH21:BL21"/>
    <mergeCell ref="B2:AM2"/>
    <mergeCell ref="G5:Q5"/>
    <mergeCell ref="AA5:AH5"/>
    <mergeCell ref="G7:X7"/>
    <mergeCell ref="AA7:AH7"/>
    <mergeCell ref="G9:K9"/>
    <mergeCell ref="BS23:CK23"/>
    <mergeCell ref="CO23:DK23"/>
    <mergeCell ref="A24:F24"/>
    <mergeCell ref="BS27:CK27"/>
    <mergeCell ref="A28:E28"/>
    <mergeCell ref="F28:F30"/>
    <mergeCell ref="G28:G30"/>
    <mergeCell ref="H28:H30"/>
    <mergeCell ref="I28:I30"/>
    <mergeCell ref="J28:J30"/>
    <mergeCell ref="Q28:Q30"/>
    <mergeCell ref="R28:R30"/>
    <mergeCell ref="S28:S30"/>
    <mergeCell ref="T28:T30"/>
    <mergeCell ref="U28:U30"/>
    <mergeCell ref="V28:V30"/>
    <mergeCell ref="K28:K30"/>
    <mergeCell ref="L28:L30"/>
    <mergeCell ref="M28:M30"/>
    <mergeCell ref="N28:N30"/>
    <mergeCell ref="O28:O30"/>
    <mergeCell ref="P28:P30"/>
    <mergeCell ref="AC28:AC30"/>
    <mergeCell ref="AD28:AD30"/>
    <mergeCell ref="AE28:AE30"/>
    <mergeCell ref="AF28:AF30"/>
    <mergeCell ref="AG28:AG30"/>
    <mergeCell ref="AH28:AH30"/>
    <mergeCell ref="W28:W30"/>
    <mergeCell ref="X28:X30"/>
    <mergeCell ref="Y28:Y30"/>
    <mergeCell ref="Z28:Z30"/>
    <mergeCell ref="AA28:AA30"/>
    <mergeCell ref="AB28:AB30"/>
    <mergeCell ref="AO28:AO30"/>
    <mergeCell ref="AP28:AP30"/>
    <mergeCell ref="AQ28:AQ30"/>
    <mergeCell ref="AR28:AR30"/>
    <mergeCell ref="AS28:AS30"/>
    <mergeCell ref="AT28:AT30"/>
    <mergeCell ref="AI28:AI30"/>
    <mergeCell ref="AJ28:AJ30"/>
    <mergeCell ref="AK28:AK30"/>
    <mergeCell ref="AL28:AL30"/>
    <mergeCell ref="AM28:AM30"/>
    <mergeCell ref="AN28:AN30"/>
    <mergeCell ref="BA28:BA30"/>
    <mergeCell ref="BB28:BB30"/>
    <mergeCell ref="BC28:BC30"/>
    <mergeCell ref="BD28:BD30"/>
    <mergeCell ref="BE28:BE30"/>
    <mergeCell ref="BF28:BF30"/>
    <mergeCell ref="AU28:AU30"/>
    <mergeCell ref="AV28:AV30"/>
    <mergeCell ref="AW28:AW30"/>
    <mergeCell ref="AX28:AX30"/>
    <mergeCell ref="AY28:AY30"/>
    <mergeCell ref="AZ28:AZ30"/>
    <mergeCell ref="BM28:BM30"/>
    <mergeCell ref="BN28:BN30"/>
    <mergeCell ref="BO28:BO30"/>
    <mergeCell ref="BP28:BP30"/>
    <mergeCell ref="BQ28:BQ30"/>
    <mergeCell ref="BR28:BR30"/>
    <mergeCell ref="BG28:BG30"/>
    <mergeCell ref="BH28:BH30"/>
    <mergeCell ref="BI28:BI30"/>
    <mergeCell ref="BJ28:BJ30"/>
    <mergeCell ref="BK28:BK30"/>
    <mergeCell ref="BL28:BL30"/>
    <mergeCell ref="BY28:BY30"/>
    <mergeCell ref="BZ28:BZ30"/>
    <mergeCell ref="CA28:CA30"/>
    <mergeCell ref="CB28:CB30"/>
    <mergeCell ref="CC28:CC30"/>
    <mergeCell ref="CD28:CD30"/>
    <mergeCell ref="BS28:BS30"/>
    <mergeCell ref="BT28:BT30"/>
    <mergeCell ref="BU28:BU30"/>
    <mergeCell ref="BV28:BV30"/>
    <mergeCell ref="BW28:BW30"/>
    <mergeCell ref="BX28:BX30"/>
    <mergeCell ref="CK28:CK30"/>
    <mergeCell ref="CR28:CR30"/>
    <mergeCell ref="CS28:CS30"/>
    <mergeCell ref="CT28:CT30"/>
    <mergeCell ref="CU28:CU30"/>
    <mergeCell ref="CV28:CV30"/>
    <mergeCell ref="CE28:CE30"/>
    <mergeCell ref="CF28:CF30"/>
    <mergeCell ref="CG28:CG30"/>
    <mergeCell ref="CH28:CH30"/>
    <mergeCell ref="CI28:CI30"/>
    <mergeCell ref="CJ28:CJ30"/>
    <mergeCell ref="DC28:DC30"/>
    <mergeCell ref="DD28:DD30"/>
    <mergeCell ref="DE28:DE30"/>
    <mergeCell ref="DF28:DF30"/>
    <mergeCell ref="DG28:DG30"/>
    <mergeCell ref="DH28:DH30"/>
    <mergeCell ref="CW28:CW30"/>
    <mergeCell ref="CX28:CX30"/>
    <mergeCell ref="CY28:CY30"/>
    <mergeCell ref="CZ28:CZ30"/>
    <mergeCell ref="DA28:DA30"/>
    <mergeCell ref="DB28:DB30"/>
    <mergeCell ref="DO28:DO30"/>
    <mergeCell ref="DP28:DP30"/>
    <mergeCell ref="DQ28:DQ30"/>
    <mergeCell ref="DR28:DR30"/>
    <mergeCell ref="DS28:DS30"/>
    <mergeCell ref="DT28:DT30"/>
    <mergeCell ref="DI28:DI30"/>
    <mergeCell ref="DJ28:DJ30"/>
    <mergeCell ref="DK28:DK30"/>
    <mergeCell ref="DL28:DL30"/>
    <mergeCell ref="DM28:DM30"/>
    <mergeCell ref="DN28:DN30"/>
    <mergeCell ref="EL28:EL30"/>
    <mergeCell ref="EA28:EA30"/>
    <mergeCell ref="EB28:EB30"/>
    <mergeCell ref="EC28:EC30"/>
    <mergeCell ref="ED28:ED30"/>
    <mergeCell ref="EE28:EE30"/>
    <mergeCell ref="EF28:EF30"/>
    <mergeCell ref="DU28:DU30"/>
    <mergeCell ref="DV28:DV30"/>
    <mergeCell ref="DW28:DW30"/>
    <mergeCell ref="DX28:DX30"/>
    <mergeCell ref="DY28:DY30"/>
    <mergeCell ref="DZ28:DZ30"/>
    <mergeCell ref="FT28:FT30"/>
    <mergeCell ref="FU28:FU30"/>
    <mergeCell ref="CR31:CW31"/>
    <mergeCell ref="DG31:EH31"/>
    <mergeCell ref="FK28:FK30"/>
    <mergeCell ref="FL28:FL30"/>
    <mergeCell ref="FM28:FM30"/>
    <mergeCell ref="FN28:FN30"/>
    <mergeCell ref="FO28:FO30"/>
    <mergeCell ref="FP28:FP30"/>
    <mergeCell ref="FE28:FE30"/>
    <mergeCell ref="FF28:FF30"/>
    <mergeCell ref="FG28:FG30"/>
    <mergeCell ref="FH28:FH30"/>
    <mergeCell ref="FI28:FI30"/>
    <mergeCell ref="FJ28:FJ30"/>
    <mergeCell ref="EY28:EY30"/>
    <mergeCell ref="EZ28:EZ30"/>
    <mergeCell ref="FA28:FA30"/>
    <mergeCell ref="FB28:FB30"/>
    <mergeCell ref="FC28:FC30"/>
    <mergeCell ref="FD28:FD30"/>
    <mergeCell ref="ES28:ES30"/>
    <mergeCell ref="ET28:ET30"/>
    <mergeCell ref="C34:W34"/>
    <mergeCell ref="C35:I35"/>
    <mergeCell ref="J35:AI35"/>
    <mergeCell ref="AK35:AN35"/>
    <mergeCell ref="AP35:BG35"/>
    <mergeCell ref="C36:E36"/>
    <mergeCell ref="FQ28:FQ30"/>
    <mergeCell ref="FR28:FR30"/>
    <mergeCell ref="FS28:FS30"/>
    <mergeCell ref="EU28:EU30"/>
    <mergeCell ref="EV28:EV30"/>
    <mergeCell ref="EW28:EW30"/>
    <mergeCell ref="EX28:EX30"/>
    <mergeCell ref="EM28:EM30"/>
    <mergeCell ref="EN28:EN30"/>
    <mergeCell ref="EO28:EO30"/>
    <mergeCell ref="EP28:EP30"/>
    <mergeCell ref="EQ28:EQ30"/>
    <mergeCell ref="ER28:ER30"/>
    <mergeCell ref="EG28:EG30"/>
    <mergeCell ref="EH28:EH30"/>
    <mergeCell ref="EI28:EI30"/>
    <mergeCell ref="EJ28:EJ30"/>
    <mergeCell ref="EK28:EK30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31"/>
  <sheetViews>
    <sheetView workbookViewId="0"/>
  </sheetViews>
  <sheetFormatPr baseColWidth="10" defaultRowHeight="15" x14ac:dyDescent="0.2"/>
  <cols>
    <col min="2" max="2" width="15.1640625" customWidth="1"/>
  </cols>
  <sheetData>
    <row r="3" spans="1:18" ht="33" customHeight="1" x14ac:dyDescent="0.2">
      <c r="A3" s="174" t="s">
        <v>682</v>
      </c>
      <c r="B3" s="174"/>
      <c r="C3" s="174"/>
      <c r="D3" s="174"/>
      <c r="E3" s="175"/>
    </row>
    <row r="4" spans="1:18" ht="16" x14ac:dyDescent="0.2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</row>
    <row r="5" spans="1:18" ht="16" x14ac:dyDescent="0.2">
      <c r="A5" s="79"/>
      <c r="B5" s="79" t="s">
        <v>419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</row>
    <row r="6" spans="1:18" ht="16" x14ac:dyDescent="0.2">
      <c r="A6" s="79"/>
      <c r="B6" s="79" t="s">
        <v>420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</row>
    <row r="7" spans="1:18" ht="16" x14ac:dyDescent="0.2">
      <c r="A7" s="79"/>
      <c r="B7" s="79" t="s">
        <v>421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</row>
    <row r="8" spans="1:18" ht="16" x14ac:dyDescent="0.2">
      <c r="A8" s="79"/>
      <c r="B8" s="79" t="s">
        <v>422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</row>
    <row r="9" spans="1:18" ht="16" x14ac:dyDescent="0.2">
      <c r="A9" s="79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</row>
    <row r="10" spans="1:18" ht="17" thickBot="1" x14ac:dyDescent="0.25">
      <c r="A10" s="79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</row>
    <row r="11" spans="1:18" ht="17" thickBot="1" x14ac:dyDescent="0.25">
      <c r="A11" s="79"/>
      <c r="B11" s="236" t="s">
        <v>423</v>
      </c>
      <c r="C11" s="236"/>
      <c r="D11" s="79"/>
      <c r="E11" s="79"/>
      <c r="F11" s="100" t="s">
        <v>424</v>
      </c>
      <c r="G11" s="101" t="s">
        <v>425</v>
      </c>
      <c r="H11" s="101" t="s">
        <v>426</v>
      </c>
      <c r="I11" s="101" t="s">
        <v>427</v>
      </c>
      <c r="J11" s="101" t="s">
        <v>428</v>
      </c>
      <c r="K11" s="102" t="s">
        <v>429</v>
      </c>
      <c r="L11" s="79"/>
      <c r="M11" s="236" t="s">
        <v>430</v>
      </c>
      <c r="N11" s="236"/>
      <c r="O11" s="236"/>
      <c r="P11" s="236"/>
      <c r="Q11" s="236"/>
      <c r="R11" s="236"/>
    </row>
    <row r="12" spans="1:18" ht="16" x14ac:dyDescent="0.2">
      <c r="A12" s="79"/>
      <c r="B12" s="103" t="s">
        <v>431</v>
      </c>
      <c r="C12" s="104" t="s">
        <v>354</v>
      </c>
      <c r="D12" s="79"/>
      <c r="E12" s="237" t="s">
        <v>432</v>
      </c>
      <c r="F12" s="103" t="s">
        <v>433</v>
      </c>
      <c r="G12" s="105" t="s">
        <v>274</v>
      </c>
      <c r="H12" s="106" t="s">
        <v>434</v>
      </c>
      <c r="I12" s="25" t="s">
        <v>274</v>
      </c>
      <c r="J12" s="107" t="s">
        <v>274</v>
      </c>
      <c r="K12" s="108" t="s">
        <v>274</v>
      </c>
      <c r="L12" s="79"/>
      <c r="M12" s="79" t="s">
        <v>435</v>
      </c>
      <c r="N12" s="79"/>
      <c r="O12" s="79"/>
      <c r="P12" s="79"/>
      <c r="Q12" s="79"/>
      <c r="R12" s="79"/>
    </row>
    <row r="13" spans="1:18" ht="16" x14ac:dyDescent="0.2">
      <c r="A13" s="79"/>
      <c r="B13" s="109" t="s">
        <v>436</v>
      </c>
      <c r="C13" s="110" t="s">
        <v>342</v>
      </c>
      <c r="D13" s="79"/>
      <c r="E13" s="234"/>
      <c r="F13" s="111" t="s">
        <v>437</v>
      </c>
      <c r="G13" s="112" t="s">
        <v>343</v>
      </c>
      <c r="H13" s="113" t="s">
        <v>438</v>
      </c>
      <c r="I13" s="114" t="s">
        <v>343</v>
      </c>
      <c r="J13" s="115" t="s">
        <v>343</v>
      </c>
      <c r="K13" s="116" t="s">
        <v>343</v>
      </c>
      <c r="L13" s="79"/>
      <c r="M13" s="79" t="s">
        <v>439</v>
      </c>
      <c r="N13" s="79"/>
      <c r="O13" s="79"/>
      <c r="P13" s="79"/>
      <c r="Q13" s="79"/>
      <c r="R13" s="79"/>
    </row>
    <row r="14" spans="1:18" ht="16" x14ac:dyDescent="0.2">
      <c r="A14" s="79"/>
      <c r="B14" s="109" t="s">
        <v>440</v>
      </c>
      <c r="C14" s="110" t="s">
        <v>357</v>
      </c>
      <c r="D14" s="79"/>
      <c r="E14" s="234"/>
      <c r="F14" s="111" t="s">
        <v>441</v>
      </c>
      <c r="G14" s="112" t="s">
        <v>255</v>
      </c>
      <c r="H14" s="113" t="s">
        <v>438</v>
      </c>
      <c r="I14" s="114" t="s">
        <v>255</v>
      </c>
      <c r="J14" s="117" t="s">
        <v>277</v>
      </c>
      <c r="K14" s="116" t="s">
        <v>277</v>
      </c>
      <c r="L14" s="79"/>
      <c r="M14" s="79" t="s">
        <v>442</v>
      </c>
      <c r="N14" s="79"/>
      <c r="O14" s="79"/>
      <c r="P14" s="79"/>
      <c r="Q14" s="79"/>
      <c r="R14" s="79"/>
    </row>
    <row r="15" spans="1:18" ht="16" x14ac:dyDescent="0.2">
      <c r="A15" s="79"/>
      <c r="B15" s="109" t="s">
        <v>443</v>
      </c>
      <c r="C15" s="110" t="s">
        <v>367</v>
      </c>
      <c r="D15" s="79"/>
      <c r="E15" s="234"/>
      <c r="F15" s="111" t="s">
        <v>444</v>
      </c>
      <c r="G15" s="118" t="s">
        <v>365</v>
      </c>
      <c r="H15" s="106" t="s">
        <v>434</v>
      </c>
      <c r="I15" s="119" t="s">
        <v>365</v>
      </c>
      <c r="J15" s="120" t="s">
        <v>300</v>
      </c>
      <c r="K15" s="121" t="s">
        <v>300</v>
      </c>
      <c r="L15" s="79"/>
      <c r="M15" s="79" t="s">
        <v>445</v>
      </c>
      <c r="N15" s="79"/>
      <c r="O15" s="79"/>
      <c r="P15" s="79"/>
      <c r="Q15" s="79"/>
      <c r="R15" s="79"/>
    </row>
    <row r="16" spans="1:18" ht="16" x14ac:dyDescent="0.2">
      <c r="A16" s="79"/>
      <c r="B16" s="109" t="s">
        <v>446</v>
      </c>
      <c r="C16" s="110" t="s">
        <v>355</v>
      </c>
      <c r="D16" s="79"/>
      <c r="E16" s="234"/>
      <c r="F16" s="111" t="s">
        <v>447</v>
      </c>
      <c r="G16" s="112" t="s">
        <v>311</v>
      </c>
      <c r="H16" s="113" t="s">
        <v>438</v>
      </c>
      <c r="I16" s="114" t="s">
        <v>311</v>
      </c>
      <c r="J16" s="117" t="s">
        <v>259</v>
      </c>
      <c r="K16" s="116" t="s">
        <v>259</v>
      </c>
      <c r="L16" s="79"/>
      <c r="M16" s="79" t="s">
        <v>448</v>
      </c>
      <c r="N16" s="79"/>
      <c r="O16" s="79"/>
      <c r="P16" s="79"/>
      <c r="Q16" s="79"/>
      <c r="R16" s="79"/>
    </row>
    <row r="17" spans="1:18" ht="16" x14ac:dyDescent="0.2">
      <c r="A17" s="79"/>
      <c r="B17" s="109" t="s">
        <v>449</v>
      </c>
      <c r="C17" s="110" t="s">
        <v>368</v>
      </c>
      <c r="D17" s="79"/>
      <c r="E17" s="234"/>
      <c r="F17" s="111" t="s">
        <v>450</v>
      </c>
      <c r="G17" s="112" t="s">
        <v>335</v>
      </c>
      <c r="H17" s="106" t="s">
        <v>451</v>
      </c>
      <c r="I17" s="122" t="s">
        <v>331</v>
      </c>
      <c r="J17" s="123" t="s">
        <v>331</v>
      </c>
      <c r="K17" s="124" t="s">
        <v>331</v>
      </c>
      <c r="L17" s="79"/>
      <c r="M17" s="79" t="s">
        <v>452</v>
      </c>
      <c r="N17" s="79"/>
      <c r="O17" s="79"/>
      <c r="P17" s="79"/>
      <c r="Q17" s="79"/>
      <c r="R17" s="79"/>
    </row>
    <row r="18" spans="1:18" ht="16" x14ac:dyDescent="0.2">
      <c r="A18" s="79"/>
      <c r="B18" s="109" t="s">
        <v>453</v>
      </c>
      <c r="C18" s="110" t="s">
        <v>360</v>
      </c>
      <c r="D18" s="79"/>
      <c r="E18" s="234"/>
      <c r="F18" s="111" t="s">
        <v>454</v>
      </c>
      <c r="G18" s="112" t="s">
        <v>292</v>
      </c>
      <c r="H18" s="113" t="s">
        <v>438</v>
      </c>
      <c r="I18" s="114" t="s">
        <v>292</v>
      </c>
      <c r="J18" s="117" t="s">
        <v>332</v>
      </c>
      <c r="K18" s="116" t="s">
        <v>332</v>
      </c>
      <c r="L18" s="79"/>
      <c r="M18" s="79" t="s">
        <v>455</v>
      </c>
      <c r="N18" s="79"/>
      <c r="O18" s="79"/>
      <c r="P18" s="79"/>
      <c r="Q18" s="79"/>
      <c r="R18" s="79"/>
    </row>
    <row r="19" spans="1:18" ht="16" x14ac:dyDescent="0.2">
      <c r="A19" s="79"/>
      <c r="B19" s="109" t="s">
        <v>456</v>
      </c>
      <c r="C19" s="110" t="s">
        <v>327</v>
      </c>
      <c r="D19" s="79"/>
      <c r="E19" s="234"/>
      <c r="F19" s="111" t="s">
        <v>457</v>
      </c>
      <c r="G19" s="112" t="s">
        <v>326</v>
      </c>
      <c r="H19" s="106" t="s">
        <v>451</v>
      </c>
      <c r="I19" s="122" t="s">
        <v>271</v>
      </c>
      <c r="J19" s="123" t="s">
        <v>271</v>
      </c>
      <c r="K19" s="124" t="s">
        <v>271</v>
      </c>
      <c r="L19" s="79"/>
      <c r="M19" s="79" t="s">
        <v>458</v>
      </c>
      <c r="N19" s="79"/>
      <c r="O19" s="79"/>
      <c r="P19" s="79"/>
      <c r="Q19" s="79"/>
      <c r="R19" s="79"/>
    </row>
    <row r="20" spans="1:18" ht="16" x14ac:dyDescent="0.2">
      <c r="A20" s="79"/>
      <c r="B20" s="109" t="s">
        <v>459</v>
      </c>
      <c r="C20" s="121" t="s">
        <v>348</v>
      </c>
      <c r="D20" s="79"/>
      <c r="E20" s="234"/>
      <c r="F20" s="111" t="s">
        <v>460</v>
      </c>
      <c r="G20" s="112" t="s">
        <v>352</v>
      </c>
      <c r="H20" s="106" t="s">
        <v>461</v>
      </c>
      <c r="I20" s="122" t="s">
        <v>249</v>
      </c>
      <c r="J20" s="125" t="s">
        <v>249</v>
      </c>
      <c r="K20" s="110" t="s">
        <v>249</v>
      </c>
      <c r="L20" s="79"/>
      <c r="M20" s="79" t="s">
        <v>462</v>
      </c>
      <c r="N20" s="79"/>
      <c r="O20" s="79"/>
      <c r="P20" s="79"/>
      <c r="Q20" s="79"/>
      <c r="R20" s="79"/>
    </row>
    <row r="21" spans="1:18" ht="16" x14ac:dyDescent="0.2">
      <c r="A21" s="79"/>
      <c r="B21" s="109" t="s">
        <v>463</v>
      </c>
      <c r="C21" s="110" t="s">
        <v>344</v>
      </c>
      <c r="D21" s="79"/>
      <c r="E21" s="234"/>
      <c r="F21" s="111" t="s">
        <v>464</v>
      </c>
      <c r="G21" s="112" t="s">
        <v>265</v>
      </c>
      <c r="H21" s="106" t="s">
        <v>434</v>
      </c>
      <c r="I21" s="122" t="s">
        <v>265</v>
      </c>
      <c r="J21" s="125" t="s">
        <v>265</v>
      </c>
      <c r="K21" s="110" t="s">
        <v>265</v>
      </c>
      <c r="L21" s="79"/>
      <c r="M21" s="79" t="s">
        <v>465</v>
      </c>
      <c r="N21" s="79"/>
      <c r="O21" s="79"/>
      <c r="P21" s="79"/>
      <c r="Q21" s="79"/>
      <c r="R21" s="79"/>
    </row>
    <row r="22" spans="1:18" ht="16" x14ac:dyDescent="0.2">
      <c r="A22" s="79"/>
      <c r="B22" s="109" t="s">
        <v>466</v>
      </c>
      <c r="C22" s="110" t="s">
        <v>366</v>
      </c>
      <c r="D22" s="79"/>
      <c r="E22" s="234"/>
      <c r="F22" s="111" t="s">
        <v>431</v>
      </c>
      <c r="G22" s="126" t="s">
        <v>354</v>
      </c>
      <c r="H22" s="106" t="s">
        <v>432</v>
      </c>
      <c r="I22" s="122" t="s">
        <v>354</v>
      </c>
      <c r="J22" s="125" t="s">
        <v>354</v>
      </c>
      <c r="K22" s="110" t="s">
        <v>354</v>
      </c>
      <c r="L22" s="79"/>
      <c r="M22" s="79" t="s">
        <v>467</v>
      </c>
      <c r="N22" s="79"/>
      <c r="O22" s="79"/>
      <c r="P22" s="79"/>
      <c r="Q22" s="79"/>
      <c r="R22" s="79"/>
    </row>
    <row r="23" spans="1:18" ht="16" x14ac:dyDescent="0.2">
      <c r="A23" s="79"/>
      <c r="B23" s="109" t="s">
        <v>468</v>
      </c>
      <c r="C23" s="110" t="s">
        <v>363</v>
      </c>
      <c r="D23" s="79"/>
      <c r="E23" s="234"/>
      <c r="F23" s="111" t="s">
        <v>469</v>
      </c>
      <c r="G23" s="112" t="s">
        <v>300</v>
      </c>
      <c r="H23" s="106" t="s">
        <v>434</v>
      </c>
      <c r="I23" s="122" t="s">
        <v>300</v>
      </c>
      <c r="J23" s="120" t="s">
        <v>365</v>
      </c>
      <c r="K23" s="121" t="s">
        <v>365</v>
      </c>
      <c r="L23" s="79"/>
      <c r="M23" s="79" t="s">
        <v>470</v>
      </c>
      <c r="N23" s="79"/>
      <c r="O23" s="79"/>
      <c r="P23" s="79"/>
      <c r="Q23" s="79"/>
      <c r="R23" s="79"/>
    </row>
    <row r="24" spans="1:18" ht="16" x14ac:dyDescent="0.2">
      <c r="A24" s="79"/>
      <c r="B24" s="109" t="s">
        <v>471</v>
      </c>
      <c r="C24" s="104" t="s">
        <v>352</v>
      </c>
      <c r="D24" s="79"/>
      <c r="E24" s="234"/>
      <c r="F24" s="111" t="s">
        <v>472</v>
      </c>
      <c r="G24" s="112" t="s">
        <v>319</v>
      </c>
      <c r="H24" s="106" t="s">
        <v>461</v>
      </c>
      <c r="I24" s="122" t="s">
        <v>298</v>
      </c>
      <c r="J24" s="107" t="s">
        <v>298</v>
      </c>
      <c r="K24" s="108" t="s">
        <v>298</v>
      </c>
      <c r="L24" s="79"/>
      <c r="M24" s="79" t="s">
        <v>473</v>
      </c>
      <c r="N24" s="79"/>
      <c r="O24" s="79"/>
      <c r="P24" s="79"/>
      <c r="Q24" s="79"/>
      <c r="R24" s="79"/>
    </row>
    <row r="25" spans="1:18" ht="16" x14ac:dyDescent="0.2">
      <c r="A25" s="79"/>
      <c r="B25" s="109" t="s">
        <v>474</v>
      </c>
      <c r="C25" s="110" t="s">
        <v>293</v>
      </c>
      <c r="D25" s="79"/>
      <c r="E25" s="234"/>
      <c r="F25" s="111" t="s">
        <v>475</v>
      </c>
      <c r="G25" s="112" t="s">
        <v>336</v>
      </c>
      <c r="H25" s="106" t="s">
        <v>432</v>
      </c>
      <c r="I25" s="122" t="s">
        <v>284</v>
      </c>
      <c r="J25" s="125" t="s">
        <v>284</v>
      </c>
      <c r="K25" s="110" t="s">
        <v>284</v>
      </c>
      <c r="L25" s="79"/>
      <c r="M25" s="79" t="s">
        <v>476</v>
      </c>
      <c r="N25" s="79"/>
      <c r="O25" s="79"/>
      <c r="P25" s="79"/>
      <c r="Q25" s="79"/>
      <c r="R25" s="79"/>
    </row>
    <row r="26" spans="1:18" ht="16" x14ac:dyDescent="0.2">
      <c r="A26" s="79"/>
      <c r="B26" s="109" t="s">
        <v>477</v>
      </c>
      <c r="C26" s="110" t="s">
        <v>333</v>
      </c>
      <c r="D26" s="79"/>
      <c r="E26" s="234"/>
      <c r="F26" s="111" t="s">
        <v>478</v>
      </c>
      <c r="G26" s="112" t="s">
        <v>287</v>
      </c>
      <c r="H26" s="113" t="s">
        <v>438</v>
      </c>
      <c r="I26" s="114" t="s">
        <v>287</v>
      </c>
      <c r="J26" s="117" t="s">
        <v>255</v>
      </c>
      <c r="K26" s="116" t="s">
        <v>255</v>
      </c>
      <c r="L26" s="79"/>
      <c r="M26" s="79" t="s">
        <v>479</v>
      </c>
      <c r="N26" s="79"/>
      <c r="O26" s="79"/>
      <c r="P26" s="79"/>
      <c r="Q26" s="79"/>
      <c r="R26" s="79"/>
    </row>
    <row r="27" spans="1:18" ht="16" x14ac:dyDescent="0.2">
      <c r="A27" s="79"/>
      <c r="B27" s="109" t="s">
        <v>480</v>
      </c>
      <c r="C27" s="127" t="s">
        <v>324</v>
      </c>
      <c r="D27" s="79"/>
      <c r="E27" s="234"/>
      <c r="F27" s="111" t="s">
        <v>481</v>
      </c>
      <c r="G27" s="112" t="s">
        <v>294</v>
      </c>
      <c r="H27" s="113" t="s">
        <v>438</v>
      </c>
      <c r="I27" s="114" t="s">
        <v>294</v>
      </c>
      <c r="J27" s="128" t="s">
        <v>281</v>
      </c>
      <c r="K27" s="129" t="s">
        <v>281</v>
      </c>
      <c r="L27" s="79"/>
      <c r="M27" s="79" t="s">
        <v>482</v>
      </c>
      <c r="N27" s="79"/>
      <c r="O27" s="79"/>
      <c r="P27" s="79"/>
      <c r="Q27" s="79"/>
      <c r="R27" s="79"/>
    </row>
    <row r="28" spans="1:18" ht="16" x14ac:dyDescent="0.2">
      <c r="A28" s="79"/>
      <c r="B28" s="109" t="s">
        <v>483</v>
      </c>
      <c r="C28" s="110" t="s">
        <v>337</v>
      </c>
      <c r="D28" s="79"/>
      <c r="E28" s="234"/>
      <c r="F28" s="111" t="s">
        <v>484</v>
      </c>
      <c r="G28" s="112" t="s">
        <v>310</v>
      </c>
      <c r="H28" s="113" t="s">
        <v>438</v>
      </c>
      <c r="I28" s="114" t="s">
        <v>310</v>
      </c>
      <c r="J28" s="117" t="s">
        <v>330</v>
      </c>
      <c r="K28" s="116" t="s">
        <v>330</v>
      </c>
      <c r="L28" s="79"/>
      <c r="M28" s="79" t="s">
        <v>485</v>
      </c>
      <c r="N28" s="79"/>
      <c r="O28" s="79"/>
      <c r="P28" s="79" t="s">
        <v>486</v>
      </c>
      <c r="Q28" s="79"/>
      <c r="R28" s="79"/>
    </row>
    <row r="29" spans="1:18" ht="16" x14ac:dyDescent="0.2">
      <c r="A29" s="79"/>
      <c r="B29" s="109" t="s">
        <v>487</v>
      </c>
      <c r="C29" s="130" t="s">
        <v>313</v>
      </c>
      <c r="D29" s="79"/>
      <c r="E29" s="234"/>
      <c r="F29" s="111" t="s">
        <v>488</v>
      </c>
      <c r="G29" s="112" t="s">
        <v>268</v>
      </c>
      <c r="H29" s="106" t="s">
        <v>434</v>
      </c>
      <c r="I29" s="122" t="s">
        <v>268</v>
      </c>
      <c r="J29" s="131" t="s">
        <v>268</v>
      </c>
      <c r="K29" s="132" t="s">
        <v>268</v>
      </c>
      <c r="L29" s="79"/>
      <c r="M29" s="79" t="s">
        <v>489</v>
      </c>
      <c r="N29" s="79"/>
      <c r="O29" s="79"/>
      <c r="P29" s="79"/>
      <c r="Q29" s="79"/>
      <c r="R29" s="79"/>
    </row>
    <row r="30" spans="1:18" ht="16" x14ac:dyDescent="0.2">
      <c r="A30" s="79"/>
      <c r="B30" s="109" t="s">
        <v>490</v>
      </c>
      <c r="C30" s="110" t="s">
        <v>285</v>
      </c>
      <c r="D30" s="79"/>
      <c r="E30" s="234"/>
      <c r="F30" s="111" t="s">
        <v>480</v>
      </c>
      <c r="G30" s="112" t="s">
        <v>350</v>
      </c>
      <c r="H30" s="106" t="s">
        <v>432</v>
      </c>
      <c r="I30" s="133" t="s">
        <v>324</v>
      </c>
      <c r="J30" s="134" t="s">
        <v>324</v>
      </c>
      <c r="K30" s="135" t="s">
        <v>324</v>
      </c>
      <c r="L30" s="79"/>
      <c r="M30" s="79" t="s">
        <v>491</v>
      </c>
      <c r="N30" s="79"/>
      <c r="O30" s="79"/>
      <c r="P30" s="79"/>
      <c r="Q30" s="79"/>
      <c r="R30" s="79"/>
    </row>
    <row r="31" spans="1:18" ht="16" x14ac:dyDescent="0.2">
      <c r="A31" s="79"/>
      <c r="B31" s="109" t="s">
        <v>492</v>
      </c>
      <c r="C31" s="110" t="s">
        <v>278</v>
      </c>
      <c r="D31" s="79"/>
      <c r="E31" s="234"/>
      <c r="F31" s="111" t="s">
        <v>493</v>
      </c>
      <c r="G31" s="112" t="s">
        <v>269</v>
      </c>
      <c r="H31" s="106" t="s">
        <v>434</v>
      </c>
      <c r="I31" s="122" t="s">
        <v>269</v>
      </c>
      <c r="J31" s="125" t="s">
        <v>269</v>
      </c>
      <c r="K31" s="110" t="s">
        <v>269</v>
      </c>
      <c r="L31" s="79"/>
      <c r="M31" s="79" t="s">
        <v>494</v>
      </c>
      <c r="N31" s="79"/>
      <c r="O31" s="79"/>
      <c r="P31" s="79"/>
      <c r="Q31" s="79"/>
      <c r="R31" s="79"/>
    </row>
    <row r="32" spans="1:18" ht="16" x14ac:dyDescent="0.2">
      <c r="A32" s="79"/>
      <c r="B32" s="109" t="s">
        <v>495</v>
      </c>
      <c r="C32" s="104" t="s">
        <v>319</v>
      </c>
      <c r="D32" s="79"/>
      <c r="E32" s="234"/>
      <c r="F32" s="111" t="s">
        <v>496</v>
      </c>
      <c r="G32" s="112" t="s">
        <v>251</v>
      </c>
      <c r="H32" s="106" t="s">
        <v>434</v>
      </c>
      <c r="I32" s="122" t="s">
        <v>251</v>
      </c>
      <c r="J32" s="107" t="s">
        <v>251</v>
      </c>
      <c r="K32" s="108" t="s">
        <v>251</v>
      </c>
      <c r="L32" s="79"/>
      <c r="M32" s="79" t="s">
        <v>497</v>
      </c>
      <c r="N32" s="79"/>
      <c r="O32" s="79"/>
      <c r="P32" s="79"/>
      <c r="Q32" s="79"/>
      <c r="R32" s="79"/>
    </row>
    <row r="33" spans="1:18" ht="16" x14ac:dyDescent="0.2">
      <c r="A33" s="79"/>
      <c r="B33" s="109" t="s">
        <v>498</v>
      </c>
      <c r="C33" s="110" t="s">
        <v>364</v>
      </c>
      <c r="D33" s="79"/>
      <c r="E33" s="234"/>
      <c r="F33" s="111" t="s">
        <v>499</v>
      </c>
      <c r="G33" s="112" t="s">
        <v>320</v>
      </c>
      <c r="H33" s="113" t="s">
        <v>438</v>
      </c>
      <c r="I33" s="114" t="s">
        <v>320</v>
      </c>
      <c r="J33" s="117" t="s">
        <v>314</v>
      </c>
      <c r="K33" s="116" t="s">
        <v>314</v>
      </c>
      <c r="L33" s="79"/>
      <c r="M33" s="79" t="s">
        <v>500</v>
      </c>
      <c r="N33" s="79"/>
      <c r="O33" s="79"/>
      <c r="P33" s="79"/>
      <c r="Q33" s="79"/>
      <c r="R33" s="79"/>
    </row>
    <row r="34" spans="1:18" ht="16" x14ac:dyDescent="0.2">
      <c r="A34" s="79"/>
      <c r="B34" s="109" t="s">
        <v>501</v>
      </c>
      <c r="C34" s="110" t="s">
        <v>289</v>
      </c>
      <c r="D34" s="79"/>
      <c r="E34" s="234"/>
      <c r="F34" s="111" t="s">
        <v>449</v>
      </c>
      <c r="G34" s="126" t="s">
        <v>368</v>
      </c>
      <c r="H34" s="106" t="s">
        <v>432</v>
      </c>
      <c r="I34" s="122" t="s">
        <v>368</v>
      </c>
      <c r="J34" s="125" t="s">
        <v>368</v>
      </c>
      <c r="K34" s="110" t="s">
        <v>368</v>
      </c>
      <c r="L34" s="79"/>
      <c r="M34" s="79" t="s">
        <v>502</v>
      </c>
      <c r="N34" s="79"/>
      <c r="O34" s="79"/>
      <c r="P34" s="79"/>
      <c r="Q34" s="79"/>
      <c r="R34" s="79"/>
    </row>
    <row r="35" spans="1:18" ht="17" thickBot="1" x14ac:dyDescent="0.25">
      <c r="A35" s="79"/>
      <c r="B35" s="136" t="s">
        <v>475</v>
      </c>
      <c r="C35" s="110" t="s">
        <v>284</v>
      </c>
      <c r="D35" s="79"/>
      <c r="E35" s="235"/>
      <c r="F35" s="137" t="s">
        <v>503</v>
      </c>
      <c r="G35" s="138" t="s">
        <v>286</v>
      </c>
      <c r="H35" s="106" t="s">
        <v>434</v>
      </c>
      <c r="I35" s="122" t="s">
        <v>286</v>
      </c>
      <c r="J35" s="125" t="s">
        <v>286</v>
      </c>
      <c r="K35" s="110" t="s">
        <v>286</v>
      </c>
      <c r="L35" s="79"/>
      <c r="M35" s="79" t="s">
        <v>504</v>
      </c>
      <c r="N35" s="79"/>
      <c r="O35" s="79"/>
      <c r="P35" s="79"/>
      <c r="Q35" s="79"/>
      <c r="R35" s="79"/>
    </row>
    <row r="36" spans="1:18" ht="16" x14ac:dyDescent="0.2">
      <c r="A36" s="79"/>
      <c r="B36" s="109" t="s">
        <v>505</v>
      </c>
      <c r="C36" s="110" t="s">
        <v>351</v>
      </c>
      <c r="D36" s="79"/>
      <c r="E36" s="233" t="s">
        <v>451</v>
      </c>
      <c r="F36" s="103" t="s">
        <v>506</v>
      </c>
      <c r="G36" s="112" t="s">
        <v>328</v>
      </c>
      <c r="H36" s="106" t="s">
        <v>451</v>
      </c>
      <c r="I36" s="122" t="s">
        <v>325</v>
      </c>
      <c r="J36" s="123" t="s">
        <v>325</v>
      </c>
      <c r="K36" s="124" t="s">
        <v>325</v>
      </c>
      <c r="L36" s="79"/>
      <c r="M36" s="79" t="s">
        <v>507</v>
      </c>
      <c r="N36" s="79"/>
      <c r="O36" s="79"/>
      <c r="P36" s="79"/>
      <c r="Q36" s="79"/>
      <c r="R36" s="79"/>
    </row>
    <row r="37" spans="1:18" ht="16" x14ac:dyDescent="0.2">
      <c r="A37" s="79"/>
      <c r="B37" s="109" t="s">
        <v>508</v>
      </c>
      <c r="C37" s="139" t="s">
        <v>362</v>
      </c>
      <c r="D37" s="79"/>
      <c r="E37" s="234"/>
      <c r="F37" s="111" t="s">
        <v>509</v>
      </c>
      <c r="G37" s="112" t="s">
        <v>364</v>
      </c>
      <c r="H37" s="106" t="s">
        <v>461</v>
      </c>
      <c r="I37" s="122" t="s">
        <v>257</v>
      </c>
      <c r="J37" s="107" t="s">
        <v>257</v>
      </c>
      <c r="K37" s="108" t="s">
        <v>257</v>
      </c>
      <c r="L37" s="79"/>
      <c r="M37" s="79" t="s">
        <v>510</v>
      </c>
      <c r="N37" s="79"/>
      <c r="O37" s="79"/>
      <c r="P37" s="79"/>
      <c r="Q37" s="79"/>
      <c r="R37" s="79"/>
    </row>
    <row r="38" spans="1:18" ht="16" x14ac:dyDescent="0.2">
      <c r="A38" s="79"/>
      <c r="B38" s="109" t="s">
        <v>511</v>
      </c>
      <c r="C38" s="140" t="s">
        <v>321</v>
      </c>
      <c r="D38" s="79"/>
      <c r="E38" s="234"/>
      <c r="F38" s="111" t="s">
        <v>512</v>
      </c>
      <c r="G38" s="112" t="s">
        <v>317</v>
      </c>
      <c r="H38" s="113" t="s">
        <v>438</v>
      </c>
      <c r="I38" s="114" t="s">
        <v>317</v>
      </c>
      <c r="J38" s="128" t="s">
        <v>311</v>
      </c>
      <c r="K38" s="129" t="s">
        <v>311</v>
      </c>
      <c r="L38" s="79"/>
      <c r="M38" s="79" t="s">
        <v>513</v>
      </c>
      <c r="N38" s="79"/>
      <c r="O38" s="79"/>
      <c r="P38" s="79"/>
      <c r="Q38" s="79"/>
      <c r="R38" s="79"/>
    </row>
    <row r="39" spans="1:18" ht="16" x14ac:dyDescent="0.2">
      <c r="A39" s="79"/>
      <c r="B39" s="109" t="s">
        <v>514</v>
      </c>
      <c r="C39" s="110" t="s">
        <v>350</v>
      </c>
      <c r="D39" s="79"/>
      <c r="E39" s="234"/>
      <c r="F39" s="111" t="s">
        <v>515</v>
      </c>
      <c r="G39" s="112" t="s">
        <v>267</v>
      </c>
      <c r="H39" s="106" t="s">
        <v>461</v>
      </c>
      <c r="I39" s="122" t="s">
        <v>347</v>
      </c>
      <c r="J39" s="125" t="s">
        <v>347</v>
      </c>
      <c r="K39" s="110" t="s">
        <v>347</v>
      </c>
      <c r="L39" s="79"/>
      <c r="M39" s="79" t="s">
        <v>516</v>
      </c>
      <c r="N39" s="79"/>
      <c r="O39" s="79"/>
      <c r="P39" s="79"/>
      <c r="Q39" s="79"/>
      <c r="R39" s="79"/>
    </row>
    <row r="40" spans="1:18" ht="16" x14ac:dyDescent="0.2">
      <c r="A40" s="79"/>
      <c r="B40" s="109" t="s">
        <v>450</v>
      </c>
      <c r="C40" s="130" t="s">
        <v>331</v>
      </c>
      <c r="D40" s="79"/>
      <c r="E40" s="234"/>
      <c r="F40" s="111" t="s">
        <v>517</v>
      </c>
      <c r="G40" s="112" t="s">
        <v>250</v>
      </c>
      <c r="H40" s="106" t="s">
        <v>461</v>
      </c>
      <c r="I40" s="122" t="s">
        <v>303</v>
      </c>
      <c r="J40" s="131" t="s">
        <v>303</v>
      </c>
      <c r="K40" s="132" t="s">
        <v>303</v>
      </c>
      <c r="L40" s="79"/>
      <c r="M40" s="79" t="s">
        <v>518</v>
      </c>
      <c r="N40" s="79"/>
      <c r="O40" s="79"/>
      <c r="P40" s="79"/>
      <c r="Q40" s="79"/>
      <c r="R40" s="79"/>
    </row>
    <row r="41" spans="1:18" ht="16" x14ac:dyDescent="0.2">
      <c r="A41" s="79"/>
      <c r="B41" s="109" t="s">
        <v>519</v>
      </c>
      <c r="C41" s="140" t="s">
        <v>353</v>
      </c>
      <c r="D41" s="79"/>
      <c r="E41" s="234"/>
      <c r="F41" s="111" t="s">
        <v>520</v>
      </c>
      <c r="G41" s="112" t="s">
        <v>273</v>
      </c>
      <c r="H41" s="106" t="s">
        <v>451</v>
      </c>
      <c r="I41" s="122" t="s">
        <v>273</v>
      </c>
      <c r="J41" s="141" t="s">
        <v>273</v>
      </c>
      <c r="K41" s="132" t="s">
        <v>273</v>
      </c>
      <c r="L41" s="79"/>
      <c r="M41" s="79" t="s">
        <v>521</v>
      </c>
      <c r="N41" s="79"/>
      <c r="O41" s="79"/>
      <c r="P41" s="79"/>
      <c r="Q41" s="79"/>
      <c r="R41" s="79"/>
    </row>
    <row r="42" spans="1:18" ht="16" x14ac:dyDescent="0.2">
      <c r="A42" s="79"/>
      <c r="B42" s="109" t="s">
        <v>506</v>
      </c>
      <c r="C42" s="140" t="s">
        <v>325</v>
      </c>
      <c r="D42" s="79"/>
      <c r="E42" s="234"/>
      <c r="F42" s="111" t="s">
        <v>522</v>
      </c>
      <c r="G42" s="112" t="s">
        <v>358</v>
      </c>
      <c r="H42" s="106" t="s">
        <v>451</v>
      </c>
      <c r="I42" s="122" t="s">
        <v>358</v>
      </c>
      <c r="J42" s="141" t="s">
        <v>358</v>
      </c>
      <c r="K42" s="132" t="s">
        <v>358</v>
      </c>
      <c r="L42" s="79"/>
      <c r="M42" s="79" t="s">
        <v>523</v>
      </c>
      <c r="N42" s="79"/>
      <c r="O42" s="79"/>
      <c r="P42" s="79"/>
      <c r="Q42" s="79"/>
      <c r="R42" s="79"/>
    </row>
    <row r="43" spans="1:18" ht="16" x14ac:dyDescent="0.2">
      <c r="A43" s="79"/>
      <c r="B43" s="109" t="s">
        <v>524</v>
      </c>
      <c r="C43" s="110" t="s">
        <v>341</v>
      </c>
      <c r="D43" s="79"/>
      <c r="E43" s="234"/>
      <c r="F43" s="111" t="s">
        <v>525</v>
      </c>
      <c r="G43" s="112" t="s">
        <v>258</v>
      </c>
      <c r="H43" s="106" t="s">
        <v>434</v>
      </c>
      <c r="I43" s="122" t="s">
        <v>258</v>
      </c>
      <c r="J43" s="125" t="s">
        <v>258</v>
      </c>
      <c r="K43" s="110" t="s">
        <v>258</v>
      </c>
      <c r="L43" s="79"/>
      <c r="M43" s="79" t="s">
        <v>526</v>
      </c>
      <c r="N43" s="79"/>
      <c r="O43" s="79"/>
      <c r="P43" s="79"/>
      <c r="Q43" s="79"/>
      <c r="R43" s="79"/>
    </row>
    <row r="44" spans="1:18" ht="16" x14ac:dyDescent="0.2">
      <c r="A44" s="79"/>
      <c r="B44" s="109" t="s">
        <v>527</v>
      </c>
      <c r="C44" s="130" t="s">
        <v>361</v>
      </c>
      <c r="D44" s="79"/>
      <c r="E44" s="234"/>
      <c r="F44" s="111" t="s">
        <v>436</v>
      </c>
      <c r="G44" s="126" t="s">
        <v>342</v>
      </c>
      <c r="H44" s="106" t="s">
        <v>432</v>
      </c>
      <c r="I44" s="122" t="s">
        <v>342</v>
      </c>
      <c r="J44" s="131" t="s">
        <v>342</v>
      </c>
      <c r="K44" s="132" t="s">
        <v>342</v>
      </c>
      <c r="L44" s="79"/>
      <c r="M44" s="79" t="s">
        <v>528</v>
      </c>
      <c r="N44" s="79"/>
      <c r="O44" s="79"/>
      <c r="P44" s="79"/>
      <c r="Q44" s="79"/>
      <c r="R44" s="79"/>
    </row>
    <row r="45" spans="1:18" ht="16" x14ac:dyDescent="0.2">
      <c r="A45" s="79"/>
      <c r="B45" s="109" t="s">
        <v>529</v>
      </c>
      <c r="C45" s="110" t="s">
        <v>329</v>
      </c>
      <c r="D45" s="79"/>
      <c r="E45" s="234"/>
      <c r="F45" s="111" t="s">
        <v>530</v>
      </c>
      <c r="G45" s="112" t="s">
        <v>349</v>
      </c>
      <c r="H45" s="106" t="s">
        <v>451</v>
      </c>
      <c r="I45" s="122" t="s">
        <v>349</v>
      </c>
      <c r="J45" s="125" t="s">
        <v>349</v>
      </c>
      <c r="K45" s="110" t="s">
        <v>349</v>
      </c>
      <c r="L45" s="79"/>
      <c r="M45" s="79" t="s">
        <v>531</v>
      </c>
      <c r="N45" s="79"/>
      <c r="O45" s="79"/>
      <c r="P45" s="79"/>
      <c r="Q45" s="79"/>
      <c r="R45" s="79"/>
    </row>
    <row r="46" spans="1:18" ht="16" x14ac:dyDescent="0.2">
      <c r="A46" s="79"/>
      <c r="B46" s="109" t="s">
        <v>532</v>
      </c>
      <c r="C46" s="121" t="s">
        <v>336</v>
      </c>
      <c r="D46" s="79"/>
      <c r="E46" s="234"/>
      <c r="F46" s="111" t="s">
        <v>453</v>
      </c>
      <c r="G46" s="126" t="s">
        <v>360</v>
      </c>
      <c r="H46" s="106" t="s">
        <v>432</v>
      </c>
      <c r="I46" s="122" t="s">
        <v>360</v>
      </c>
      <c r="J46" s="125" t="s">
        <v>360</v>
      </c>
      <c r="K46" s="110" t="s">
        <v>360</v>
      </c>
      <c r="L46" s="79"/>
      <c r="M46" s="79" t="s">
        <v>533</v>
      </c>
      <c r="N46" s="79"/>
      <c r="O46" s="79"/>
      <c r="P46" s="79"/>
      <c r="Q46" s="79"/>
      <c r="R46" s="79"/>
    </row>
    <row r="47" spans="1:18" ht="16" x14ac:dyDescent="0.2">
      <c r="A47" s="79"/>
      <c r="B47" s="109" t="s">
        <v>457</v>
      </c>
      <c r="C47" s="130" t="s">
        <v>271</v>
      </c>
      <c r="D47" s="79"/>
      <c r="E47" s="234"/>
      <c r="F47" s="111" t="s">
        <v>524</v>
      </c>
      <c r="G47" s="112" t="s">
        <v>347</v>
      </c>
      <c r="H47" s="106" t="s">
        <v>451</v>
      </c>
      <c r="I47" s="122" t="s">
        <v>341</v>
      </c>
      <c r="J47" s="131" t="s">
        <v>341</v>
      </c>
      <c r="K47" s="132" t="s">
        <v>341</v>
      </c>
      <c r="L47" s="79"/>
      <c r="M47" s="79" t="s">
        <v>534</v>
      </c>
      <c r="N47" s="79"/>
      <c r="O47" s="79"/>
      <c r="P47" s="79"/>
      <c r="Q47" s="79"/>
      <c r="R47" s="79"/>
    </row>
    <row r="48" spans="1:18" ht="16" x14ac:dyDescent="0.2">
      <c r="A48" s="79"/>
      <c r="B48" s="109" t="s">
        <v>535</v>
      </c>
      <c r="C48" s="140" t="s">
        <v>290</v>
      </c>
      <c r="D48" s="79"/>
      <c r="E48" s="234"/>
      <c r="F48" s="111" t="s">
        <v>536</v>
      </c>
      <c r="G48" s="112" t="s">
        <v>276</v>
      </c>
      <c r="H48" s="113" t="s">
        <v>438</v>
      </c>
      <c r="I48" s="114" t="s">
        <v>276</v>
      </c>
      <c r="J48" s="128" t="s">
        <v>262</v>
      </c>
      <c r="K48" s="129" t="s">
        <v>262</v>
      </c>
      <c r="L48" s="79"/>
      <c r="M48" s="79" t="s">
        <v>537</v>
      </c>
      <c r="N48" s="79"/>
      <c r="O48" s="79"/>
      <c r="P48" s="79"/>
      <c r="Q48" s="79"/>
      <c r="R48" s="79"/>
    </row>
    <row r="49" spans="1:18" ht="16" x14ac:dyDescent="0.2">
      <c r="A49" s="79"/>
      <c r="B49" s="109" t="s">
        <v>538</v>
      </c>
      <c r="C49" s="110" t="s">
        <v>346</v>
      </c>
      <c r="D49" s="79"/>
      <c r="E49" s="234"/>
      <c r="F49" s="111" t="s">
        <v>456</v>
      </c>
      <c r="G49" s="126" t="s">
        <v>327</v>
      </c>
      <c r="H49" s="106" t="s">
        <v>432</v>
      </c>
      <c r="I49" s="122" t="s">
        <v>327</v>
      </c>
      <c r="J49" s="125" t="s">
        <v>327</v>
      </c>
      <c r="K49" s="110" t="s">
        <v>327</v>
      </c>
      <c r="L49" s="79"/>
      <c r="M49" s="79" t="s">
        <v>539</v>
      </c>
      <c r="N49" s="79"/>
      <c r="O49" s="79"/>
      <c r="P49" s="79"/>
      <c r="Q49" s="79"/>
      <c r="R49" s="79"/>
    </row>
    <row r="50" spans="1:18" ht="16" x14ac:dyDescent="0.2">
      <c r="A50" s="79"/>
      <c r="B50" s="109" t="s">
        <v>540</v>
      </c>
      <c r="C50" s="110" t="s">
        <v>345</v>
      </c>
      <c r="D50" s="79"/>
      <c r="E50" s="234"/>
      <c r="F50" s="111" t="s">
        <v>440</v>
      </c>
      <c r="G50" s="126" t="s">
        <v>357</v>
      </c>
      <c r="H50" s="106" t="s">
        <v>432</v>
      </c>
      <c r="I50" s="122" t="s">
        <v>357</v>
      </c>
      <c r="J50" s="125" t="s">
        <v>357</v>
      </c>
      <c r="K50" s="110" t="s">
        <v>357</v>
      </c>
      <c r="L50" s="79"/>
      <c r="M50" s="79" t="s">
        <v>541</v>
      </c>
      <c r="N50" s="79"/>
      <c r="O50" s="79"/>
      <c r="P50" s="79"/>
      <c r="Q50" s="79"/>
      <c r="R50" s="79"/>
    </row>
    <row r="51" spans="1:18" ht="16" x14ac:dyDescent="0.2">
      <c r="A51" s="79"/>
      <c r="B51" s="109" t="s">
        <v>542</v>
      </c>
      <c r="C51" s="110" t="s">
        <v>338</v>
      </c>
      <c r="D51" s="79"/>
      <c r="E51" s="234"/>
      <c r="F51" s="111" t="s">
        <v>543</v>
      </c>
      <c r="G51" s="112" t="s">
        <v>261</v>
      </c>
      <c r="H51" s="113" t="s">
        <v>438</v>
      </c>
      <c r="I51" s="114" t="s">
        <v>261</v>
      </c>
      <c r="J51" s="142" t="s">
        <v>544</v>
      </c>
      <c r="K51" s="116" t="s">
        <v>318</v>
      </c>
      <c r="L51" s="79"/>
      <c r="M51" s="79" t="s">
        <v>545</v>
      </c>
      <c r="N51" s="79"/>
      <c r="O51" s="79"/>
      <c r="P51" s="79"/>
      <c r="Q51" s="79"/>
      <c r="R51" s="79"/>
    </row>
    <row r="52" spans="1:18" ht="16" x14ac:dyDescent="0.2">
      <c r="A52" s="79"/>
      <c r="B52" s="109" t="s">
        <v>546</v>
      </c>
      <c r="C52" s="110" t="s">
        <v>339</v>
      </c>
      <c r="D52" s="79"/>
      <c r="E52" s="234"/>
      <c r="F52" s="111" t="s">
        <v>508</v>
      </c>
      <c r="G52" s="112" t="s">
        <v>271</v>
      </c>
      <c r="H52" s="106" t="s">
        <v>451</v>
      </c>
      <c r="I52" s="143" t="s">
        <v>362</v>
      </c>
      <c r="J52" s="125" t="s">
        <v>362</v>
      </c>
      <c r="K52" s="110" t="s">
        <v>362</v>
      </c>
      <c r="L52" s="79"/>
      <c r="M52" s="79" t="s">
        <v>547</v>
      </c>
      <c r="N52" s="79"/>
      <c r="O52" s="79"/>
      <c r="P52" s="79"/>
      <c r="Q52" s="79"/>
      <c r="R52" s="79"/>
    </row>
    <row r="53" spans="1:18" ht="16" x14ac:dyDescent="0.2">
      <c r="A53" s="79"/>
      <c r="B53" s="109" t="s">
        <v>548</v>
      </c>
      <c r="C53" s="110" t="s">
        <v>359</v>
      </c>
      <c r="D53" s="79"/>
      <c r="E53" s="234"/>
      <c r="F53" s="111" t="s">
        <v>443</v>
      </c>
      <c r="G53" s="126" t="s">
        <v>367</v>
      </c>
      <c r="H53" s="106" t="s">
        <v>432</v>
      </c>
      <c r="I53" s="122" t="s">
        <v>367</v>
      </c>
      <c r="J53" s="125" t="s">
        <v>367</v>
      </c>
      <c r="K53" s="110" t="s">
        <v>367</v>
      </c>
      <c r="L53" s="79"/>
      <c r="M53" s="79" t="s">
        <v>549</v>
      </c>
      <c r="N53" s="79"/>
      <c r="O53" s="79"/>
      <c r="P53" s="79"/>
      <c r="Q53" s="79"/>
      <c r="R53" s="79"/>
    </row>
    <row r="54" spans="1:18" ht="16" x14ac:dyDescent="0.2">
      <c r="A54" s="79"/>
      <c r="B54" s="109" t="s">
        <v>550</v>
      </c>
      <c r="C54" s="110" t="s">
        <v>296</v>
      </c>
      <c r="D54" s="79"/>
      <c r="E54" s="234"/>
      <c r="F54" s="111" t="s">
        <v>551</v>
      </c>
      <c r="G54" s="112" t="s">
        <v>252</v>
      </c>
      <c r="H54" s="106" t="s">
        <v>451</v>
      </c>
      <c r="I54" s="122" t="s">
        <v>252</v>
      </c>
      <c r="J54" s="125" t="s">
        <v>252</v>
      </c>
      <c r="K54" s="110" t="s">
        <v>252</v>
      </c>
      <c r="L54" s="79"/>
      <c r="M54" s="79" t="s">
        <v>552</v>
      </c>
      <c r="N54" s="79"/>
      <c r="O54" s="79"/>
      <c r="P54" s="79"/>
      <c r="Q54" s="79"/>
      <c r="R54" s="79"/>
    </row>
    <row r="55" spans="1:18" ht="16" x14ac:dyDescent="0.2">
      <c r="A55" s="79"/>
      <c r="B55" s="109" t="s">
        <v>522</v>
      </c>
      <c r="C55" s="110" t="s">
        <v>358</v>
      </c>
      <c r="D55" s="79"/>
      <c r="E55" s="234"/>
      <c r="F55" s="111" t="s">
        <v>553</v>
      </c>
      <c r="G55" s="112" t="s">
        <v>316</v>
      </c>
      <c r="H55" s="113" t="s">
        <v>438</v>
      </c>
      <c r="I55" s="114" t="s">
        <v>316</v>
      </c>
      <c r="J55" s="144" t="s">
        <v>544</v>
      </c>
      <c r="K55" s="116" t="s">
        <v>261</v>
      </c>
      <c r="L55" s="79"/>
      <c r="M55" s="79" t="s">
        <v>554</v>
      </c>
      <c r="N55" s="79"/>
      <c r="O55" s="79"/>
      <c r="P55" s="79"/>
      <c r="Q55" s="79"/>
      <c r="R55" s="79"/>
    </row>
    <row r="56" spans="1:18" ht="16" x14ac:dyDescent="0.2">
      <c r="A56" s="79"/>
      <c r="B56" s="109" t="s">
        <v>520</v>
      </c>
      <c r="C56" s="110" t="s">
        <v>273</v>
      </c>
      <c r="D56" s="79"/>
      <c r="E56" s="234"/>
      <c r="F56" s="111" t="s">
        <v>459</v>
      </c>
      <c r="G56" s="126" t="s">
        <v>348</v>
      </c>
      <c r="H56" s="106" t="s">
        <v>432</v>
      </c>
      <c r="I56" s="122" t="s">
        <v>348</v>
      </c>
      <c r="J56" s="145" t="s">
        <v>348</v>
      </c>
      <c r="K56" s="121" t="s">
        <v>348</v>
      </c>
      <c r="L56" s="79"/>
      <c r="M56" s="79" t="s">
        <v>555</v>
      </c>
      <c r="N56" s="79"/>
      <c r="O56" s="79"/>
      <c r="P56" s="79"/>
      <c r="Q56" s="79"/>
      <c r="R56" s="79"/>
    </row>
    <row r="57" spans="1:18" ht="16" x14ac:dyDescent="0.2">
      <c r="A57" s="79"/>
      <c r="B57" s="109" t="s">
        <v>556</v>
      </c>
      <c r="C57" s="110" t="s">
        <v>356</v>
      </c>
      <c r="D57" s="79"/>
      <c r="E57" s="234"/>
      <c r="F57" s="111" t="s">
        <v>557</v>
      </c>
      <c r="G57" s="112" t="s">
        <v>257</v>
      </c>
      <c r="H57" s="106" t="s">
        <v>461</v>
      </c>
      <c r="I57" s="122" t="s">
        <v>304</v>
      </c>
      <c r="J57" s="125" t="s">
        <v>304</v>
      </c>
      <c r="K57" s="110" t="s">
        <v>304</v>
      </c>
      <c r="L57" s="79"/>
      <c r="M57" s="79" t="s">
        <v>558</v>
      </c>
      <c r="N57" s="79"/>
      <c r="O57" s="79"/>
      <c r="P57" s="79"/>
      <c r="Q57" s="79"/>
      <c r="R57" s="79"/>
    </row>
    <row r="58" spans="1:18" ht="16" x14ac:dyDescent="0.2">
      <c r="A58" s="79"/>
      <c r="B58" s="109" t="s">
        <v>551</v>
      </c>
      <c r="C58" s="110" t="s">
        <v>252</v>
      </c>
      <c r="D58" s="79"/>
      <c r="E58" s="234"/>
      <c r="F58" s="111" t="s">
        <v>492</v>
      </c>
      <c r="G58" s="112" t="s">
        <v>325</v>
      </c>
      <c r="H58" s="106" t="s">
        <v>432</v>
      </c>
      <c r="I58" s="122" t="s">
        <v>278</v>
      </c>
      <c r="J58" s="125" t="s">
        <v>278</v>
      </c>
      <c r="K58" s="110" t="s">
        <v>278</v>
      </c>
      <c r="L58" s="79"/>
      <c r="M58" s="79" t="s">
        <v>559</v>
      </c>
      <c r="N58" s="79"/>
      <c r="O58" s="79"/>
      <c r="P58" s="79"/>
      <c r="Q58" s="79"/>
      <c r="R58" s="79"/>
    </row>
    <row r="59" spans="1:18" ht="17" thickBot="1" x14ac:dyDescent="0.25">
      <c r="A59" s="79"/>
      <c r="B59" s="136" t="s">
        <v>530</v>
      </c>
      <c r="C59" s="110" t="s">
        <v>349</v>
      </c>
      <c r="D59" s="79"/>
      <c r="E59" s="235"/>
      <c r="F59" s="137" t="s">
        <v>483</v>
      </c>
      <c r="G59" s="138" t="s">
        <v>331</v>
      </c>
      <c r="H59" s="106" t="s">
        <v>432</v>
      </c>
      <c r="I59" s="122" t="s">
        <v>337</v>
      </c>
      <c r="J59" s="125" t="s">
        <v>337</v>
      </c>
      <c r="K59" s="110" t="s">
        <v>337</v>
      </c>
      <c r="L59" s="79"/>
      <c r="M59" s="79" t="s">
        <v>560</v>
      </c>
      <c r="N59" s="79"/>
      <c r="O59" s="79"/>
      <c r="P59" s="79"/>
      <c r="Q59" s="79"/>
      <c r="R59" s="79"/>
    </row>
    <row r="60" spans="1:18" ht="16" x14ac:dyDescent="0.2">
      <c r="A60" s="79"/>
      <c r="B60" s="109" t="s">
        <v>561</v>
      </c>
      <c r="C60" s="110" t="s">
        <v>288</v>
      </c>
      <c r="D60" s="79"/>
      <c r="E60" s="233" t="s">
        <v>461</v>
      </c>
      <c r="F60" s="103" t="s">
        <v>562</v>
      </c>
      <c r="G60" s="112" t="s">
        <v>272</v>
      </c>
      <c r="H60" s="106" t="s">
        <v>461</v>
      </c>
      <c r="I60" s="122" t="s">
        <v>326</v>
      </c>
      <c r="J60" s="125" t="s">
        <v>326</v>
      </c>
      <c r="K60" s="110" t="s">
        <v>326</v>
      </c>
      <c r="L60" s="79"/>
      <c r="M60" s="79" t="s">
        <v>563</v>
      </c>
      <c r="N60" s="79"/>
      <c r="O60" s="79"/>
      <c r="P60" s="79"/>
      <c r="Q60" s="79"/>
      <c r="R60" s="79"/>
    </row>
    <row r="61" spans="1:18" ht="16" x14ac:dyDescent="0.2">
      <c r="A61" s="79"/>
      <c r="B61" s="109" t="s">
        <v>564</v>
      </c>
      <c r="C61" s="110" t="s">
        <v>312</v>
      </c>
      <c r="D61" s="79"/>
      <c r="E61" s="234"/>
      <c r="F61" s="111" t="s">
        <v>511</v>
      </c>
      <c r="G61" s="112" t="s">
        <v>290</v>
      </c>
      <c r="H61" s="106" t="s">
        <v>451</v>
      </c>
      <c r="I61" s="122" t="s">
        <v>321</v>
      </c>
      <c r="J61" s="123" t="s">
        <v>321</v>
      </c>
      <c r="K61" s="124" t="s">
        <v>321</v>
      </c>
      <c r="L61" s="79"/>
      <c r="M61" s="79" t="s">
        <v>565</v>
      </c>
      <c r="N61" s="79"/>
      <c r="O61" s="79"/>
      <c r="P61" s="79"/>
      <c r="Q61" s="79"/>
      <c r="R61" s="79"/>
    </row>
    <row r="62" spans="1:18" ht="16" x14ac:dyDescent="0.2">
      <c r="A62" s="79"/>
      <c r="B62" s="109" t="s">
        <v>566</v>
      </c>
      <c r="C62" s="110" t="s">
        <v>335</v>
      </c>
      <c r="D62" s="79"/>
      <c r="E62" s="234"/>
      <c r="F62" s="111" t="s">
        <v>567</v>
      </c>
      <c r="G62" s="112" t="s">
        <v>282</v>
      </c>
      <c r="H62" s="106" t="s">
        <v>434</v>
      </c>
      <c r="I62" s="122" t="s">
        <v>282</v>
      </c>
      <c r="J62" s="125" t="s">
        <v>282</v>
      </c>
      <c r="K62" s="110" t="s">
        <v>282</v>
      </c>
      <c r="L62" s="79"/>
      <c r="M62" s="79" t="s">
        <v>568</v>
      </c>
      <c r="N62" s="79"/>
      <c r="O62" s="79"/>
      <c r="P62" s="79" t="s">
        <v>569</v>
      </c>
      <c r="Q62" s="79"/>
      <c r="R62" s="79"/>
    </row>
    <row r="63" spans="1:18" ht="16" x14ac:dyDescent="0.2">
      <c r="A63" s="79"/>
      <c r="B63" s="109" t="s">
        <v>562</v>
      </c>
      <c r="C63" s="110" t="s">
        <v>326</v>
      </c>
      <c r="D63" s="79"/>
      <c r="E63" s="234"/>
      <c r="F63" s="111" t="s">
        <v>570</v>
      </c>
      <c r="G63" s="112" t="s">
        <v>254</v>
      </c>
      <c r="H63" s="106" t="s">
        <v>434</v>
      </c>
      <c r="I63" s="122" t="s">
        <v>254</v>
      </c>
      <c r="J63" s="125" t="s">
        <v>254</v>
      </c>
      <c r="K63" s="110" t="s">
        <v>254</v>
      </c>
      <c r="L63" s="79"/>
      <c r="M63" s="79" t="s">
        <v>571</v>
      </c>
      <c r="N63" s="79"/>
      <c r="O63" s="79"/>
      <c r="P63" s="79" t="s">
        <v>572</v>
      </c>
      <c r="Q63" s="79"/>
      <c r="R63" s="79"/>
    </row>
    <row r="64" spans="1:18" ht="16" x14ac:dyDescent="0.2">
      <c r="A64" s="79"/>
      <c r="B64" s="109" t="s">
        <v>573</v>
      </c>
      <c r="C64" s="110" t="s">
        <v>307</v>
      </c>
      <c r="D64" s="79"/>
      <c r="E64" s="234"/>
      <c r="F64" s="111" t="s">
        <v>574</v>
      </c>
      <c r="G64" s="112" t="s">
        <v>256</v>
      </c>
      <c r="H64" s="106" t="s">
        <v>434</v>
      </c>
      <c r="I64" s="122" t="s">
        <v>256</v>
      </c>
      <c r="J64" s="125" t="s">
        <v>256</v>
      </c>
      <c r="K64" s="110" t="s">
        <v>256</v>
      </c>
      <c r="L64" s="79"/>
      <c r="M64" s="79" t="s">
        <v>575</v>
      </c>
      <c r="N64" s="79"/>
      <c r="O64" s="79"/>
      <c r="P64" s="79" t="s">
        <v>576</v>
      </c>
      <c r="Q64" s="79"/>
      <c r="R64" s="79"/>
    </row>
    <row r="65" spans="1:18" ht="16" x14ac:dyDescent="0.2">
      <c r="A65" s="79"/>
      <c r="B65" s="109" t="s">
        <v>577</v>
      </c>
      <c r="C65" s="110" t="s">
        <v>328</v>
      </c>
      <c r="D65" s="79"/>
      <c r="E65" s="234"/>
      <c r="F65" s="111" t="s">
        <v>578</v>
      </c>
      <c r="G65" s="112" t="s">
        <v>293</v>
      </c>
      <c r="H65" s="106" t="s">
        <v>461</v>
      </c>
      <c r="I65" s="122" t="s">
        <v>308</v>
      </c>
      <c r="J65" s="123" t="s">
        <v>308</v>
      </c>
      <c r="K65" s="124" t="s">
        <v>308</v>
      </c>
      <c r="L65" s="79"/>
      <c r="M65" s="79" t="s">
        <v>579</v>
      </c>
      <c r="N65" s="79"/>
      <c r="O65" s="79"/>
      <c r="P65" s="79"/>
      <c r="Q65" s="79"/>
      <c r="R65" s="79"/>
    </row>
    <row r="66" spans="1:18" ht="16" x14ac:dyDescent="0.2">
      <c r="A66" s="79"/>
      <c r="B66" s="109" t="s">
        <v>515</v>
      </c>
      <c r="C66" s="110" t="s">
        <v>347</v>
      </c>
      <c r="D66" s="79"/>
      <c r="E66" s="234"/>
      <c r="F66" s="111" t="s">
        <v>548</v>
      </c>
      <c r="G66" s="112" t="s">
        <v>359</v>
      </c>
      <c r="H66" s="106" t="s">
        <v>451</v>
      </c>
      <c r="I66" s="122" t="s">
        <v>359</v>
      </c>
      <c r="J66" s="125" t="s">
        <v>359</v>
      </c>
      <c r="K66" s="110" t="s">
        <v>359</v>
      </c>
      <c r="L66" s="79"/>
      <c r="M66" s="79" t="s">
        <v>580</v>
      </c>
      <c r="N66" s="79"/>
      <c r="O66" s="79"/>
      <c r="P66" s="79"/>
      <c r="Q66" s="79"/>
      <c r="R66" s="79"/>
    </row>
    <row r="67" spans="1:18" ht="16" x14ac:dyDescent="0.2">
      <c r="A67" s="79"/>
      <c r="B67" s="109" t="s">
        <v>517</v>
      </c>
      <c r="C67" s="110" t="s">
        <v>303</v>
      </c>
      <c r="D67" s="79"/>
      <c r="E67" s="234"/>
      <c r="F67" s="111" t="s">
        <v>581</v>
      </c>
      <c r="G67" s="112" t="s">
        <v>333</v>
      </c>
      <c r="H67" s="106" t="s">
        <v>461</v>
      </c>
      <c r="I67" s="122" t="s">
        <v>322</v>
      </c>
      <c r="J67" s="125" t="s">
        <v>322</v>
      </c>
      <c r="K67" s="110" t="s">
        <v>322</v>
      </c>
      <c r="L67" s="79"/>
      <c r="M67" s="79" t="s">
        <v>582</v>
      </c>
      <c r="N67" s="79"/>
      <c r="O67" s="79"/>
      <c r="P67" s="79"/>
      <c r="Q67" s="79"/>
      <c r="R67" s="79"/>
    </row>
    <row r="68" spans="1:18" ht="16" x14ac:dyDescent="0.2">
      <c r="A68" s="79"/>
      <c r="B68" s="109" t="s">
        <v>583</v>
      </c>
      <c r="C68" s="110" t="s">
        <v>306</v>
      </c>
      <c r="D68" s="79"/>
      <c r="E68" s="234"/>
      <c r="F68" s="111" t="s">
        <v>463</v>
      </c>
      <c r="G68" s="112" t="s">
        <v>344</v>
      </c>
      <c r="H68" s="106" t="s">
        <v>432</v>
      </c>
      <c r="I68" s="122" t="s">
        <v>344</v>
      </c>
      <c r="J68" s="125" t="s">
        <v>344</v>
      </c>
      <c r="K68" s="110" t="s">
        <v>344</v>
      </c>
      <c r="L68" s="79"/>
      <c r="M68" s="79" t="s">
        <v>584</v>
      </c>
      <c r="N68" s="79"/>
      <c r="O68" s="79"/>
      <c r="P68" s="79"/>
      <c r="Q68" s="79"/>
      <c r="R68" s="79"/>
    </row>
    <row r="69" spans="1:18" ht="16" x14ac:dyDescent="0.2">
      <c r="A69" s="79"/>
      <c r="B69" s="109" t="s">
        <v>557</v>
      </c>
      <c r="C69" s="110" t="s">
        <v>304</v>
      </c>
      <c r="D69" s="79"/>
      <c r="E69" s="234"/>
      <c r="F69" s="111" t="s">
        <v>556</v>
      </c>
      <c r="G69" s="112" t="s">
        <v>356</v>
      </c>
      <c r="H69" s="106" t="s">
        <v>451</v>
      </c>
      <c r="I69" s="122" t="s">
        <v>356</v>
      </c>
      <c r="J69" s="125" t="s">
        <v>356</v>
      </c>
      <c r="K69" s="110" t="s">
        <v>356</v>
      </c>
      <c r="L69" s="79"/>
      <c r="M69" s="79" t="s">
        <v>585</v>
      </c>
      <c r="N69" s="79"/>
      <c r="O69" s="79"/>
      <c r="P69" s="79"/>
      <c r="Q69" s="79"/>
      <c r="R69" s="79"/>
    </row>
    <row r="70" spans="1:18" ht="16" x14ac:dyDescent="0.2">
      <c r="A70" s="79"/>
      <c r="B70" s="109" t="s">
        <v>586</v>
      </c>
      <c r="C70" s="110" t="s">
        <v>275</v>
      </c>
      <c r="D70" s="79"/>
      <c r="E70" s="234"/>
      <c r="F70" s="111" t="s">
        <v>587</v>
      </c>
      <c r="G70" s="112" t="s">
        <v>277</v>
      </c>
      <c r="H70" s="113" t="s">
        <v>438</v>
      </c>
      <c r="I70" s="114" t="s">
        <v>277</v>
      </c>
      <c r="J70" s="117" t="s">
        <v>292</v>
      </c>
      <c r="K70" s="116" t="s">
        <v>292</v>
      </c>
      <c r="L70" s="79"/>
      <c r="M70" s="79" t="s">
        <v>588</v>
      </c>
      <c r="N70" s="79"/>
      <c r="O70" s="79"/>
      <c r="P70" s="79"/>
      <c r="Q70" s="79"/>
      <c r="R70" s="79"/>
    </row>
    <row r="71" spans="1:18" ht="16" x14ac:dyDescent="0.2">
      <c r="A71" s="79"/>
      <c r="B71" s="109" t="s">
        <v>589</v>
      </c>
      <c r="C71" s="130" t="s">
        <v>323</v>
      </c>
      <c r="D71" s="79"/>
      <c r="E71" s="234"/>
      <c r="F71" s="111" t="s">
        <v>505</v>
      </c>
      <c r="G71" s="112" t="s">
        <v>312</v>
      </c>
      <c r="H71" s="106" t="s">
        <v>451</v>
      </c>
      <c r="I71" s="122" t="s">
        <v>351</v>
      </c>
      <c r="J71" s="131" t="s">
        <v>351</v>
      </c>
      <c r="K71" s="132" t="s">
        <v>351</v>
      </c>
      <c r="L71" s="79"/>
      <c r="M71" s="79" t="s">
        <v>590</v>
      </c>
      <c r="N71" s="79"/>
      <c r="O71" s="79"/>
      <c r="P71" s="79"/>
      <c r="Q71" s="79"/>
      <c r="R71" s="79"/>
    </row>
    <row r="72" spans="1:18" ht="16" x14ac:dyDescent="0.2">
      <c r="A72" s="79"/>
      <c r="B72" s="109" t="s">
        <v>460</v>
      </c>
      <c r="C72" s="110" t="s">
        <v>249</v>
      </c>
      <c r="D72" s="79"/>
      <c r="E72" s="234"/>
      <c r="F72" s="111" t="s">
        <v>591</v>
      </c>
      <c r="G72" s="112" t="s">
        <v>259</v>
      </c>
      <c r="H72" s="113" t="s">
        <v>438</v>
      </c>
      <c r="I72" s="114" t="s">
        <v>259</v>
      </c>
      <c r="J72" s="117" t="s">
        <v>287</v>
      </c>
      <c r="K72" s="116" t="s">
        <v>287</v>
      </c>
      <c r="L72" s="79"/>
      <c r="M72" s="79" t="s">
        <v>592</v>
      </c>
      <c r="N72" s="79"/>
      <c r="O72" s="79"/>
      <c r="P72" s="79"/>
      <c r="Q72" s="79"/>
      <c r="R72" s="79"/>
    </row>
    <row r="73" spans="1:18" ht="16" x14ac:dyDescent="0.2">
      <c r="A73" s="79"/>
      <c r="B73" s="109" t="s">
        <v>578</v>
      </c>
      <c r="C73" s="130" t="s">
        <v>308</v>
      </c>
      <c r="D73" s="79"/>
      <c r="E73" s="234"/>
      <c r="F73" s="111" t="s">
        <v>593</v>
      </c>
      <c r="G73" s="146" t="s">
        <v>324</v>
      </c>
      <c r="H73" s="106" t="s">
        <v>461</v>
      </c>
      <c r="I73" s="122" t="s">
        <v>272</v>
      </c>
      <c r="J73" s="107" t="s">
        <v>272</v>
      </c>
      <c r="K73" s="108" t="s">
        <v>272</v>
      </c>
      <c r="L73" s="79"/>
      <c r="M73" s="79" t="s">
        <v>594</v>
      </c>
      <c r="N73" s="79"/>
      <c r="O73" s="79"/>
      <c r="P73" s="79"/>
      <c r="Q73" s="79"/>
      <c r="R73" s="79"/>
    </row>
    <row r="74" spans="1:18" ht="16" x14ac:dyDescent="0.2">
      <c r="A74" s="79"/>
      <c r="B74" s="109" t="s">
        <v>581</v>
      </c>
      <c r="C74" s="110" t="s">
        <v>322</v>
      </c>
      <c r="D74" s="79"/>
      <c r="E74" s="234"/>
      <c r="F74" s="111" t="s">
        <v>595</v>
      </c>
      <c r="G74" s="112" t="s">
        <v>332</v>
      </c>
      <c r="H74" s="113" t="s">
        <v>438</v>
      </c>
      <c r="I74" s="114" t="s">
        <v>332</v>
      </c>
      <c r="J74" s="117" t="s">
        <v>334</v>
      </c>
      <c r="K74" s="116" t="s">
        <v>334</v>
      </c>
      <c r="L74" s="79"/>
      <c r="M74" s="79" t="s">
        <v>596</v>
      </c>
      <c r="N74" s="79"/>
      <c r="O74" s="79"/>
      <c r="P74" s="79"/>
      <c r="Q74" s="79"/>
      <c r="R74" s="79"/>
    </row>
    <row r="75" spans="1:18" ht="16" x14ac:dyDescent="0.2">
      <c r="A75" s="79"/>
      <c r="B75" s="109" t="s">
        <v>593</v>
      </c>
      <c r="C75" s="130" t="s">
        <v>272</v>
      </c>
      <c r="D75" s="79"/>
      <c r="E75" s="234"/>
      <c r="F75" s="111" t="s">
        <v>597</v>
      </c>
      <c r="G75" s="112" t="s">
        <v>281</v>
      </c>
      <c r="H75" s="113" t="s">
        <v>438</v>
      </c>
      <c r="I75" s="114" t="s">
        <v>281</v>
      </c>
      <c r="J75" s="128" t="s">
        <v>294</v>
      </c>
      <c r="K75" s="129" t="s">
        <v>294</v>
      </c>
      <c r="L75" s="79"/>
      <c r="M75" s="79" t="s">
        <v>598</v>
      </c>
      <c r="N75" s="79"/>
      <c r="O75" s="79"/>
      <c r="P75" s="79"/>
      <c r="Q75" s="79"/>
      <c r="R75" s="79"/>
    </row>
    <row r="76" spans="1:18" ht="16" x14ac:dyDescent="0.2">
      <c r="A76" s="79"/>
      <c r="B76" s="109" t="s">
        <v>599</v>
      </c>
      <c r="C76" s="140" t="s">
        <v>283</v>
      </c>
      <c r="D76" s="79"/>
      <c r="E76" s="234"/>
      <c r="F76" s="111" t="s">
        <v>600</v>
      </c>
      <c r="G76" s="112" t="s">
        <v>340</v>
      </c>
      <c r="H76" s="106" t="s">
        <v>434</v>
      </c>
      <c r="I76" s="122" t="s">
        <v>340</v>
      </c>
      <c r="J76" s="147" t="s">
        <v>340</v>
      </c>
      <c r="K76" s="108" t="s">
        <v>340</v>
      </c>
      <c r="L76" s="79"/>
      <c r="M76" s="79" t="s">
        <v>601</v>
      </c>
      <c r="N76" s="79"/>
      <c r="O76" s="79"/>
      <c r="P76" s="79"/>
      <c r="Q76" s="79"/>
      <c r="R76" s="79"/>
    </row>
    <row r="77" spans="1:18" ht="16" x14ac:dyDescent="0.2">
      <c r="A77" s="79"/>
      <c r="B77" s="109" t="s">
        <v>602</v>
      </c>
      <c r="C77" s="110" t="s">
        <v>302</v>
      </c>
      <c r="D77" s="79"/>
      <c r="E77" s="234"/>
      <c r="F77" s="111" t="s">
        <v>546</v>
      </c>
      <c r="G77" s="112" t="s">
        <v>339</v>
      </c>
      <c r="H77" s="106" t="s">
        <v>451</v>
      </c>
      <c r="I77" s="122" t="s">
        <v>339</v>
      </c>
      <c r="J77" s="125" t="s">
        <v>339</v>
      </c>
      <c r="K77" s="110" t="s">
        <v>339</v>
      </c>
      <c r="L77" s="79"/>
      <c r="M77" s="79" t="s">
        <v>603</v>
      </c>
      <c r="N77" s="79"/>
      <c r="O77" s="79"/>
      <c r="P77" s="79"/>
      <c r="Q77" s="79"/>
      <c r="R77" s="79"/>
    </row>
    <row r="78" spans="1:18" ht="16" x14ac:dyDescent="0.2">
      <c r="A78" s="79"/>
      <c r="B78" s="109" t="s">
        <v>604</v>
      </c>
      <c r="C78" s="124" t="s">
        <v>267</v>
      </c>
      <c r="D78" s="79"/>
      <c r="E78" s="234"/>
      <c r="F78" s="111" t="s">
        <v>542</v>
      </c>
      <c r="G78" s="112" t="s">
        <v>338</v>
      </c>
      <c r="H78" s="106" t="s">
        <v>451</v>
      </c>
      <c r="I78" s="122" t="s">
        <v>338</v>
      </c>
      <c r="J78" s="125" t="s">
        <v>338</v>
      </c>
      <c r="K78" s="110" t="s">
        <v>338</v>
      </c>
      <c r="L78" s="79"/>
      <c r="M78" s="79" t="s">
        <v>605</v>
      </c>
      <c r="N78" s="79"/>
      <c r="O78" s="79"/>
      <c r="P78" s="79"/>
      <c r="Q78" s="79"/>
      <c r="R78" s="79"/>
    </row>
    <row r="79" spans="1:18" ht="16" x14ac:dyDescent="0.2">
      <c r="A79" s="79"/>
      <c r="B79" s="109" t="s">
        <v>606</v>
      </c>
      <c r="C79" s="124" t="s">
        <v>250</v>
      </c>
      <c r="D79" s="79"/>
      <c r="E79" s="234"/>
      <c r="F79" s="111" t="s">
        <v>540</v>
      </c>
      <c r="G79" s="112" t="s">
        <v>345</v>
      </c>
      <c r="H79" s="106" t="s">
        <v>451</v>
      </c>
      <c r="I79" s="122" t="s">
        <v>345</v>
      </c>
      <c r="J79" s="125" t="s">
        <v>345</v>
      </c>
      <c r="K79" s="110" t="s">
        <v>345</v>
      </c>
      <c r="L79" s="79"/>
      <c r="M79" s="79" t="s">
        <v>607</v>
      </c>
      <c r="N79" s="79"/>
      <c r="O79" s="79"/>
      <c r="P79" s="79"/>
      <c r="Q79" s="79"/>
      <c r="R79" s="79"/>
    </row>
    <row r="80" spans="1:18" ht="16" x14ac:dyDescent="0.2">
      <c r="A80" s="79"/>
      <c r="B80" s="109" t="s">
        <v>472</v>
      </c>
      <c r="C80" s="124" t="s">
        <v>298</v>
      </c>
      <c r="D80" s="79"/>
      <c r="E80" s="234"/>
      <c r="F80" s="111" t="s">
        <v>608</v>
      </c>
      <c r="G80" s="112" t="s">
        <v>260</v>
      </c>
      <c r="H80" s="106" t="s">
        <v>434</v>
      </c>
      <c r="I80" s="122" t="s">
        <v>260</v>
      </c>
      <c r="J80" s="125" t="s">
        <v>260</v>
      </c>
      <c r="K80" s="110" t="s">
        <v>260</v>
      </c>
      <c r="L80" s="79"/>
      <c r="M80" s="79" t="s">
        <v>609</v>
      </c>
      <c r="N80" s="79"/>
      <c r="O80" s="79"/>
      <c r="P80" s="79"/>
      <c r="Q80" s="79"/>
      <c r="R80" s="79"/>
    </row>
    <row r="81" spans="1:18" ht="16" x14ac:dyDescent="0.2">
      <c r="A81" s="79"/>
      <c r="B81" s="109" t="s">
        <v>509</v>
      </c>
      <c r="C81" s="124" t="s">
        <v>257</v>
      </c>
      <c r="D81" s="79"/>
      <c r="E81" s="234"/>
      <c r="F81" s="111" t="s">
        <v>602</v>
      </c>
      <c r="G81" s="112" t="s">
        <v>313</v>
      </c>
      <c r="H81" s="106" t="s">
        <v>461</v>
      </c>
      <c r="I81" s="122" t="s">
        <v>302</v>
      </c>
      <c r="J81" s="125" t="s">
        <v>302</v>
      </c>
      <c r="K81" s="110" t="s">
        <v>302</v>
      </c>
      <c r="L81" s="79"/>
      <c r="M81" s="79" t="s">
        <v>610</v>
      </c>
      <c r="N81" s="79"/>
      <c r="O81" s="79"/>
      <c r="P81" s="79"/>
      <c r="Q81" s="79"/>
      <c r="R81" s="79"/>
    </row>
    <row r="82" spans="1:18" ht="16" x14ac:dyDescent="0.2">
      <c r="A82" s="79"/>
      <c r="B82" s="109" t="s">
        <v>611</v>
      </c>
      <c r="C82" s="124" t="s">
        <v>253</v>
      </c>
      <c r="D82" s="79"/>
      <c r="E82" s="234"/>
      <c r="F82" s="111" t="s">
        <v>538</v>
      </c>
      <c r="G82" s="112" t="s">
        <v>323</v>
      </c>
      <c r="H82" s="106" t="s">
        <v>451</v>
      </c>
      <c r="I82" s="122" t="s">
        <v>346</v>
      </c>
      <c r="J82" s="125" t="s">
        <v>346</v>
      </c>
      <c r="K82" s="110" t="s">
        <v>346</v>
      </c>
      <c r="L82" s="79"/>
      <c r="M82" s="79" t="s">
        <v>612</v>
      </c>
      <c r="N82" s="79"/>
      <c r="O82" s="79"/>
      <c r="P82" s="79"/>
      <c r="Q82" s="79"/>
      <c r="R82" s="79"/>
    </row>
    <row r="83" spans="1:18" ht="17" thickBot="1" x14ac:dyDescent="0.25">
      <c r="A83" s="79"/>
      <c r="B83" s="136" t="s">
        <v>613</v>
      </c>
      <c r="C83" s="121" t="s">
        <v>299</v>
      </c>
      <c r="D83" s="79"/>
      <c r="E83" s="235"/>
      <c r="F83" s="137" t="s">
        <v>535</v>
      </c>
      <c r="G83" s="138" t="s">
        <v>275</v>
      </c>
      <c r="H83" s="106" t="s">
        <v>451</v>
      </c>
      <c r="I83" s="122" t="s">
        <v>290</v>
      </c>
      <c r="J83" s="123" t="s">
        <v>290</v>
      </c>
      <c r="K83" s="124" t="s">
        <v>290</v>
      </c>
      <c r="L83" s="79"/>
      <c r="M83" s="79" t="s">
        <v>614</v>
      </c>
      <c r="N83" s="79"/>
      <c r="O83" s="79"/>
      <c r="P83" s="79"/>
      <c r="Q83" s="79"/>
      <c r="R83" s="79"/>
    </row>
    <row r="84" spans="1:18" ht="16" x14ac:dyDescent="0.2">
      <c r="A84" s="79"/>
      <c r="B84" s="109" t="s">
        <v>615</v>
      </c>
      <c r="C84" s="148" t="s">
        <v>263</v>
      </c>
      <c r="D84" s="79"/>
      <c r="E84" s="233" t="s">
        <v>434</v>
      </c>
      <c r="F84" s="103" t="s">
        <v>583</v>
      </c>
      <c r="G84" s="112" t="s">
        <v>298</v>
      </c>
      <c r="H84" s="106" t="s">
        <v>461</v>
      </c>
      <c r="I84" s="122" t="s">
        <v>306</v>
      </c>
      <c r="J84" s="125" t="s">
        <v>306</v>
      </c>
      <c r="K84" s="149" t="s">
        <v>306</v>
      </c>
      <c r="L84" s="79"/>
      <c r="M84" s="79" t="s">
        <v>616</v>
      </c>
      <c r="N84" s="79"/>
      <c r="O84" s="79"/>
      <c r="P84" s="79"/>
      <c r="Q84" s="79"/>
      <c r="R84" s="79"/>
    </row>
    <row r="85" spans="1:18" ht="16" x14ac:dyDescent="0.2">
      <c r="A85" s="79"/>
      <c r="B85" s="109" t="s">
        <v>488</v>
      </c>
      <c r="C85" s="110" t="s">
        <v>268</v>
      </c>
      <c r="D85" s="79"/>
      <c r="E85" s="234"/>
      <c r="F85" s="111" t="s">
        <v>490</v>
      </c>
      <c r="G85" s="112" t="s">
        <v>353</v>
      </c>
      <c r="H85" s="106" t="s">
        <v>432</v>
      </c>
      <c r="I85" s="122" t="s">
        <v>285</v>
      </c>
      <c r="J85" s="125" t="s">
        <v>285</v>
      </c>
      <c r="K85" s="110" t="s">
        <v>285</v>
      </c>
      <c r="L85" s="79"/>
      <c r="M85" s="79" t="s">
        <v>617</v>
      </c>
      <c r="N85" s="79"/>
      <c r="O85" s="79"/>
      <c r="P85" s="79"/>
      <c r="Q85" s="79"/>
      <c r="R85" s="79"/>
    </row>
    <row r="86" spans="1:18" ht="16" x14ac:dyDescent="0.2">
      <c r="A86" s="79"/>
      <c r="B86" s="109" t="s">
        <v>574</v>
      </c>
      <c r="C86" s="110" t="s">
        <v>256</v>
      </c>
      <c r="D86" s="79"/>
      <c r="E86" s="234"/>
      <c r="F86" s="111" t="s">
        <v>618</v>
      </c>
      <c r="G86" s="112" t="s">
        <v>305</v>
      </c>
      <c r="H86" s="106" t="s">
        <v>434</v>
      </c>
      <c r="I86" s="122" t="s">
        <v>305</v>
      </c>
      <c r="J86" s="125" t="s">
        <v>305</v>
      </c>
      <c r="K86" s="110" t="s">
        <v>305</v>
      </c>
      <c r="L86" s="79"/>
      <c r="M86" s="79" t="s">
        <v>619</v>
      </c>
      <c r="N86" s="79"/>
      <c r="O86" s="79"/>
      <c r="P86" s="79"/>
      <c r="Q86" s="79"/>
      <c r="R86" s="79"/>
    </row>
    <row r="87" spans="1:18" ht="16" x14ac:dyDescent="0.2">
      <c r="A87" s="79"/>
      <c r="B87" s="109" t="s">
        <v>608</v>
      </c>
      <c r="C87" s="110" t="s">
        <v>260</v>
      </c>
      <c r="D87" s="79"/>
      <c r="E87" s="234"/>
      <c r="F87" s="111" t="s">
        <v>586</v>
      </c>
      <c r="G87" s="112" t="s">
        <v>253</v>
      </c>
      <c r="H87" s="106" t="s">
        <v>461</v>
      </c>
      <c r="I87" s="122" t="s">
        <v>275</v>
      </c>
      <c r="J87" s="125" t="s">
        <v>275</v>
      </c>
      <c r="K87" s="110" t="s">
        <v>275</v>
      </c>
      <c r="L87" s="79"/>
      <c r="M87" s="79" t="s">
        <v>620</v>
      </c>
      <c r="N87" s="79"/>
      <c r="O87" s="79"/>
      <c r="P87" s="79"/>
      <c r="Q87" s="79"/>
      <c r="R87" s="79"/>
    </row>
    <row r="88" spans="1:18" ht="16" x14ac:dyDescent="0.2">
      <c r="A88" s="79"/>
      <c r="B88" s="109" t="s">
        <v>433</v>
      </c>
      <c r="C88" s="124" t="s">
        <v>274</v>
      </c>
      <c r="D88" s="79"/>
      <c r="E88" s="234"/>
      <c r="F88" s="111" t="s">
        <v>487</v>
      </c>
      <c r="G88" s="112" t="s">
        <v>288</v>
      </c>
      <c r="H88" s="106" t="s">
        <v>432</v>
      </c>
      <c r="I88" s="122" t="s">
        <v>313</v>
      </c>
      <c r="J88" s="123" t="s">
        <v>313</v>
      </c>
      <c r="K88" s="124" t="s">
        <v>313</v>
      </c>
      <c r="L88" s="79"/>
      <c r="M88" s="79" t="s">
        <v>621</v>
      </c>
      <c r="N88" s="79"/>
      <c r="O88" s="79"/>
      <c r="P88" s="79"/>
      <c r="Q88" s="79"/>
      <c r="R88" s="79"/>
    </row>
    <row r="89" spans="1:18" ht="16" x14ac:dyDescent="0.2">
      <c r="A89" s="79"/>
      <c r="B89" s="109" t="s">
        <v>622</v>
      </c>
      <c r="C89" s="110" t="s">
        <v>301</v>
      </c>
      <c r="D89" s="79"/>
      <c r="E89" s="234"/>
      <c r="F89" s="111" t="s">
        <v>532</v>
      </c>
      <c r="G89" s="112" t="s">
        <v>304</v>
      </c>
      <c r="H89" s="106" t="s">
        <v>451</v>
      </c>
      <c r="I89" s="122" t="s">
        <v>336</v>
      </c>
      <c r="J89" s="145" t="s">
        <v>336</v>
      </c>
      <c r="K89" s="121" t="s">
        <v>336</v>
      </c>
      <c r="L89" s="79"/>
      <c r="M89" s="79" t="s">
        <v>623</v>
      </c>
      <c r="N89" s="79"/>
      <c r="O89" s="79"/>
      <c r="P89" s="79"/>
      <c r="Q89" s="79"/>
      <c r="R89" s="79"/>
    </row>
    <row r="90" spans="1:18" ht="16" x14ac:dyDescent="0.2">
      <c r="A90" s="79"/>
      <c r="B90" s="109" t="s">
        <v>624</v>
      </c>
      <c r="C90" s="124" t="s">
        <v>291</v>
      </c>
      <c r="D90" s="79"/>
      <c r="E90" s="234"/>
      <c r="F90" s="111" t="s">
        <v>446</v>
      </c>
      <c r="G90" s="126" t="s">
        <v>355</v>
      </c>
      <c r="H90" s="106" t="s">
        <v>432</v>
      </c>
      <c r="I90" s="122" t="s">
        <v>355</v>
      </c>
      <c r="J90" s="125" t="s">
        <v>355</v>
      </c>
      <c r="K90" s="110" t="s">
        <v>355</v>
      </c>
      <c r="L90" s="79"/>
      <c r="M90" s="79" t="s">
        <v>625</v>
      </c>
      <c r="N90" s="79"/>
      <c r="O90" s="79"/>
      <c r="P90" s="79" t="s">
        <v>626</v>
      </c>
      <c r="Q90" s="79"/>
      <c r="R90" s="79"/>
    </row>
    <row r="91" spans="1:18" ht="16" x14ac:dyDescent="0.2">
      <c r="A91" s="79"/>
      <c r="B91" s="109" t="s">
        <v>627</v>
      </c>
      <c r="C91" s="110" t="s">
        <v>280</v>
      </c>
      <c r="D91" s="79"/>
      <c r="E91" s="234"/>
      <c r="F91" s="111" t="s">
        <v>628</v>
      </c>
      <c r="G91" s="112" t="s">
        <v>330</v>
      </c>
      <c r="H91" s="113" t="s">
        <v>438</v>
      </c>
      <c r="I91" s="114" t="s">
        <v>330</v>
      </c>
      <c r="J91" s="117" t="s">
        <v>315</v>
      </c>
      <c r="K91" s="116" t="s">
        <v>315</v>
      </c>
      <c r="L91" s="79"/>
      <c r="M91" s="79" t="s">
        <v>629</v>
      </c>
      <c r="N91" s="79"/>
      <c r="O91" s="79"/>
      <c r="P91" s="79"/>
      <c r="Q91" s="79"/>
      <c r="R91" s="79"/>
    </row>
    <row r="92" spans="1:18" ht="16" x14ac:dyDescent="0.2">
      <c r="A92" s="79"/>
      <c r="B92" s="109" t="s">
        <v>570</v>
      </c>
      <c r="C92" s="110" t="s">
        <v>254</v>
      </c>
      <c r="D92" s="79"/>
      <c r="E92" s="234"/>
      <c r="F92" s="111" t="s">
        <v>466</v>
      </c>
      <c r="G92" s="112" t="s">
        <v>366</v>
      </c>
      <c r="H92" s="106" t="s">
        <v>432</v>
      </c>
      <c r="I92" s="122" t="s">
        <v>366</v>
      </c>
      <c r="J92" s="125" t="s">
        <v>366</v>
      </c>
      <c r="K92" s="110" t="s">
        <v>366</v>
      </c>
      <c r="L92" s="79"/>
      <c r="M92" s="79" t="s">
        <v>630</v>
      </c>
      <c r="N92" s="79"/>
      <c r="O92" s="79"/>
      <c r="P92" s="79"/>
      <c r="Q92" s="79"/>
      <c r="R92" s="79"/>
    </row>
    <row r="93" spans="1:18" ht="16" x14ac:dyDescent="0.2">
      <c r="A93" s="79"/>
      <c r="B93" s="109" t="s">
        <v>469</v>
      </c>
      <c r="C93" s="121" t="s">
        <v>365</v>
      </c>
      <c r="D93" s="79"/>
      <c r="E93" s="234"/>
      <c r="F93" s="111" t="s">
        <v>519</v>
      </c>
      <c r="G93" s="112" t="s">
        <v>307</v>
      </c>
      <c r="H93" s="106" t="s">
        <v>451</v>
      </c>
      <c r="I93" s="122" t="s">
        <v>353</v>
      </c>
      <c r="J93" s="123" t="s">
        <v>353</v>
      </c>
      <c r="K93" s="124" t="s">
        <v>353</v>
      </c>
      <c r="L93" s="79"/>
      <c r="M93" s="79" t="s">
        <v>631</v>
      </c>
      <c r="N93" s="79"/>
      <c r="O93" s="79"/>
      <c r="P93" s="79"/>
      <c r="Q93" s="79"/>
      <c r="R93" s="79"/>
    </row>
    <row r="94" spans="1:18" ht="16" x14ac:dyDescent="0.2">
      <c r="A94" s="79"/>
      <c r="B94" s="109" t="s">
        <v>464</v>
      </c>
      <c r="C94" s="110" t="s">
        <v>265</v>
      </c>
      <c r="D94" s="79"/>
      <c r="E94" s="234"/>
      <c r="F94" s="111" t="s">
        <v>632</v>
      </c>
      <c r="G94" s="112" t="s">
        <v>314</v>
      </c>
      <c r="H94" s="113" t="s">
        <v>438</v>
      </c>
      <c r="I94" s="114" t="s">
        <v>314</v>
      </c>
      <c r="J94" s="117" t="s">
        <v>310</v>
      </c>
      <c r="K94" s="116" t="s">
        <v>310</v>
      </c>
      <c r="L94" s="79"/>
      <c r="M94" s="79" t="s">
        <v>633</v>
      </c>
      <c r="N94" s="79"/>
      <c r="O94" s="79"/>
      <c r="P94" s="79"/>
      <c r="Q94" s="79"/>
      <c r="R94" s="79"/>
    </row>
    <row r="95" spans="1:18" ht="16" x14ac:dyDescent="0.2">
      <c r="A95" s="79"/>
      <c r="B95" s="109" t="s">
        <v>493</v>
      </c>
      <c r="C95" s="110" t="s">
        <v>269</v>
      </c>
      <c r="D95" s="79"/>
      <c r="E95" s="234"/>
      <c r="F95" s="111" t="s">
        <v>634</v>
      </c>
      <c r="G95" s="112" t="s">
        <v>262</v>
      </c>
      <c r="H95" s="113" t="s">
        <v>438</v>
      </c>
      <c r="I95" s="114" t="s">
        <v>262</v>
      </c>
      <c r="J95" s="120" t="s">
        <v>309</v>
      </c>
      <c r="K95" s="121" t="s">
        <v>309</v>
      </c>
      <c r="L95" s="79"/>
      <c r="M95" s="79" t="s">
        <v>635</v>
      </c>
      <c r="N95" s="79"/>
      <c r="O95" s="79"/>
      <c r="P95" s="79"/>
      <c r="Q95" s="79"/>
      <c r="R95" s="79"/>
    </row>
    <row r="96" spans="1:18" ht="16" x14ac:dyDescent="0.2">
      <c r="A96" s="79"/>
      <c r="B96" s="109" t="s">
        <v>567</v>
      </c>
      <c r="C96" s="104" t="s">
        <v>282</v>
      </c>
      <c r="D96" s="79"/>
      <c r="E96" s="234"/>
      <c r="F96" s="111" t="s">
        <v>606</v>
      </c>
      <c r="G96" s="112" t="s">
        <v>278</v>
      </c>
      <c r="H96" s="106" t="s">
        <v>461</v>
      </c>
      <c r="I96" s="122" t="s">
        <v>250</v>
      </c>
      <c r="J96" s="107" t="s">
        <v>250</v>
      </c>
      <c r="K96" s="108" t="s">
        <v>250</v>
      </c>
      <c r="L96" s="79"/>
      <c r="M96" s="79" t="s">
        <v>636</v>
      </c>
      <c r="N96" s="79"/>
      <c r="O96" s="79"/>
      <c r="P96" s="79"/>
      <c r="Q96" s="79"/>
      <c r="R96" s="79"/>
    </row>
    <row r="97" spans="1:18" ht="16" x14ac:dyDescent="0.2">
      <c r="A97" s="79"/>
      <c r="B97" s="109" t="s">
        <v>525</v>
      </c>
      <c r="C97" s="110" t="s">
        <v>258</v>
      </c>
      <c r="D97" s="79"/>
      <c r="E97" s="234"/>
      <c r="F97" s="111" t="s">
        <v>501</v>
      </c>
      <c r="G97" s="112" t="s">
        <v>329</v>
      </c>
      <c r="H97" s="106" t="s">
        <v>432</v>
      </c>
      <c r="I97" s="122" t="s">
        <v>289</v>
      </c>
      <c r="J97" s="125" t="s">
        <v>289</v>
      </c>
      <c r="K97" s="110" t="s">
        <v>289</v>
      </c>
      <c r="L97" s="79"/>
      <c r="M97" s="79" t="s">
        <v>637</v>
      </c>
      <c r="N97" s="79"/>
      <c r="O97" s="79"/>
      <c r="P97" s="79"/>
      <c r="Q97" s="79"/>
      <c r="R97" s="79"/>
    </row>
    <row r="98" spans="1:18" ht="16" x14ac:dyDescent="0.2">
      <c r="A98" s="79"/>
      <c r="B98" s="109" t="s">
        <v>600</v>
      </c>
      <c r="C98" s="124" t="s">
        <v>340</v>
      </c>
      <c r="D98" s="79"/>
      <c r="E98" s="234"/>
      <c r="F98" s="111" t="s">
        <v>615</v>
      </c>
      <c r="G98" s="150" t="s">
        <v>263</v>
      </c>
      <c r="H98" s="151" t="s">
        <v>434</v>
      </c>
      <c r="I98" s="152" t="s">
        <v>263</v>
      </c>
      <c r="J98" s="153" t="s">
        <v>544</v>
      </c>
      <c r="K98" s="154" t="s">
        <v>263</v>
      </c>
      <c r="L98" s="79"/>
      <c r="M98" s="79" t="s">
        <v>638</v>
      </c>
      <c r="N98" s="79"/>
      <c r="O98" s="79"/>
      <c r="P98" s="79"/>
      <c r="Q98" s="79"/>
      <c r="R98" s="79"/>
    </row>
    <row r="99" spans="1:18" ht="16" x14ac:dyDescent="0.2">
      <c r="A99" s="79"/>
      <c r="B99" s="109" t="s">
        <v>639</v>
      </c>
      <c r="C99" s="148" t="s">
        <v>295</v>
      </c>
      <c r="D99" s="79"/>
      <c r="E99" s="234"/>
      <c r="F99" s="111" t="s">
        <v>477</v>
      </c>
      <c r="G99" s="112" t="s">
        <v>321</v>
      </c>
      <c r="H99" s="106" t="s">
        <v>432</v>
      </c>
      <c r="I99" s="122" t="s">
        <v>333</v>
      </c>
      <c r="J99" s="125" t="s">
        <v>333</v>
      </c>
      <c r="K99" s="149" t="s">
        <v>333</v>
      </c>
      <c r="L99" s="79"/>
      <c r="M99" s="79" t="s">
        <v>640</v>
      </c>
      <c r="N99" s="79"/>
      <c r="O99" s="79"/>
      <c r="P99" s="79"/>
      <c r="Q99" s="79"/>
      <c r="R99" s="79"/>
    </row>
    <row r="100" spans="1:18" ht="16" x14ac:dyDescent="0.2">
      <c r="A100" s="79"/>
      <c r="B100" s="109" t="s">
        <v>641</v>
      </c>
      <c r="C100" s="130" t="s">
        <v>297</v>
      </c>
      <c r="D100" s="79"/>
      <c r="E100" s="234"/>
      <c r="F100" s="111" t="s">
        <v>624</v>
      </c>
      <c r="G100" s="112" t="s">
        <v>291</v>
      </c>
      <c r="H100" s="106" t="s">
        <v>434</v>
      </c>
      <c r="I100" s="122" t="s">
        <v>291</v>
      </c>
      <c r="J100" s="107" t="s">
        <v>291</v>
      </c>
      <c r="K100" s="108" t="s">
        <v>291</v>
      </c>
      <c r="L100" s="79"/>
      <c r="M100" s="79" t="s">
        <v>642</v>
      </c>
      <c r="N100" s="79"/>
      <c r="O100" s="79"/>
      <c r="P100" s="79"/>
      <c r="Q100" s="79"/>
      <c r="R100" s="79"/>
    </row>
    <row r="101" spans="1:18" ht="16" x14ac:dyDescent="0.2">
      <c r="A101" s="79"/>
      <c r="B101" s="109" t="s">
        <v>503</v>
      </c>
      <c r="C101" s="110" t="s">
        <v>286</v>
      </c>
      <c r="D101" s="79"/>
      <c r="E101" s="234"/>
      <c r="F101" s="111" t="s">
        <v>495</v>
      </c>
      <c r="G101" s="112" t="s">
        <v>341</v>
      </c>
      <c r="H101" s="106" t="s">
        <v>432</v>
      </c>
      <c r="I101" s="122" t="s">
        <v>319</v>
      </c>
      <c r="J101" s="125" t="s">
        <v>319</v>
      </c>
      <c r="K101" s="110" t="s">
        <v>319</v>
      </c>
      <c r="L101" s="79"/>
      <c r="M101" s="79" t="s">
        <v>643</v>
      </c>
      <c r="N101" s="79"/>
      <c r="O101" s="79"/>
      <c r="P101" s="79"/>
      <c r="Q101" s="79"/>
      <c r="R101" s="79"/>
    </row>
    <row r="102" spans="1:18" ht="16" x14ac:dyDescent="0.2">
      <c r="A102" s="79"/>
      <c r="B102" s="109" t="s">
        <v>644</v>
      </c>
      <c r="C102" s="110" t="s">
        <v>266</v>
      </c>
      <c r="D102" s="79"/>
      <c r="E102" s="234"/>
      <c r="F102" s="111" t="s">
        <v>529</v>
      </c>
      <c r="G102" s="112" t="s">
        <v>306</v>
      </c>
      <c r="H102" s="106" t="s">
        <v>451</v>
      </c>
      <c r="I102" s="122" t="s">
        <v>329</v>
      </c>
      <c r="J102" s="125" t="s">
        <v>329</v>
      </c>
      <c r="K102" s="110" t="s">
        <v>329</v>
      </c>
      <c r="L102" s="79"/>
      <c r="M102" s="79" t="s">
        <v>645</v>
      </c>
      <c r="N102" s="79"/>
      <c r="O102" s="79"/>
      <c r="P102" s="79"/>
      <c r="Q102" s="79"/>
      <c r="R102" s="79"/>
    </row>
    <row r="103" spans="1:18" ht="16" x14ac:dyDescent="0.2">
      <c r="A103" s="79"/>
      <c r="B103" s="109" t="s">
        <v>646</v>
      </c>
      <c r="C103" s="110" t="s">
        <v>270</v>
      </c>
      <c r="D103" s="79"/>
      <c r="E103" s="234"/>
      <c r="F103" s="111" t="s">
        <v>498</v>
      </c>
      <c r="G103" s="112" t="s">
        <v>361</v>
      </c>
      <c r="H103" s="106" t="s">
        <v>432</v>
      </c>
      <c r="I103" s="122" t="s">
        <v>364</v>
      </c>
      <c r="J103" s="125" t="s">
        <v>364</v>
      </c>
      <c r="K103" s="110" t="s">
        <v>364</v>
      </c>
      <c r="L103" s="79"/>
      <c r="M103" s="79" t="s">
        <v>647</v>
      </c>
      <c r="N103" s="79"/>
      <c r="O103" s="79"/>
      <c r="P103" s="79"/>
      <c r="Q103" s="79"/>
      <c r="R103" s="79"/>
    </row>
    <row r="104" spans="1:18" ht="16" x14ac:dyDescent="0.2">
      <c r="A104" s="79"/>
      <c r="B104" s="109" t="s">
        <v>618</v>
      </c>
      <c r="C104" s="110" t="s">
        <v>305</v>
      </c>
      <c r="D104" s="79"/>
      <c r="E104" s="234"/>
      <c r="F104" s="111" t="s">
        <v>613</v>
      </c>
      <c r="G104" s="112" t="s">
        <v>284</v>
      </c>
      <c r="H104" s="106" t="s">
        <v>461</v>
      </c>
      <c r="I104" s="122" t="s">
        <v>316</v>
      </c>
      <c r="J104" s="120" t="s">
        <v>299</v>
      </c>
      <c r="K104" s="121" t="s">
        <v>299</v>
      </c>
      <c r="L104" s="79"/>
      <c r="M104" s="79" t="s">
        <v>648</v>
      </c>
      <c r="N104" s="79"/>
      <c r="O104" s="79"/>
      <c r="P104" s="79"/>
      <c r="Q104" s="79"/>
      <c r="R104" s="79"/>
    </row>
    <row r="105" spans="1:18" ht="16" x14ac:dyDescent="0.2">
      <c r="A105" s="79"/>
      <c r="B105" s="109" t="s">
        <v>496</v>
      </c>
      <c r="C105" s="124" t="s">
        <v>251</v>
      </c>
      <c r="D105" s="79"/>
      <c r="E105" s="234"/>
      <c r="F105" s="111" t="s">
        <v>649</v>
      </c>
      <c r="G105" s="112" t="s">
        <v>318</v>
      </c>
      <c r="H105" s="113" t="s">
        <v>438</v>
      </c>
      <c r="I105" s="114" t="s">
        <v>318</v>
      </c>
      <c r="J105" s="144" t="s">
        <v>544</v>
      </c>
      <c r="K105" s="116" t="s">
        <v>320</v>
      </c>
      <c r="L105" s="79"/>
      <c r="M105" s="79" t="s">
        <v>650</v>
      </c>
      <c r="N105" s="79"/>
      <c r="O105" s="79"/>
      <c r="P105" s="79"/>
      <c r="Q105" s="79"/>
      <c r="R105" s="79"/>
    </row>
    <row r="106" spans="1:18" ht="16" x14ac:dyDescent="0.2">
      <c r="A106" s="79"/>
      <c r="B106" s="109" t="s">
        <v>651</v>
      </c>
      <c r="C106" s="155" t="s">
        <v>264</v>
      </c>
      <c r="D106" s="79"/>
      <c r="E106" s="234"/>
      <c r="F106" s="111" t="s">
        <v>646</v>
      </c>
      <c r="G106" s="112" t="s">
        <v>270</v>
      </c>
      <c r="H106" s="106" t="s">
        <v>434</v>
      </c>
      <c r="I106" s="122" t="s">
        <v>270</v>
      </c>
      <c r="J106" s="125" t="s">
        <v>270</v>
      </c>
      <c r="K106" s="110" t="s">
        <v>270</v>
      </c>
      <c r="L106" s="79"/>
      <c r="M106" s="79" t="s">
        <v>652</v>
      </c>
      <c r="N106" s="79"/>
      <c r="O106" s="79"/>
      <c r="P106" s="79"/>
      <c r="Q106" s="79"/>
      <c r="R106" s="79"/>
    </row>
    <row r="107" spans="1:18" ht="17" thickBot="1" x14ac:dyDescent="0.25">
      <c r="A107" s="79"/>
      <c r="B107" s="136" t="s">
        <v>444</v>
      </c>
      <c r="C107" s="156" t="s">
        <v>300</v>
      </c>
      <c r="D107" s="79"/>
      <c r="E107" s="235"/>
      <c r="F107" s="137" t="s">
        <v>604</v>
      </c>
      <c r="G107" s="138" t="s">
        <v>285</v>
      </c>
      <c r="H107" s="106" t="s">
        <v>461</v>
      </c>
      <c r="I107" s="122" t="s">
        <v>267</v>
      </c>
      <c r="J107" s="107" t="s">
        <v>267</v>
      </c>
      <c r="K107" s="108" t="s">
        <v>267</v>
      </c>
      <c r="L107" s="79"/>
      <c r="M107" s="79" t="s">
        <v>653</v>
      </c>
      <c r="N107" s="79"/>
      <c r="O107" s="79"/>
      <c r="P107" s="79"/>
      <c r="Q107" s="79"/>
      <c r="R107" s="79"/>
    </row>
    <row r="108" spans="1:18" ht="16" x14ac:dyDescent="0.2">
      <c r="A108" s="79"/>
      <c r="B108" s="109" t="s">
        <v>654</v>
      </c>
      <c r="C108" s="157" t="s">
        <v>317</v>
      </c>
      <c r="D108" s="79"/>
      <c r="E108" s="233" t="s">
        <v>438</v>
      </c>
      <c r="F108" s="103" t="s">
        <v>564</v>
      </c>
      <c r="G108" s="112" t="s">
        <v>308</v>
      </c>
      <c r="H108" s="106" t="s">
        <v>461</v>
      </c>
      <c r="I108" s="122" t="s">
        <v>312</v>
      </c>
      <c r="J108" s="158" t="s">
        <v>312</v>
      </c>
      <c r="K108" s="149" t="s">
        <v>312</v>
      </c>
      <c r="L108" s="79"/>
      <c r="M108" s="79" t="s">
        <v>655</v>
      </c>
      <c r="N108" s="79"/>
      <c r="O108" s="79"/>
      <c r="P108" s="79"/>
      <c r="Q108" s="79"/>
      <c r="R108" s="79"/>
    </row>
    <row r="109" spans="1:18" ht="16" x14ac:dyDescent="0.2">
      <c r="A109" s="79"/>
      <c r="B109" s="109" t="s">
        <v>484</v>
      </c>
      <c r="C109" s="157" t="s">
        <v>330</v>
      </c>
      <c r="D109" s="79"/>
      <c r="E109" s="234"/>
      <c r="F109" s="111" t="s">
        <v>468</v>
      </c>
      <c r="G109" s="112" t="s">
        <v>363</v>
      </c>
      <c r="H109" s="106" t="s">
        <v>432</v>
      </c>
      <c r="I109" s="122" t="s">
        <v>363</v>
      </c>
      <c r="J109" s="158" t="s">
        <v>363</v>
      </c>
      <c r="K109" s="149" t="s">
        <v>363</v>
      </c>
      <c r="L109" s="79"/>
      <c r="M109" s="79" t="s">
        <v>656</v>
      </c>
      <c r="N109" s="79"/>
      <c r="O109" s="79"/>
      <c r="P109" s="79"/>
      <c r="Q109" s="79"/>
      <c r="R109" s="79"/>
    </row>
    <row r="110" spans="1:18" ht="16" x14ac:dyDescent="0.2">
      <c r="A110" s="79"/>
      <c r="B110" s="109" t="s">
        <v>536</v>
      </c>
      <c r="C110" s="157" t="s">
        <v>262</v>
      </c>
      <c r="D110" s="79"/>
      <c r="E110" s="234"/>
      <c r="F110" s="111" t="s">
        <v>527</v>
      </c>
      <c r="G110" s="112" t="s">
        <v>303</v>
      </c>
      <c r="H110" s="106" t="s">
        <v>451</v>
      </c>
      <c r="I110" s="122" t="s">
        <v>361</v>
      </c>
      <c r="J110" s="106" t="s">
        <v>361</v>
      </c>
      <c r="K110" s="159" t="s">
        <v>361</v>
      </c>
      <c r="L110" s="79"/>
      <c r="M110" s="79" t="s">
        <v>657</v>
      </c>
      <c r="N110" s="79"/>
      <c r="O110" s="79"/>
      <c r="P110" s="79"/>
      <c r="Q110" s="79"/>
      <c r="R110" s="79"/>
    </row>
    <row r="111" spans="1:18" ht="16" x14ac:dyDescent="0.2">
      <c r="A111" s="79"/>
      <c r="B111" s="109" t="s">
        <v>553</v>
      </c>
      <c r="C111" s="157" t="s">
        <v>261</v>
      </c>
      <c r="D111" s="79"/>
      <c r="E111" s="234"/>
      <c r="F111" s="111" t="s">
        <v>654</v>
      </c>
      <c r="G111" s="112" t="s">
        <v>334</v>
      </c>
      <c r="H111" s="113" t="s">
        <v>438</v>
      </c>
      <c r="I111" s="114" t="s">
        <v>334</v>
      </c>
      <c r="J111" s="160" t="s">
        <v>317</v>
      </c>
      <c r="K111" s="157" t="s">
        <v>317</v>
      </c>
      <c r="L111" s="79"/>
      <c r="M111" s="79" t="s">
        <v>658</v>
      </c>
      <c r="N111" s="79"/>
      <c r="O111" s="79"/>
      <c r="P111" s="79"/>
      <c r="Q111" s="79"/>
      <c r="R111" s="79"/>
    </row>
    <row r="112" spans="1:18" ht="16" x14ac:dyDescent="0.2">
      <c r="A112" s="79"/>
      <c r="B112" s="109" t="s">
        <v>595</v>
      </c>
      <c r="C112" s="161" t="s">
        <v>334</v>
      </c>
      <c r="D112" s="79"/>
      <c r="E112" s="234"/>
      <c r="F112" s="111" t="s">
        <v>599</v>
      </c>
      <c r="G112" s="112" t="s">
        <v>337</v>
      </c>
      <c r="H112" s="106" t="s">
        <v>461</v>
      </c>
      <c r="I112" s="122" t="s">
        <v>283</v>
      </c>
      <c r="J112" s="107" t="s">
        <v>283</v>
      </c>
      <c r="K112" s="108" t="s">
        <v>283</v>
      </c>
      <c r="L112" s="79"/>
      <c r="M112" s="79" t="s">
        <v>659</v>
      </c>
      <c r="N112" s="79"/>
      <c r="O112" s="79"/>
      <c r="P112" s="79"/>
      <c r="Q112" s="79"/>
      <c r="R112" s="79"/>
    </row>
    <row r="113" spans="1:18" ht="16" x14ac:dyDescent="0.2">
      <c r="A113" s="79"/>
      <c r="B113" s="109" t="s">
        <v>499</v>
      </c>
      <c r="C113" s="157" t="s">
        <v>314</v>
      </c>
      <c r="D113" s="79"/>
      <c r="E113" s="234"/>
      <c r="F113" s="111" t="s">
        <v>471</v>
      </c>
      <c r="G113" s="112" t="s">
        <v>351</v>
      </c>
      <c r="H113" s="106" t="s">
        <v>432</v>
      </c>
      <c r="I113" s="122" t="s">
        <v>352</v>
      </c>
      <c r="J113" s="158" t="s">
        <v>352</v>
      </c>
      <c r="K113" s="149" t="s">
        <v>352</v>
      </c>
      <c r="L113" s="79"/>
      <c r="M113" s="79" t="s">
        <v>660</v>
      </c>
      <c r="N113" s="79"/>
      <c r="O113" s="79"/>
      <c r="P113" s="79"/>
      <c r="Q113" s="79"/>
      <c r="R113" s="79"/>
    </row>
    <row r="114" spans="1:18" ht="16" x14ac:dyDescent="0.2">
      <c r="A114" s="79"/>
      <c r="B114" s="109" t="s">
        <v>661</v>
      </c>
      <c r="C114" s="157" t="s">
        <v>276</v>
      </c>
      <c r="D114" s="79"/>
      <c r="E114" s="234"/>
      <c r="F114" s="111" t="s">
        <v>566</v>
      </c>
      <c r="G114" s="112" t="s">
        <v>322</v>
      </c>
      <c r="H114" s="106" t="s">
        <v>461</v>
      </c>
      <c r="I114" s="122" t="s">
        <v>335</v>
      </c>
      <c r="J114" s="158" t="s">
        <v>335</v>
      </c>
      <c r="K114" s="149" t="s">
        <v>335</v>
      </c>
      <c r="L114" s="79"/>
      <c r="M114" s="79" t="s">
        <v>662</v>
      </c>
      <c r="N114" s="79"/>
      <c r="O114" s="79"/>
      <c r="P114" s="79"/>
      <c r="Q114" s="79"/>
      <c r="R114" s="79"/>
    </row>
    <row r="115" spans="1:18" ht="16" x14ac:dyDescent="0.2">
      <c r="A115" s="79"/>
      <c r="B115" s="109" t="s">
        <v>454</v>
      </c>
      <c r="C115" s="157" t="s">
        <v>332</v>
      </c>
      <c r="D115" s="79"/>
      <c r="E115" s="234"/>
      <c r="F115" s="111" t="s">
        <v>663</v>
      </c>
      <c r="G115" s="112" t="s">
        <v>315</v>
      </c>
      <c r="H115" s="113" t="s">
        <v>438</v>
      </c>
      <c r="I115" s="114" t="s">
        <v>315</v>
      </c>
      <c r="J115" s="162" t="s">
        <v>279</v>
      </c>
      <c r="K115" s="163" t="s">
        <v>279</v>
      </c>
      <c r="L115" s="79"/>
      <c r="M115" s="79" t="s">
        <v>664</v>
      </c>
      <c r="N115" s="79"/>
      <c r="O115" s="79"/>
      <c r="P115" s="79"/>
      <c r="Q115" s="79"/>
      <c r="R115" s="79"/>
    </row>
    <row r="116" spans="1:18" ht="16" x14ac:dyDescent="0.2">
      <c r="A116" s="79"/>
      <c r="B116" s="109" t="s">
        <v>437</v>
      </c>
      <c r="C116" s="157" t="s">
        <v>343</v>
      </c>
      <c r="D116" s="79"/>
      <c r="E116" s="234"/>
      <c r="F116" s="111" t="s">
        <v>561</v>
      </c>
      <c r="G116" s="112" t="s">
        <v>249</v>
      </c>
      <c r="H116" s="106" t="s">
        <v>461</v>
      </c>
      <c r="I116" s="122" t="s">
        <v>288</v>
      </c>
      <c r="J116" s="158" t="s">
        <v>288</v>
      </c>
      <c r="K116" s="149" t="s">
        <v>288</v>
      </c>
      <c r="L116" s="79"/>
      <c r="M116" s="79" t="s">
        <v>665</v>
      </c>
      <c r="N116" s="79"/>
      <c r="O116" s="79"/>
      <c r="P116" s="79"/>
      <c r="Q116" s="79"/>
      <c r="R116" s="79"/>
    </row>
    <row r="117" spans="1:18" ht="16" x14ac:dyDescent="0.2">
      <c r="A117" s="79"/>
      <c r="B117" s="109" t="s">
        <v>587</v>
      </c>
      <c r="C117" s="157" t="s">
        <v>292</v>
      </c>
      <c r="D117" s="79"/>
      <c r="E117" s="234"/>
      <c r="F117" s="111" t="s">
        <v>550</v>
      </c>
      <c r="G117" s="112" t="s">
        <v>296</v>
      </c>
      <c r="H117" s="106" t="s">
        <v>451</v>
      </c>
      <c r="I117" s="122" t="s">
        <v>296</v>
      </c>
      <c r="J117" s="158" t="s">
        <v>296</v>
      </c>
      <c r="K117" s="149" t="s">
        <v>296</v>
      </c>
      <c r="L117" s="79"/>
      <c r="M117" s="79" t="s">
        <v>666</v>
      </c>
      <c r="N117" s="79"/>
      <c r="O117" s="79"/>
      <c r="P117" s="79"/>
      <c r="Q117" s="79"/>
      <c r="R117" s="79"/>
    </row>
    <row r="118" spans="1:18" ht="16" x14ac:dyDescent="0.2">
      <c r="A118" s="79"/>
      <c r="B118" s="109" t="s">
        <v>447</v>
      </c>
      <c r="C118" s="157" t="s">
        <v>259</v>
      </c>
      <c r="D118" s="79"/>
      <c r="E118" s="234"/>
      <c r="F118" s="111" t="s">
        <v>627</v>
      </c>
      <c r="G118" s="112" t="s">
        <v>280</v>
      </c>
      <c r="H118" s="106" t="s">
        <v>434</v>
      </c>
      <c r="I118" s="122" t="s">
        <v>280</v>
      </c>
      <c r="J118" s="158" t="s">
        <v>280</v>
      </c>
      <c r="K118" s="149" t="s">
        <v>280</v>
      </c>
      <c r="L118" s="79"/>
      <c r="M118" s="79" t="s">
        <v>667</v>
      </c>
      <c r="N118" s="79"/>
      <c r="O118" s="79"/>
      <c r="P118" s="79"/>
      <c r="Q118" s="79"/>
      <c r="R118" s="79"/>
    </row>
    <row r="119" spans="1:18" ht="16" x14ac:dyDescent="0.2">
      <c r="A119" s="79"/>
      <c r="B119" s="109" t="s">
        <v>481</v>
      </c>
      <c r="C119" s="157" t="s">
        <v>281</v>
      </c>
      <c r="D119" s="79"/>
      <c r="E119" s="234"/>
      <c r="F119" s="111" t="s">
        <v>661</v>
      </c>
      <c r="G119" s="112" t="s">
        <v>309</v>
      </c>
      <c r="H119" s="113" t="s">
        <v>438</v>
      </c>
      <c r="I119" s="114" t="s">
        <v>309</v>
      </c>
      <c r="J119" s="160" t="s">
        <v>276</v>
      </c>
      <c r="K119" s="157" t="s">
        <v>276</v>
      </c>
      <c r="L119" s="79"/>
      <c r="M119" s="79" t="s">
        <v>668</v>
      </c>
      <c r="N119" s="79"/>
      <c r="O119" s="79"/>
      <c r="P119" s="79"/>
      <c r="Q119" s="79"/>
      <c r="R119" s="79"/>
    </row>
    <row r="120" spans="1:18" ht="16" x14ac:dyDescent="0.2">
      <c r="A120" s="79"/>
      <c r="B120" s="109" t="s">
        <v>669</v>
      </c>
      <c r="C120" s="157" t="s">
        <v>316</v>
      </c>
      <c r="D120" s="79"/>
      <c r="E120" s="234"/>
      <c r="F120" s="111" t="s">
        <v>644</v>
      </c>
      <c r="G120" s="112" t="s">
        <v>266</v>
      </c>
      <c r="H120" s="106" t="s">
        <v>434</v>
      </c>
      <c r="I120" s="122" t="s">
        <v>266</v>
      </c>
      <c r="J120" s="158" t="s">
        <v>266</v>
      </c>
      <c r="K120" s="149" t="s">
        <v>266</v>
      </c>
      <c r="L120" s="79"/>
      <c r="M120" s="79" t="s">
        <v>670</v>
      </c>
      <c r="N120" s="79"/>
      <c r="O120" s="79"/>
      <c r="P120" s="79"/>
      <c r="Q120" s="79"/>
      <c r="R120" s="79"/>
    </row>
    <row r="121" spans="1:18" ht="16" x14ac:dyDescent="0.2">
      <c r="A121" s="79"/>
      <c r="B121" s="109" t="s">
        <v>512</v>
      </c>
      <c r="C121" s="157" t="s">
        <v>311</v>
      </c>
      <c r="D121" s="79"/>
      <c r="E121" s="234"/>
      <c r="F121" s="111" t="s">
        <v>669</v>
      </c>
      <c r="G121" s="112" t="s">
        <v>279</v>
      </c>
      <c r="H121" s="113" t="s">
        <v>438</v>
      </c>
      <c r="I121" s="114" t="s">
        <v>279</v>
      </c>
      <c r="J121" s="160" t="s">
        <v>316</v>
      </c>
      <c r="K121" s="157" t="s">
        <v>316</v>
      </c>
      <c r="L121" s="79"/>
      <c r="M121" s="79" t="s">
        <v>671</v>
      </c>
      <c r="N121" s="79"/>
      <c r="O121" s="79"/>
      <c r="P121" s="79"/>
      <c r="Q121" s="79"/>
      <c r="R121" s="79"/>
    </row>
    <row r="122" spans="1:18" ht="16" x14ac:dyDescent="0.2">
      <c r="A122" s="79"/>
      <c r="B122" s="109" t="s">
        <v>591</v>
      </c>
      <c r="C122" s="161" t="s">
        <v>287</v>
      </c>
      <c r="D122" s="79"/>
      <c r="E122" s="234"/>
      <c r="F122" s="111" t="s">
        <v>611</v>
      </c>
      <c r="G122" s="112" t="s">
        <v>289</v>
      </c>
      <c r="H122" s="106" t="s">
        <v>461</v>
      </c>
      <c r="I122" s="122" t="s">
        <v>253</v>
      </c>
      <c r="J122" s="107" t="s">
        <v>253</v>
      </c>
      <c r="K122" s="108" t="s">
        <v>253</v>
      </c>
      <c r="L122" s="79"/>
      <c r="M122" s="79" t="s">
        <v>672</v>
      </c>
      <c r="N122" s="79"/>
      <c r="O122" s="79"/>
      <c r="P122" s="79"/>
      <c r="Q122" s="79"/>
      <c r="R122" s="79"/>
    </row>
    <row r="123" spans="1:18" ht="16" x14ac:dyDescent="0.2">
      <c r="A123" s="79"/>
      <c r="B123" s="109" t="s">
        <v>632</v>
      </c>
      <c r="C123" s="164" t="s">
        <v>310</v>
      </c>
      <c r="D123" s="79"/>
      <c r="E123" s="234"/>
      <c r="F123" s="111" t="s">
        <v>641</v>
      </c>
      <c r="G123" s="112" t="s">
        <v>297</v>
      </c>
      <c r="H123" s="106" t="s">
        <v>434</v>
      </c>
      <c r="I123" s="122" t="s">
        <v>297</v>
      </c>
      <c r="J123" s="147" t="s">
        <v>297</v>
      </c>
      <c r="K123" s="108" t="s">
        <v>297</v>
      </c>
      <c r="L123" s="79"/>
      <c r="M123" s="79" t="s">
        <v>673</v>
      </c>
      <c r="N123" s="79"/>
      <c r="O123" s="79"/>
      <c r="P123" s="79"/>
      <c r="Q123" s="79"/>
      <c r="R123" s="79"/>
    </row>
    <row r="124" spans="1:18" ht="16" x14ac:dyDescent="0.2">
      <c r="A124" s="79"/>
      <c r="B124" s="109" t="s">
        <v>597</v>
      </c>
      <c r="C124" s="157" t="s">
        <v>294</v>
      </c>
      <c r="D124" s="79"/>
      <c r="E124" s="234"/>
      <c r="F124" s="111" t="s">
        <v>622</v>
      </c>
      <c r="G124" s="112" t="s">
        <v>301</v>
      </c>
      <c r="H124" s="106" t="s">
        <v>434</v>
      </c>
      <c r="I124" s="122" t="s">
        <v>301</v>
      </c>
      <c r="J124" s="158" t="s">
        <v>301</v>
      </c>
      <c r="K124" s="149" t="s">
        <v>301</v>
      </c>
      <c r="L124" s="79"/>
      <c r="M124" s="79" t="s">
        <v>674</v>
      </c>
      <c r="N124" s="79"/>
      <c r="O124" s="79"/>
      <c r="P124" s="79"/>
      <c r="Q124" s="79"/>
      <c r="R124" s="79"/>
    </row>
    <row r="125" spans="1:18" ht="16" x14ac:dyDescent="0.2">
      <c r="A125" s="79"/>
      <c r="B125" s="109" t="s">
        <v>649</v>
      </c>
      <c r="C125" s="157" t="s">
        <v>320</v>
      </c>
      <c r="D125" s="79"/>
      <c r="E125" s="234"/>
      <c r="F125" s="111" t="s">
        <v>639</v>
      </c>
      <c r="G125" s="150" t="s">
        <v>295</v>
      </c>
      <c r="H125" s="151" t="s">
        <v>434</v>
      </c>
      <c r="I125" s="152" t="s">
        <v>295</v>
      </c>
      <c r="J125" s="165" t="s">
        <v>544</v>
      </c>
      <c r="K125" s="148" t="s">
        <v>295</v>
      </c>
      <c r="L125" s="79"/>
      <c r="M125" s="79" t="s">
        <v>675</v>
      </c>
      <c r="N125" s="79"/>
      <c r="O125" s="79"/>
      <c r="P125" s="79"/>
      <c r="Q125" s="79"/>
      <c r="R125" s="79"/>
    </row>
    <row r="126" spans="1:18" ht="16" x14ac:dyDescent="0.2">
      <c r="A126" s="79"/>
      <c r="B126" s="109" t="s">
        <v>441</v>
      </c>
      <c r="C126" s="157" t="s">
        <v>277</v>
      </c>
      <c r="D126" s="79"/>
      <c r="E126" s="234"/>
      <c r="F126" s="111" t="s">
        <v>589</v>
      </c>
      <c r="G126" s="112" t="s">
        <v>299</v>
      </c>
      <c r="H126" s="106" t="s">
        <v>461</v>
      </c>
      <c r="I126" s="122" t="s">
        <v>323</v>
      </c>
      <c r="J126" s="106" t="s">
        <v>323</v>
      </c>
      <c r="K126" s="159" t="s">
        <v>323</v>
      </c>
      <c r="L126" s="79"/>
      <c r="M126" s="79" t="s">
        <v>676</v>
      </c>
      <c r="N126" s="79"/>
      <c r="O126" s="79"/>
      <c r="P126" s="79"/>
      <c r="Q126" s="79"/>
      <c r="R126" s="79"/>
    </row>
    <row r="127" spans="1:18" ht="16" x14ac:dyDescent="0.2">
      <c r="A127" s="79"/>
      <c r="B127" s="109" t="s">
        <v>478</v>
      </c>
      <c r="C127" s="157" t="s">
        <v>255</v>
      </c>
      <c r="D127" s="79"/>
      <c r="E127" s="234"/>
      <c r="F127" s="111" t="s">
        <v>573</v>
      </c>
      <c r="G127" s="112" t="s">
        <v>283</v>
      </c>
      <c r="H127" s="106" t="s">
        <v>461</v>
      </c>
      <c r="I127" s="122" t="s">
        <v>307</v>
      </c>
      <c r="J127" s="158" t="s">
        <v>307</v>
      </c>
      <c r="K127" s="149" t="s">
        <v>307</v>
      </c>
      <c r="L127" s="79"/>
      <c r="M127" s="79" t="s">
        <v>677</v>
      </c>
      <c r="N127" s="79"/>
      <c r="O127" s="79"/>
      <c r="P127" s="79"/>
      <c r="Q127" s="79"/>
      <c r="R127" s="79"/>
    </row>
    <row r="128" spans="1:18" ht="16" x14ac:dyDescent="0.2">
      <c r="A128" s="79"/>
      <c r="B128" s="109" t="s">
        <v>628</v>
      </c>
      <c r="C128" s="157" t="s">
        <v>315</v>
      </c>
      <c r="D128" s="79"/>
      <c r="E128" s="234"/>
      <c r="F128" s="111" t="s">
        <v>577</v>
      </c>
      <c r="G128" s="112" t="s">
        <v>302</v>
      </c>
      <c r="H128" s="106" t="s">
        <v>461</v>
      </c>
      <c r="I128" s="122" t="s">
        <v>328</v>
      </c>
      <c r="J128" s="158" t="s">
        <v>328</v>
      </c>
      <c r="K128" s="149" t="s">
        <v>328</v>
      </c>
      <c r="L128" s="79"/>
      <c r="M128" s="79" t="s">
        <v>678</v>
      </c>
      <c r="N128" s="79"/>
      <c r="O128" s="79"/>
      <c r="P128" s="79"/>
      <c r="Q128" s="79"/>
      <c r="R128" s="79"/>
    </row>
    <row r="129" spans="1:18" ht="16" x14ac:dyDescent="0.2">
      <c r="A129" s="79"/>
      <c r="B129" s="109" t="s">
        <v>543</v>
      </c>
      <c r="C129" s="157" t="s">
        <v>318</v>
      </c>
      <c r="D129" s="79"/>
      <c r="E129" s="234"/>
      <c r="F129" s="111" t="s">
        <v>514</v>
      </c>
      <c r="G129" s="112" t="s">
        <v>346</v>
      </c>
      <c r="H129" s="106" t="s">
        <v>451</v>
      </c>
      <c r="I129" s="122" t="s">
        <v>350</v>
      </c>
      <c r="J129" s="125" t="s">
        <v>350</v>
      </c>
      <c r="K129" s="149" t="s">
        <v>350</v>
      </c>
      <c r="L129" s="79"/>
      <c r="M129" s="79" t="s">
        <v>679</v>
      </c>
      <c r="N129" s="79"/>
      <c r="O129" s="79"/>
      <c r="P129" s="79"/>
      <c r="Q129" s="79"/>
      <c r="R129" s="79"/>
    </row>
    <row r="130" spans="1:18" ht="16" x14ac:dyDescent="0.2">
      <c r="A130" s="79"/>
      <c r="B130" s="109" t="s">
        <v>663</v>
      </c>
      <c r="C130" s="121" t="s">
        <v>279</v>
      </c>
      <c r="D130" s="79"/>
      <c r="E130" s="234"/>
      <c r="F130" s="111" t="s">
        <v>651</v>
      </c>
      <c r="G130" s="166" t="s">
        <v>264</v>
      </c>
      <c r="H130" s="106" t="s">
        <v>434</v>
      </c>
      <c r="I130" s="143" t="s">
        <v>264</v>
      </c>
      <c r="J130" s="125" t="s">
        <v>264</v>
      </c>
      <c r="K130" s="110" t="s">
        <v>264</v>
      </c>
      <c r="L130" s="79"/>
      <c r="M130" s="79" t="s">
        <v>680</v>
      </c>
      <c r="N130" s="79"/>
      <c r="O130" s="79"/>
      <c r="P130" s="79"/>
      <c r="Q130" s="79"/>
      <c r="R130" s="79"/>
    </row>
    <row r="131" spans="1:18" ht="17" thickBot="1" x14ac:dyDescent="0.25">
      <c r="A131" s="79"/>
      <c r="B131" s="136" t="s">
        <v>634</v>
      </c>
      <c r="C131" s="167" t="s">
        <v>309</v>
      </c>
      <c r="D131" s="79"/>
      <c r="E131" s="235"/>
      <c r="F131" s="137" t="s">
        <v>474</v>
      </c>
      <c r="G131" s="168" t="s">
        <v>362</v>
      </c>
      <c r="H131" s="169" t="s">
        <v>432</v>
      </c>
      <c r="I131" s="170" t="s">
        <v>293</v>
      </c>
      <c r="J131" s="171" t="s">
        <v>293</v>
      </c>
      <c r="K131" s="172" t="s">
        <v>293</v>
      </c>
      <c r="L131" s="79"/>
      <c r="M131" s="79" t="s">
        <v>681</v>
      </c>
      <c r="N131" s="79"/>
      <c r="O131" s="79"/>
      <c r="P131" s="79"/>
      <c r="Q131" s="79"/>
      <c r="R131" s="79"/>
    </row>
  </sheetData>
  <mergeCells count="7">
    <mergeCell ref="E108:E131"/>
    <mergeCell ref="B11:C11"/>
    <mergeCell ref="M11:R11"/>
    <mergeCell ref="E12:E35"/>
    <mergeCell ref="E36:E59"/>
    <mergeCell ref="E60:E83"/>
    <mergeCell ref="E84:E10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01"/>
  <sheetViews>
    <sheetView topLeftCell="A4" workbookViewId="0">
      <selection activeCell="H11" sqref="H11"/>
    </sheetView>
  </sheetViews>
  <sheetFormatPr baseColWidth="10" defaultRowHeight="15" x14ac:dyDescent="0.2"/>
  <cols>
    <col min="2" max="2" width="11.5" customWidth="1"/>
    <col min="3" max="3" width="14.6640625" customWidth="1"/>
    <col min="4" max="4" width="17.5" customWidth="1"/>
    <col min="5" max="5" width="11.5" customWidth="1"/>
    <col min="8" max="10" width="11.5" customWidth="1"/>
    <col min="11" max="11" width="12.83203125" customWidth="1"/>
    <col min="12" max="12" width="15.5" bestFit="1" customWidth="1"/>
    <col min="13" max="13" width="20.83203125" bestFit="1" customWidth="1"/>
    <col min="14" max="14" width="15.1640625" customWidth="1"/>
    <col min="15" max="15" width="16.83203125" bestFit="1" customWidth="1"/>
  </cols>
  <sheetData>
    <row r="2" spans="1:20" x14ac:dyDescent="0.2">
      <c r="A2" t="s">
        <v>683</v>
      </c>
    </row>
    <row r="3" spans="1:20" x14ac:dyDescent="0.2">
      <c r="A3" t="s">
        <v>684</v>
      </c>
    </row>
    <row r="5" spans="1:20" ht="16" x14ac:dyDescent="0.2">
      <c r="A5" s="238" t="s">
        <v>685</v>
      </c>
      <c r="B5" s="238"/>
      <c r="C5" s="238"/>
      <c r="D5" t="s">
        <v>686</v>
      </c>
      <c r="K5" s="238" t="s">
        <v>687</v>
      </c>
      <c r="L5" s="238"/>
      <c r="M5" s="238"/>
      <c r="N5" t="s">
        <v>688</v>
      </c>
      <c r="Q5" s="236" t="s">
        <v>689</v>
      </c>
      <c r="R5" s="236"/>
      <c r="S5" s="236"/>
      <c r="T5" t="s">
        <v>690</v>
      </c>
    </row>
    <row r="30" spans="2:17" x14ac:dyDescent="0.2">
      <c r="Q30" t="s">
        <v>691</v>
      </c>
    </row>
    <row r="31" spans="2:17" x14ac:dyDescent="0.2">
      <c r="B31" t="s">
        <v>692</v>
      </c>
      <c r="H31" t="s">
        <v>693</v>
      </c>
    </row>
    <row r="32" spans="2:17" x14ac:dyDescent="0.2">
      <c r="B32" t="s">
        <v>694</v>
      </c>
      <c r="C32" s="176">
        <f>26/120</f>
        <v>0.21666666666666667</v>
      </c>
      <c r="D32" t="s">
        <v>695</v>
      </c>
      <c r="H32" t="s">
        <v>696</v>
      </c>
    </row>
    <row r="33" spans="2:16" x14ac:dyDescent="0.2">
      <c r="B33" t="s">
        <v>697</v>
      </c>
      <c r="C33" s="176">
        <f>5/120</f>
        <v>4.1666666666666664E-2</v>
      </c>
      <c r="D33" t="s">
        <v>698</v>
      </c>
      <c r="H33" t="s">
        <v>699</v>
      </c>
      <c r="M33" t="s">
        <v>700</v>
      </c>
      <c r="N33" t="s">
        <v>82</v>
      </c>
      <c r="O33" t="s">
        <v>83</v>
      </c>
    </row>
    <row r="34" spans="2:16" x14ac:dyDescent="0.2">
      <c r="B34" t="s">
        <v>701</v>
      </c>
      <c r="C34" s="176">
        <f>101/120</f>
        <v>0.84166666666666667</v>
      </c>
      <c r="D34" t="s">
        <v>702</v>
      </c>
      <c r="H34" s="239" t="s">
        <v>703</v>
      </c>
      <c r="I34" s="239"/>
      <c r="J34" s="239"/>
      <c r="K34" s="239"/>
      <c r="M34" t="s">
        <v>84</v>
      </c>
      <c r="N34" t="s">
        <v>85</v>
      </c>
      <c r="O34">
        <v>39.299999999999997</v>
      </c>
    </row>
    <row r="35" spans="2:16" x14ac:dyDescent="0.2">
      <c r="H35" t="s">
        <v>704</v>
      </c>
      <c r="I35" t="s">
        <v>705</v>
      </c>
      <c r="J35" t="s">
        <v>706</v>
      </c>
      <c r="K35" t="s">
        <v>707</v>
      </c>
      <c r="M35" t="s">
        <v>86</v>
      </c>
      <c r="N35" t="s">
        <v>31</v>
      </c>
      <c r="O35">
        <v>42</v>
      </c>
    </row>
    <row r="36" spans="2:16" ht="16" x14ac:dyDescent="0.2">
      <c r="H36" t="s">
        <v>28</v>
      </c>
      <c r="I36" s="177" t="s">
        <v>29</v>
      </c>
      <c r="J36">
        <v>0.75</v>
      </c>
      <c r="K36">
        <v>0.81</v>
      </c>
      <c r="M36" s="12" t="s">
        <v>36</v>
      </c>
      <c r="N36" s="12" t="s">
        <v>84</v>
      </c>
      <c r="O36" s="12">
        <v>62.3</v>
      </c>
      <c r="P36" t="s">
        <v>708</v>
      </c>
    </row>
    <row r="37" spans="2:16" x14ac:dyDescent="0.2">
      <c r="H37" s="173" t="s">
        <v>30</v>
      </c>
      <c r="I37" t="s">
        <v>31</v>
      </c>
      <c r="J37">
        <v>0.73</v>
      </c>
      <c r="K37">
        <v>0.77</v>
      </c>
      <c r="M37" t="s">
        <v>87</v>
      </c>
      <c r="N37" t="s">
        <v>88</v>
      </c>
      <c r="O37">
        <v>37</v>
      </c>
    </row>
    <row r="38" spans="2:16" x14ac:dyDescent="0.2">
      <c r="H38" s="12" t="s">
        <v>32</v>
      </c>
      <c r="I38" t="s">
        <v>33</v>
      </c>
      <c r="J38">
        <v>0.79</v>
      </c>
      <c r="M38" s="12" t="s">
        <v>89</v>
      </c>
      <c r="N38" s="12" t="s">
        <v>90</v>
      </c>
      <c r="O38" s="178">
        <v>35.200000000000003</v>
      </c>
      <c r="P38" t="s">
        <v>709</v>
      </c>
    </row>
    <row r="39" spans="2:16" x14ac:dyDescent="0.2">
      <c r="B39" s="64"/>
      <c r="C39" s="73"/>
      <c r="D39" s="74"/>
      <c r="H39" t="s">
        <v>34</v>
      </c>
      <c r="I39" s="12" t="s">
        <v>35</v>
      </c>
      <c r="J39">
        <v>0.75</v>
      </c>
    </row>
    <row r="40" spans="2:16" x14ac:dyDescent="0.2">
      <c r="B40" s="64"/>
      <c r="C40" s="73"/>
      <c r="D40" s="74"/>
      <c r="H40" t="s">
        <v>36</v>
      </c>
      <c r="I40" s="12" t="s">
        <v>37</v>
      </c>
      <c r="J40">
        <v>0.85</v>
      </c>
    </row>
    <row r="41" spans="2:16" x14ac:dyDescent="0.2">
      <c r="D41" s="12"/>
      <c r="H41" s="173" t="s">
        <v>38</v>
      </c>
      <c r="I41" s="179" t="s">
        <v>39</v>
      </c>
      <c r="J41">
        <v>0.64</v>
      </c>
      <c r="K41">
        <v>0.76</v>
      </c>
    </row>
    <row r="42" spans="2:16" x14ac:dyDescent="0.2">
      <c r="H42" s="173" t="s">
        <v>38</v>
      </c>
      <c r="I42" s="12" t="s">
        <v>710</v>
      </c>
      <c r="J42">
        <v>0.73</v>
      </c>
    </row>
    <row r="43" spans="2:16" x14ac:dyDescent="0.2">
      <c r="F43" t="s">
        <v>711</v>
      </c>
      <c r="H43" s="12" t="s">
        <v>40</v>
      </c>
      <c r="I43" s="12" t="s">
        <v>41</v>
      </c>
      <c r="J43">
        <v>0.85</v>
      </c>
    </row>
    <row r="44" spans="2:16" x14ac:dyDescent="0.2">
      <c r="B44" t="s">
        <v>712</v>
      </c>
      <c r="C44" t="s">
        <v>713</v>
      </c>
      <c r="D44" t="s">
        <v>706</v>
      </c>
      <c r="E44" t="s">
        <v>707</v>
      </c>
      <c r="H44" t="s">
        <v>42</v>
      </c>
      <c r="I44" s="173" t="s">
        <v>43</v>
      </c>
      <c r="J44">
        <v>0.69</v>
      </c>
      <c r="K44">
        <v>0.81</v>
      </c>
    </row>
    <row r="45" spans="2:16" x14ac:dyDescent="0.2">
      <c r="B45" s="180" t="s">
        <v>67</v>
      </c>
      <c r="C45" s="180" t="s">
        <v>68</v>
      </c>
      <c r="D45" s="180">
        <v>0.86</v>
      </c>
      <c r="E45" s="180">
        <v>0.95</v>
      </c>
      <c r="F45" t="s">
        <v>67</v>
      </c>
      <c r="H45" s="181" t="s">
        <v>44</v>
      </c>
      <c r="I45" s="22" t="s">
        <v>45</v>
      </c>
      <c r="J45" s="22">
        <v>0.73</v>
      </c>
      <c r="K45" s="22">
        <v>0.82</v>
      </c>
    </row>
    <row r="46" spans="2:16" x14ac:dyDescent="0.2">
      <c r="B46" s="180" t="s">
        <v>67</v>
      </c>
      <c r="C46" s="180" t="s">
        <v>69</v>
      </c>
      <c r="D46" s="180">
        <v>0.89</v>
      </c>
      <c r="E46" s="180">
        <v>0.96</v>
      </c>
      <c r="F46" t="s">
        <v>69</v>
      </c>
      <c r="H46" s="22" t="s">
        <v>46</v>
      </c>
      <c r="I46" s="181" t="s">
        <v>47</v>
      </c>
      <c r="J46" s="22">
        <v>0.71</v>
      </c>
      <c r="K46" s="22">
        <v>0.79</v>
      </c>
    </row>
    <row r="47" spans="2:16" x14ac:dyDescent="0.2">
      <c r="B47" s="180" t="s">
        <v>68</v>
      </c>
      <c r="C47" s="180" t="s">
        <v>69</v>
      </c>
      <c r="D47" s="180">
        <v>0.89</v>
      </c>
      <c r="E47" s="180">
        <v>0.97</v>
      </c>
      <c r="H47" s="173" t="s">
        <v>48</v>
      </c>
      <c r="I47" t="s">
        <v>49</v>
      </c>
      <c r="J47">
        <v>0.88</v>
      </c>
      <c r="K47">
        <v>0.97</v>
      </c>
    </row>
    <row r="48" spans="2:16" x14ac:dyDescent="0.2">
      <c r="B48" s="182" t="s">
        <v>70</v>
      </c>
      <c r="C48" s="182" t="s">
        <v>71</v>
      </c>
      <c r="D48" s="182">
        <v>0.84</v>
      </c>
      <c r="E48" s="182">
        <v>0.88</v>
      </c>
      <c r="F48" t="s">
        <v>70</v>
      </c>
      <c r="H48" s="173" t="s">
        <v>50</v>
      </c>
      <c r="I48" t="s">
        <v>51</v>
      </c>
      <c r="J48">
        <v>0.82</v>
      </c>
      <c r="K48">
        <v>0.95</v>
      </c>
    </row>
    <row r="49" spans="2:17" x14ac:dyDescent="0.2">
      <c r="B49" s="182" t="s">
        <v>70</v>
      </c>
      <c r="C49" s="182" t="s">
        <v>72</v>
      </c>
      <c r="D49" s="182">
        <v>0.8</v>
      </c>
      <c r="E49" s="182">
        <v>0.83</v>
      </c>
      <c r="F49" t="s">
        <v>71</v>
      </c>
      <c r="H49" t="s">
        <v>52</v>
      </c>
      <c r="I49" s="173" t="s">
        <v>53</v>
      </c>
      <c r="J49">
        <v>0.89</v>
      </c>
      <c r="K49">
        <v>0.97</v>
      </c>
    </row>
    <row r="50" spans="2:17" x14ac:dyDescent="0.2">
      <c r="B50" s="182" t="s">
        <v>71</v>
      </c>
      <c r="C50" s="182" t="s">
        <v>72</v>
      </c>
      <c r="D50" s="182">
        <v>0.75</v>
      </c>
      <c r="E50" s="182">
        <v>0.79</v>
      </c>
      <c r="H50" t="s">
        <v>54</v>
      </c>
      <c r="I50" s="12" t="s">
        <v>55</v>
      </c>
      <c r="J50">
        <v>0.92</v>
      </c>
    </row>
    <row r="51" spans="2:17" x14ac:dyDescent="0.2">
      <c r="B51" s="183" t="s">
        <v>73</v>
      </c>
      <c r="C51" s="183" t="s">
        <v>74</v>
      </c>
      <c r="D51" s="183">
        <v>0.86</v>
      </c>
      <c r="E51" s="183">
        <v>0.92</v>
      </c>
      <c r="F51" t="s">
        <v>73</v>
      </c>
      <c r="H51" s="173" t="s">
        <v>56</v>
      </c>
      <c r="I51" t="s">
        <v>57</v>
      </c>
      <c r="J51">
        <v>0.78</v>
      </c>
      <c r="K51">
        <v>0.81</v>
      </c>
    </row>
    <row r="52" spans="2:17" ht="16" x14ac:dyDescent="0.2">
      <c r="B52" s="183" t="s">
        <v>73</v>
      </c>
      <c r="C52" s="184" t="s">
        <v>75</v>
      </c>
      <c r="D52" s="183">
        <v>0.89</v>
      </c>
      <c r="E52" s="183"/>
      <c r="H52" s="173" t="s">
        <v>58</v>
      </c>
      <c r="I52" t="s">
        <v>59</v>
      </c>
      <c r="J52">
        <v>0.86</v>
      </c>
      <c r="K52">
        <v>0.91</v>
      </c>
    </row>
    <row r="53" spans="2:17" ht="16" x14ac:dyDescent="0.2">
      <c r="B53" s="183" t="s">
        <v>74</v>
      </c>
      <c r="C53" s="184" t="s">
        <v>75</v>
      </c>
      <c r="D53" s="183">
        <v>0.89</v>
      </c>
      <c r="E53" s="183"/>
      <c r="H53" s="12" t="s">
        <v>60</v>
      </c>
      <c r="I53" s="12" t="s">
        <v>61</v>
      </c>
      <c r="J53">
        <v>0.91</v>
      </c>
      <c r="N53" t="s">
        <v>714</v>
      </c>
    </row>
    <row r="54" spans="2:17" ht="16" x14ac:dyDescent="0.2">
      <c r="B54" s="185" t="s">
        <v>76</v>
      </c>
      <c r="C54" s="185" t="s">
        <v>77</v>
      </c>
      <c r="D54" s="185">
        <v>0.92</v>
      </c>
      <c r="E54" s="185">
        <v>0.94</v>
      </c>
      <c r="F54" t="s">
        <v>76</v>
      </c>
      <c r="M54" s="186" t="s">
        <v>715</v>
      </c>
      <c r="N54" s="187" t="s">
        <v>716</v>
      </c>
      <c r="O54" s="187" t="s">
        <v>717</v>
      </c>
      <c r="P54" s="187" t="s">
        <v>718</v>
      </c>
      <c r="Q54" s="188" t="s">
        <v>719</v>
      </c>
    </row>
    <row r="55" spans="2:17" x14ac:dyDescent="0.2">
      <c r="B55" s="185" t="s">
        <v>76</v>
      </c>
      <c r="C55" s="185" t="s">
        <v>78</v>
      </c>
      <c r="D55" s="185">
        <v>0.75</v>
      </c>
      <c r="E55" s="185">
        <v>0.79</v>
      </c>
      <c r="F55" t="s">
        <v>77</v>
      </c>
      <c r="M55" s="64" t="s">
        <v>28</v>
      </c>
      <c r="N55" s="73">
        <v>296</v>
      </c>
      <c r="O55" s="189">
        <f>Table10[[#This Row],[données "-"]]/13119</f>
        <v>2.256269532738776E-2</v>
      </c>
      <c r="P55" s="190">
        <v>94</v>
      </c>
      <c r="Q55" s="191">
        <f>Table10[[#This Row],[hétérozygotie]]/(13119-Table10[[#This Row],[données "-"]])</f>
        <v>7.3305778678936289E-3</v>
      </c>
    </row>
    <row r="56" spans="2:17" x14ac:dyDescent="0.2">
      <c r="B56" s="185" t="s">
        <v>77</v>
      </c>
      <c r="C56" s="185" t="s">
        <v>78</v>
      </c>
      <c r="D56" s="185">
        <v>0.75</v>
      </c>
      <c r="E56" s="185">
        <v>0.78</v>
      </c>
      <c r="M56" s="64" t="s">
        <v>29</v>
      </c>
      <c r="N56" s="192">
        <v>2688</v>
      </c>
      <c r="O56" s="189">
        <f>Table10[[#This Row],[données "-"]]/13119</f>
        <v>0.20489366567573747</v>
      </c>
      <c r="P56" s="193">
        <v>79</v>
      </c>
      <c r="Q56" s="191">
        <f>Table10[[#This Row],[hétérozygotie]]/(13119-Table10[[#This Row],[données "-"]])</f>
        <v>7.5735787556322504E-3</v>
      </c>
    </row>
    <row r="57" spans="2:17" ht="16" x14ac:dyDescent="0.2">
      <c r="B57" s="194" t="s">
        <v>58</v>
      </c>
      <c r="C57" s="195" t="s">
        <v>59</v>
      </c>
      <c r="D57" s="195">
        <v>0.86</v>
      </c>
      <c r="E57" s="196">
        <v>0.91</v>
      </c>
      <c r="F57" t="s">
        <v>58</v>
      </c>
      <c r="M57" s="64" t="s">
        <v>30</v>
      </c>
      <c r="N57" s="73">
        <v>552</v>
      </c>
      <c r="O57" s="189">
        <f>Table10[[#This Row],[données "-"]]/13119</f>
        <v>4.2076377772696093E-2</v>
      </c>
      <c r="P57" s="190">
        <v>88</v>
      </c>
      <c r="Q57" s="191">
        <f>Table10[[#This Row],[hétérozygotie]]/(13119-Table10[[#This Row],[données "-"]])</f>
        <v>7.0024667780695469E-3</v>
      </c>
    </row>
    <row r="58" spans="2:17" x14ac:dyDescent="0.2">
      <c r="B58" s="173" t="s">
        <v>58</v>
      </c>
      <c r="C58" s="173" t="s">
        <v>79</v>
      </c>
      <c r="D58" s="173">
        <v>0.68</v>
      </c>
      <c r="E58" s="173">
        <v>0.73</v>
      </c>
      <c r="F58" t="s">
        <v>79</v>
      </c>
      <c r="M58" s="64" t="s">
        <v>31</v>
      </c>
      <c r="N58" s="192">
        <v>377</v>
      </c>
      <c r="O58" s="189">
        <f>Table10[[#This Row],[données "-"]]/13119</f>
        <v>2.8736946413598599E-2</v>
      </c>
      <c r="P58" s="193">
        <v>93</v>
      </c>
      <c r="Q58" s="191">
        <f>Table10[[#This Row],[hétérozygotie]]/(13119-Table10[[#This Row],[données "-"]])</f>
        <v>7.2986972217862186E-3</v>
      </c>
    </row>
    <row r="59" spans="2:17" x14ac:dyDescent="0.2">
      <c r="B59" s="181" t="s">
        <v>79</v>
      </c>
      <c r="C59" s="181" t="s">
        <v>59</v>
      </c>
      <c r="D59" s="181">
        <v>0.72</v>
      </c>
      <c r="E59" s="181">
        <v>0.76</v>
      </c>
      <c r="M59" s="197" t="s">
        <v>32</v>
      </c>
      <c r="N59" s="198"/>
      <c r="O59" s="199"/>
      <c r="P59" s="200"/>
      <c r="Q59" s="201"/>
    </row>
    <row r="60" spans="2:17" x14ac:dyDescent="0.2">
      <c r="M60" s="64" t="s">
        <v>33</v>
      </c>
      <c r="N60" s="192">
        <v>488</v>
      </c>
      <c r="O60" s="189">
        <f>Table10[[#This Row],[données "-"]]/13119</f>
        <v>3.7197957161369005E-2</v>
      </c>
      <c r="P60" s="193">
        <v>74</v>
      </c>
      <c r="Q60" s="191">
        <f>Table10[[#This Row],[hétérozygotie]]/(13119-Table10[[#This Row],[données "-"]])</f>
        <v>5.8586018525849104E-3</v>
      </c>
    </row>
    <row r="61" spans="2:17" x14ac:dyDescent="0.2">
      <c r="M61" s="64" t="s">
        <v>34</v>
      </c>
      <c r="N61" s="192">
        <v>2221</v>
      </c>
      <c r="O61" s="189">
        <f>Table10[[#This Row],[données "-"]]/13119</f>
        <v>0.16929644027746016</v>
      </c>
      <c r="P61" s="193">
        <v>163</v>
      </c>
      <c r="Q61" s="191">
        <f>Table10[[#This Row],[hétérozygotie]]/(13119-Table10[[#This Row],[données "-"]])</f>
        <v>1.4956872820701047E-2</v>
      </c>
    </row>
    <row r="62" spans="2:17" x14ac:dyDescent="0.2">
      <c r="M62" s="197" t="s">
        <v>35</v>
      </c>
      <c r="N62" s="198"/>
      <c r="O62" s="199"/>
      <c r="P62" s="200"/>
      <c r="Q62" s="201"/>
    </row>
    <row r="63" spans="2:17" x14ac:dyDescent="0.2">
      <c r="D63" t="s">
        <v>720</v>
      </c>
      <c r="E63" t="s">
        <v>721</v>
      </c>
      <c r="F63" t="s">
        <v>722</v>
      </c>
      <c r="M63" s="202" t="s">
        <v>70</v>
      </c>
      <c r="N63" s="192">
        <v>1080</v>
      </c>
      <c r="O63" s="191">
        <f>Table10[[#This Row],[données "-"]]/13119</f>
        <v>8.2323347816144518E-2</v>
      </c>
      <c r="P63" s="193">
        <v>52</v>
      </c>
      <c r="Q63" s="191">
        <f>Table10[[#This Row],[hétérozygotie]]/(13119-Table10[[#This Row],[données "-"]])</f>
        <v>4.319295622560013E-3</v>
      </c>
    </row>
    <row r="64" spans="2:17" x14ac:dyDescent="0.2">
      <c r="D64" t="s">
        <v>29</v>
      </c>
      <c r="E64" s="203" t="s">
        <v>28</v>
      </c>
      <c r="F64" s="203" t="s">
        <v>723</v>
      </c>
      <c r="M64" s="202" t="s">
        <v>71</v>
      </c>
      <c r="N64" s="192">
        <v>303</v>
      </c>
      <c r="O64" s="191">
        <f>Table10[[#This Row],[données "-"]]/13119</f>
        <v>2.3096272581751658E-2</v>
      </c>
      <c r="P64" s="193">
        <v>170</v>
      </c>
      <c r="Q64" s="191">
        <f>Table10[[#This Row],[hétérozygotie]]/(13119-Table10[[#This Row],[données "-"]])</f>
        <v>1.3264669163545567E-2</v>
      </c>
    </row>
    <row r="65" spans="4:17" x14ac:dyDescent="0.2">
      <c r="D65" s="193" t="s">
        <v>86</v>
      </c>
      <c r="E65" s="203" t="s">
        <v>724</v>
      </c>
      <c r="F65" s="203" t="s">
        <v>725</v>
      </c>
      <c r="M65" s="204" t="s">
        <v>72</v>
      </c>
      <c r="N65" s="192">
        <v>314</v>
      </c>
      <c r="O65" s="191">
        <f>Table10[[#This Row],[données "-"]]/13119</f>
        <v>2.39347511243235E-2</v>
      </c>
      <c r="P65" s="193">
        <v>75</v>
      </c>
      <c r="Q65" s="191">
        <f>Table10[[#This Row],[hétérozygotie]]/(13119-Table10[[#This Row],[données "-"]])</f>
        <v>5.8570870753611873E-3</v>
      </c>
    </row>
    <row r="66" spans="4:17" x14ac:dyDescent="0.2">
      <c r="D66" t="s">
        <v>30</v>
      </c>
      <c r="E66" s="203" t="s">
        <v>31</v>
      </c>
      <c r="F66" s="203" t="s">
        <v>726</v>
      </c>
      <c r="M66" s="64" t="s">
        <v>36</v>
      </c>
      <c r="N66" s="192">
        <v>787</v>
      </c>
      <c r="O66" s="189">
        <f>Table10[[#This Row],[données "-"]]/13119</f>
        <v>5.998932845491272E-2</v>
      </c>
      <c r="P66" s="193">
        <v>84</v>
      </c>
      <c r="Q66" s="191">
        <f>Table10[[#This Row],[hétérozygotie]]/(13119-Table10[[#This Row],[données "-"]])</f>
        <v>6.8115471942912743E-3</v>
      </c>
    </row>
    <row r="67" spans="4:17" x14ac:dyDescent="0.2">
      <c r="D67" s="205" t="s">
        <v>32</v>
      </c>
      <c r="E67" s="203"/>
      <c r="F67" s="203" t="s">
        <v>706</v>
      </c>
      <c r="M67" s="197" t="s">
        <v>37</v>
      </c>
      <c r="N67" s="198"/>
      <c r="O67" s="199"/>
      <c r="P67" s="200"/>
      <c r="Q67" s="201"/>
    </row>
    <row r="68" spans="4:17" x14ac:dyDescent="0.2">
      <c r="D68" s="205" t="s">
        <v>35</v>
      </c>
      <c r="E68" s="203"/>
      <c r="F68" s="203" t="s">
        <v>706</v>
      </c>
      <c r="M68" s="197" t="s">
        <v>710</v>
      </c>
      <c r="N68" s="198"/>
      <c r="O68" s="199"/>
      <c r="P68" s="200"/>
      <c r="Q68" s="201"/>
    </row>
    <row r="69" spans="4:17" x14ac:dyDescent="0.2">
      <c r="D69" s="179" t="s">
        <v>70</v>
      </c>
      <c r="E69" s="203" t="s">
        <v>72</v>
      </c>
      <c r="F69" s="203" t="s">
        <v>723</v>
      </c>
      <c r="M69" s="64" t="s">
        <v>38</v>
      </c>
      <c r="N69" s="192">
        <v>631</v>
      </c>
      <c r="O69" s="189">
        <f>Table10[[#This Row],[données "-"]]/13119</f>
        <v>4.8098178214802959E-2</v>
      </c>
      <c r="P69" s="193">
        <v>76</v>
      </c>
      <c r="Q69" s="191">
        <f>Table10[[#This Row],[hétérozygotie]]/(13119-Table10[[#This Row],[données "-"]])</f>
        <v>6.0858424087123636E-3</v>
      </c>
    </row>
    <row r="70" spans="4:17" x14ac:dyDescent="0.2">
      <c r="D70" s="179" t="s">
        <v>71</v>
      </c>
      <c r="E70" s="203" t="s">
        <v>72</v>
      </c>
      <c r="F70" s="203" t="s">
        <v>726</v>
      </c>
      <c r="M70" s="204" t="s">
        <v>39</v>
      </c>
      <c r="N70" s="192">
        <v>456</v>
      </c>
      <c r="O70" s="206">
        <f>Table10[[#This Row],[données "-"]]/13119</f>
        <v>3.4758746855705465E-2</v>
      </c>
      <c r="P70" s="193">
        <v>84</v>
      </c>
      <c r="Q70" s="191">
        <f>Table10[[#This Row],[hétérozygotie]]/(13119-Table10[[#This Row],[données "-"]])</f>
        <v>6.6334991708126038E-3</v>
      </c>
    </row>
    <row r="71" spans="4:17" x14ac:dyDescent="0.2">
      <c r="D71" s="205" t="s">
        <v>37</v>
      </c>
      <c r="E71" s="203"/>
      <c r="F71" s="203" t="s">
        <v>706</v>
      </c>
      <c r="M71" s="197" t="s">
        <v>40</v>
      </c>
      <c r="N71" s="198"/>
      <c r="O71" s="199"/>
      <c r="P71" s="200"/>
      <c r="Q71" s="201"/>
    </row>
    <row r="72" spans="4:17" x14ac:dyDescent="0.2">
      <c r="D72" t="s">
        <v>38</v>
      </c>
      <c r="E72" s="203" t="s">
        <v>39</v>
      </c>
      <c r="F72" s="203" t="s">
        <v>726</v>
      </c>
      <c r="M72" s="197" t="s">
        <v>41</v>
      </c>
      <c r="N72" s="198"/>
      <c r="O72" s="199"/>
      <c r="P72" s="200"/>
      <c r="Q72" s="201"/>
    </row>
    <row r="73" spans="4:17" x14ac:dyDescent="0.2">
      <c r="D73" s="205" t="s">
        <v>40</v>
      </c>
      <c r="E73" s="203"/>
      <c r="F73" s="203" t="s">
        <v>706</v>
      </c>
      <c r="M73" s="73" t="s">
        <v>42</v>
      </c>
      <c r="N73" s="192">
        <v>841</v>
      </c>
      <c r="O73" s="189">
        <f>Table10[[#This Row],[données "-"]]/13119</f>
        <v>6.4105495845719951E-2</v>
      </c>
      <c r="P73" s="193">
        <v>80</v>
      </c>
      <c r="Q73" s="191">
        <f>Table10[[#This Row],[hétérozygotie]]/(13119-Table10[[#This Row],[données "-"]])</f>
        <v>6.5157191725036647E-3</v>
      </c>
    </row>
    <row r="74" spans="4:17" x14ac:dyDescent="0.2">
      <c r="D74" t="s">
        <v>44</v>
      </c>
      <c r="E74" s="203" t="s">
        <v>45</v>
      </c>
      <c r="F74" s="203" t="s">
        <v>723</v>
      </c>
      <c r="H74" s="22"/>
      <c r="I74" s="22"/>
      <c r="J74" s="22"/>
      <c r="K74" s="22"/>
      <c r="M74" s="73" t="s">
        <v>44</v>
      </c>
      <c r="N74" s="192">
        <v>2514</v>
      </c>
      <c r="O74" s="189">
        <f>Table10[[#This Row],[données "-"]]/13119</f>
        <v>0.19163045963869196</v>
      </c>
      <c r="P74" s="193">
        <v>125</v>
      </c>
      <c r="Q74" s="191">
        <f>Table10[[#This Row],[hétérozygotie]]/(13119-Table10[[#This Row],[données "-"]])</f>
        <v>1.1786892975011787E-2</v>
      </c>
    </row>
    <row r="75" spans="4:17" x14ac:dyDescent="0.2">
      <c r="D75" t="s">
        <v>43</v>
      </c>
      <c r="E75" s="203" t="s">
        <v>42</v>
      </c>
      <c r="F75" s="203" t="s">
        <v>726</v>
      </c>
      <c r="M75" s="73" t="s">
        <v>45</v>
      </c>
      <c r="N75" s="192">
        <v>1677</v>
      </c>
      <c r="O75" s="189">
        <f>Table10[[#This Row],[données "-"]]/13119</f>
        <v>0.12782986508117997</v>
      </c>
      <c r="P75" s="193">
        <v>61</v>
      </c>
      <c r="Q75" s="191">
        <f>Table10[[#This Row],[hétérozygotie]]/(13119-Table10[[#This Row],[données "-"]])</f>
        <v>5.3312357979374237E-3</v>
      </c>
    </row>
    <row r="76" spans="4:17" x14ac:dyDescent="0.2">
      <c r="D76" s="179" t="s">
        <v>67</v>
      </c>
      <c r="E76" s="203" t="s">
        <v>68</v>
      </c>
      <c r="F76" s="203" t="s">
        <v>723</v>
      </c>
      <c r="M76" s="73" t="s">
        <v>43</v>
      </c>
      <c r="N76" s="192">
        <v>626</v>
      </c>
      <c r="O76" s="189">
        <f>Table10[[#This Row],[données "-"]]/13119</f>
        <v>4.771705160454303E-2</v>
      </c>
      <c r="P76" s="193">
        <v>189</v>
      </c>
      <c r="Q76" s="191">
        <f>Table10[[#This Row],[hétérozygotie]]/(13119-Table10[[#This Row],[données "-"]])</f>
        <v>1.5128471944288801E-2</v>
      </c>
    </row>
    <row r="77" spans="4:17" x14ac:dyDescent="0.2">
      <c r="D77" s="179" t="s">
        <v>69</v>
      </c>
      <c r="E77" s="203" t="s">
        <v>68</v>
      </c>
      <c r="F77" s="203" t="s">
        <v>726</v>
      </c>
      <c r="M77" s="73" t="s">
        <v>46</v>
      </c>
      <c r="N77" s="192">
        <v>901</v>
      </c>
      <c r="O77" s="189">
        <f>Table10[[#This Row],[données "-"]]/13119</f>
        <v>6.8679015168839092E-2</v>
      </c>
      <c r="P77" s="193">
        <v>68</v>
      </c>
      <c r="Q77" s="191">
        <f>Table10[[#This Row],[hétérozygotie]]/(13119-Table10[[#This Row],[données "-"]])</f>
        <v>5.5655590112948109E-3</v>
      </c>
    </row>
    <row r="78" spans="4:17" x14ac:dyDescent="0.2">
      <c r="D78" t="s">
        <v>47</v>
      </c>
      <c r="E78" s="203" t="s">
        <v>46</v>
      </c>
      <c r="F78" s="203" t="s">
        <v>726</v>
      </c>
      <c r="M78" s="73" t="s">
        <v>67</v>
      </c>
      <c r="N78" s="73">
        <v>2204</v>
      </c>
      <c r="O78" s="189">
        <f>Table10[[#This Row],[données "-"]]/13119</f>
        <v>0.16800060980257642</v>
      </c>
      <c r="P78" s="190">
        <v>143</v>
      </c>
      <c r="Q78" s="191">
        <f>Table10[[#This Row],[hétérozygotie]]/(13119-Table10[[#This Row],[données "-"]])</f>
        <v>1.310123683005039E-2</v>
      </c>
    </row>
    <row r="79" spans="4:17" x14ac:dyDescent="0.2">
      <c r="D79" t="s">
        <v>48</v>
      </c>
      <c r="E79" s="203" t="s">
        <v>49</v>
      </c>
      <c r="F79" s="203" t="s">
        <v>723</v>
      </c>
      <c r="M79" s="192" t="s">
        <v>68</v>
      </c>
      <c r="N79" s="192">
        <v>1320</v>
      </c>
      <c r="O79" s="189">
        <f>Table10[[#This Row],[données "-"]]/13119</f>
        <v>0.10061742510862108</v>
      </c>
      <c r="P79" s="193">
        <v>65</v>
      </c>
      <c r="Q79" s="191">
        <f>Table10[[#This Row],[hétérozygotie]]/(13119-Table10[[#This Row],[données "-"]])</f>
        <v>5.5089414357148911E-3</v>
      </c>
    </row>
    <row r="80" spans="4:17" x14ac:dyDescent="0.2">
      <c r="D80" t="s">
        <v>50</v>
      </c>
      <c r="E80" s="203" t="s">
        <v>51</v>
      </c>
      <c r="F80" s="203" t="s">
        <v>727</v>
      </c>
      <c r="M80" s="192" t="s">
        <v>69</v>
      </c>
      <c r="N80" s="192">
        <v>1249</v>
      </c>
      <c r="O80" s="189">
        <f>Table10[[#This Row],[données "-"]]/13119</f>
        <v>9.5205427242930102E-2</v>
      </c>
      <c r="P80" s="193">
        <v>61</v>
      </c>
      <c r="Q80" s="191">
        <f>Table10[[#This Row],[hétérozygotie]]/(13119-Table10[[#This Row],[données "-"]])</f>
        <v>5.139005897219882E-3</v>
      </c>
    </row>
    <row r="81" spans="4:17" x14ac:dyDescent="0.2">
      <c r="D81" t="s">
        <v>53</v>
      </c>
      <c r="E81" s="203" t="s">
        <v>52</v>
      </c>
      <c r="F81" s="203" t="s">
        <v>727</v>
      </c>
      <c r="M81" s="73" t="s">
        <v>47</v>
      </c>
      <c r="N81" s="192">
        <v>954</v>
      </c>
      <c r="O81" s="189">
        <f>Table10[[#This Row],[données "-"]]/13119</f>
        <v>7.2718957237594334E-2</v>
      </c>
      <c r="P81" s="193">
        <v>176</v>
      </c>
      <c r="Q81" s="191">
        <f>Table10[[#This Row],[hétérozygotie]]/(13119-Table10[[#This Row],[données "-"]])</f>
        <v>1.446773530620633E-2</v>
      </c>
    </row>
    <row r="82" spans="4:17" x14ac:dyDescent="0.2">
      <c r="D82" s="202" t="s">
        <v>73</v>
      </c>
      <c r="E82" s="203" t="s">
        <v>74</v>
      </c>
      <c r="F82" s="203" t="s">
        <v>726</v>
      </c>
      <c r="M82" s="73" t="s">
        <v>48</v>
      </c>
      <c r="N82" s="192">
        <v>1230</v>
      </c>
      <c r="O82" s="189">
        <f>Table10[[#This Row],[données "-"]]/13119</f>
        <v>9.375714612394237E-2</v>
      </c>
      <c r="P82" s="193">
        <v>73</v>
      </c>
      <c r="Q82" s="191">
        <f>Table10[[#This Row],[hétérozygotie]]/(13119-Table10[[#This Row],[données "-"]])</f>
        <v>6.1401295314997056E-3</v>
      </c>
    </row>
    <row r="83" spans="4:17" x14ac:dyDescent="0.2">
      <c r="D83" s="207" t="s">
        <v>74</v>
      </c>
      <c r="E83" s="203"/>
      <c r="F83" s="203" t="s">
        <v>706</v>
      </c>
      <c r="M83" s="73" t="s">
        <v>49</v>
      </c>
      <c r="N83" s="192">
        <v>378</v>
      </c>
      <c r="O83" s="189">
        <f>Table10[[#This Row],[données "-"]]/13119</f>
        <v>2.8813171735650584E-2</v>
      </c>
      <c r="P83" s="193">
        <v>88</v>
      </c>
      <c r="Q83" s="191">
        <f>Table10[[#This Row],[hétérozygotie]]/(13119-Table10[[#This Row],[données "-"]])</f>
        <v>6.9068361981006196E-3</v>
      </c>
    </row>
    <row r="84" spans="4:17" x14ac:dyDescent="0.2">
      <c r="D84" s="204" t="s">
        <v>87</v>
      </c>
      <c r="E84" s="203" t="s">
        <v>724</v>
      </c>
      <c r="F84" s="203" t="s">
        <v>725</v>
      </c>
      <c r="M84" s="73" t="s">
        <v>50</v>
      </c>
      <c r="N84" s="192">
        <v>1340</v>
      </c>
      <c r="O84" s="189">
        <f>Table10[[#This Row],[données "-"]]/13119</f>
        <v>0.10214193154966079</v>
      </c>
      <c r="P84" s="193">
        <v>162</v>
      </c>
      <c r="Q84" s="191">
        <f>Table10[[#This Row],[hétérozygotie]]/(13119-Table10[[#This Row],[données "-"]])</f>
        <v>1.3753289752950166E-2</v>
      </c>
    </row>
    <row r="85" spans="4:17" x14ac:dyDescent="0.2">
      <c r="D85" s="207" t="s">
        <v>55</v>
      </c>
      <c r="E85" s="203"/>
      <c r="F85" s="203" t="s">
        <v>706</v>
      </c>
      <c r="M85" s="73" t="s">
        <v>52</v>
      </c>
      <c r="N85" s="192">
        <v>1784</v>
      </c>
      <c r="O85" s="189">
        <f>Table10[[#This Row],[données "-"]]/13119</f>
        <v>0.13598597454074243</v>
      </c>
      <c r="P85" s="193">
        <v>89</v>
      </c>
      <c r="Q85" s="191">
        <f>Table10[[#This Row],[hétérozygotie]]/(13119-Table10[[#This Row],[données "-"]])</f>
        <v>7.8517865019850017E-3</v>
      </c>
    </row>
    <row r="86" spans="4:17" x14ac:dyDescent="0.2">
      <c r="D86" s="204" t="s">
        <v>84</v>
      </c>
      <c r="E86" s="203" t="s">
        <v>724</v>
      </c>
      <c r="F86" s="203" t="s">
        <v>725</v>
      </c>
      <c r="M86" s="73" t="s">
        <v>53</v>
      </c>
      <c r="N86" s="192">
        <v>2527</v>
      </c>
      <c r="O86" s="189">
        <f>Table10[[#This Row],[données "-"]]/13119</f>
        <v>0.19262138882536778</v>
      </c>
      <c r="P86" s="193">
        <v>115</v>
      </c>
      <c r="Q86" s="191">
        <f>Table10[[#This Row],[hétérozygotie]]/(13119-Table10[[#This Row],[données "-"]])</f>
        <v>1.0857250755287009E-2</v>
      </c>
    </row>
    <row r="87" spans="4:17" x14ac:dyDescent="0.2">
      <c r="D87" s="208" t="s">
        <v>56</v>
      </c>
      <c r="E87" s="64" t="s">
        <v>57</v>
      </c>
      <c r="F87" s="64" t="s">
        <v>723</v>
      </c>
      <c r="M87" s="73" t="s">
        <v>51</v>
      </c>
      <c r="N87" s="192">
        <v>901</v>
      </c>
      <c r="O87" s="189">
        <f>Table10[[#This Row],[données "-"]]/13119</f>
        <v>6.8679015168839092E-2</v>
      </c>
      <c r="P87" s="193">
        <v>66</v>
      </c>
      <c r="Q87" s="191">
        <f>Table10[[#This Row],[hétérozygotie]]/(13119-Table10[[#This Row],[données "-"]])</f>
        <v>5.4018660991979051E-3</v>
      </c>
    </row>
    <row r="88" spans="4:17" x14ac:dyDescent="0.2">
      <c r="D88" s="202" t="s">
        <v>58</v>
      </c>
      <c r="E88" s="64" t="s">
        <v>59</v>
      </c>
      <c r="F88" s="64" t="s">
        <v>723</v>
      </c>
      <c r="M88" s="209" t="s">
        <v>73</v>
      </c>
      <c r="N88" s="192">
        <v>647</v>
      </c>
      <c r="O88" s="189">
        <f>Table10[[#This Row],[données "-"]]/13119</f>
        <v>4.9317783367634725E-2</v>
      </c>
      <c r="P88" s="193">
        <v>80</v>
      </c>
      <c r="Q88" s="191">
        <f>Table10[[#This Row],[hétérozygotie]]/(13119-Table10[[#This Row],[données "-"]])</f>
        <v>6.4143681847338039E-3</v>
      </c>
    </row>
    <row r="89" spans="4:17" x14ac:dyDescent="0.2">
      <c r="D89" s="202" t="s">
        <v>79</v>
      </c>
      <c r="E89" s="64" t="s">
        <v>59</v>
      </c>
      <c r="F89" s="64" t="s">
        <v>723</v>
      </c>
      <c r="M89" s="209" t="s">
        <v>74</v>
      </c>
      <c r="N89" s="192">
        <v>457</v>
      </c>
      <c r="O89" s="189">
        <f>Table10[[#This Row],[données "-"]]/13119</f>
        <v>3.4834972177757453E-2</v>
      </c>
      <c r="P89" s="193">
        <v>207</v>
      </c>
      <c r="Q89" s="191">
        <f>Table10[[#This Row],[hétérozygotie]]/(13119-Table10[[#This Row],[données "-"]])</f>
        <v>1.6348128257779183E-2</v>
      </c>
    </row>
    <row r="90" spans="4:17" x14ac:dyDescent="0.2">
      <c r="D90" s="204" t="s">
        <v>89</v>
      </c>
      <c r="E90" s="64" t="s">
        <v>724</v>
      </c>
      <c r="F90" s="64" t="s">
        <v>725</v>
      </c>
      <c r="M90" s="200" t="s">
        <v>75</v>
      </c>
      <c r="N90" s="200"/>
      <c r="O90" s="210">
        <f>Table10[[#This Row],[données "-"]]/13119</f>
        <v>0</v>
      </c>
      <c r="P90" s="198"/>
      <c r="Q90" s="211">
        <f>Table10[[#This Row],[hétérozygotie]]/(13119-Table10[[#This Row],[données "-"]])</f>
        <v>0</v>
      </c>
    </row>
    <row r="91" spans="4:17" x14ac:dyDescent="0.2">
      <c r="D91" s="202" t="s">
        <v>76</v>
      </c>
      <c r="E91" s="64" t="s">
        <v>78</v>
      </c>
      <c r="F91" s="64" t="s">
        <v>723</v>
      </c>
      <c r="M91" s="190" t="s">
        <v>54</v>
      </c>
      <c r="N91" s="193">
        <v>156</v>
      </c>
      <c r="O91" s="189">
        <f>Table10[[#This Row],[données "-"]]/13119</f>
        <v>1.1891150240109765E-2</v>
      </c>
      <c r="P91" s="192">
        <v>136</v>
      </c>
      <c r="Q91" s="212">
        <f>Table10[[#This Row],[hétérozygotie]]/(13119-Table10[[#This Row],[données "-"]])</f>
        <v>1.0491398596004011E-2</v>
      </c>
    </row>
    <row r="92" spans="4:17" x14ac:dyDescent="0.2">
      <c r="D92" s="202" t="s">
        <v>77</v>
      </c>
      <c r="E92" s="64" t="s">
        <v>78</v>
      </c>
      <c r="F92" s="64" t="s">
        <v>723</v>
      </c>
      <c r="M92" s="200" t="s">
        <v>55</v>
      </c>
      <c r="N92" s="200"/>
      <c r="O92" s="199"/>
      <c r="P92" s="200"/>
      <c r="Q92" s="213"/>
    </row>
    <row r="93" spans="4:17" x14ac:dyDescent="0.2">
      <c r="M93" s="190" t="s">
        <v>56</v>
      </c>
      <c r="N93" s="193">
        <v>1326</v>
      </c>
      <c r="O93" s="189">
        <f>Table10[[#This Row],[données "-"]]/13119</f>
        <v>0.101074777040933</v>
      </c>
      <c r="P93" s="193">
        <v>66</v>
      </c>
      <c r="Q93" s="212">
        <f>Table10[[#This Row],[hétérozygotie]]/(13119-Table10[[#This Row],[données "-"]])</f>
        <v>5.5965403205291272E-3</v>
      </c>
    </row>
    <row r="94" spans="4:17" x14ac:dyDescent="0.2">
      <c r="M94" s="190" t="s">
        <v>57</v>
      </c>
      <c r="N94" s="193">
        <v>691</v>
      </c>
      <c r="O94" s="189">
        <f>Table10[[#This Row],[données "-"]]/13119</f>
        <v>5.2671697537922099E-2</v>
      </c>
      <c r="P94" s="193">
        <v>143</v>
      </c>
      <c r="Q94" s="212">
        <f>Table10[[#This Row],[hétérozygotie]]/(13119-Table10[[#This Row],[données "-"]])</f>
        <v>1.1506276150627616E-2</v>
      </c>
    </row>
    <row r="95" spans="4:17" x14ac:dyDescent="0.2">
      <c r="M95" s="190" t="s">
        <v>58</v>
      </c>
      <c r="N95" s="193">
        <v>987</v>
      </c>
      <c r="O95" s="189">
        <f>Table10[[#This Row],[données "-"]]/13119</f>
        <v>7.5234392865309863E-2</v>
      </c>
      <c r="P95" s="193">
        <v>91</v>
      </c>
      <c r="Q95" s="212">
        <f>Table10[[#This Row],[hétérozygotie]]/(13119-Table10[[#This Row],[données "-"]])</f>
        <v>7.5008242664029012E-3</v>
      </c>
    </row>
    <row r="96" spans="4:17" x14ac:dyDescent="0.2">
      <c r="M96" s="193" t="s">
        <v>79</v>
      </c>
      <c r="N96" s="193">
        <v>1408</v>
      </c>
      <c r="O96" s="189">
        <f>Table10[[#This Row],[données "-"]]/13119</f>
        <v>0.10732525344919583</v>
      </c>
      <c r="P96" s="193">
        <v>94</v>
      </c>
      <c r="Q96" s="212">
        <f>Table10[[#This Row],[hétérozygotie]]/(13119-Table10[[#This Row],[données "-"]])</f>
        <v>8.0266416189906931E-3</v>
      </c>
    </row>
    <row r="97" spans="13:17" x14ac:dyDescent="0.2">
      <c r="M97" s="190" t="s">
        <v>59</v>
      </c>
      <c r="N97" s="193">
        <v>355</v>
      </c>
      <c r="O97" s="189">
        <f>Table10[[#This Row],[données "-"]]/13119</f>
        <v>2.7059989328454912E-2</v>
      </c>
      <c r="P97" s="193">
        <v>98</v>
      </c>
      <c r="Q97" s="212">
        <f>Table10[[#This Row],[hétérozygotie]]/(13119-Table10[[#This Row],[données "-"]])</f>
        <v>7.6778439360701972E-3</v>
      </c>
    </row>
    <row r="98" spans="13:17" x14ac:dyDescent="0.2">
      <c r="M98" s="200" t="s">
        <v>61</v>
      </c>
      <c r="N98" s="200"/>
      <c r="O98" s="189">
        <f>Table10[[#This Row],[données "-"]]/13119</f>
        <v>0</v>
      </c>
      <c r="P98" s="200"/>
      <c r="Q98" s="212">
        <f>Table10[[#This Row],[hétérozygotie]]/(13119-Table10[[#This Row],[données "-"]])</f>
        <v>0</v>
      </c>
    </row>
    <row r="99" spans="13:17" x14ac:dyDescent="0.2">
      <c r="M99" s="179" t="s">
        <v>76</v>
      </c>
      <c r="N99" s="193">
        <v>1847</v>
      </c>
      <c r="O99" s="189">
        <f>Table10[[#This Row],[données "-"]]/13119</f>
        <v>0.14078816983001755</v>
      </c>
      <c r="P99" s="192">
        <v>79</v>
      </c>
      <c r="Q99" s="212">
        <f>Table10[[#This Row],[hétérozygotie]]/(13119-Table10[[#This Row],[données "-"]])</f>
        <v>7.0085166784953868E-3</v>
      </c>
    </row>
    <row r="100" spans="13:17" x14ac:dyDescent="0.2">
      <c r="M100" s="193" t="s">
        <v>77</v>
      </c>
      <c r="N100" s="193">
        <v>4606</v>
      </c>
      <c r="O100" s="189">
        <f>Table10[[#This Row],[données "-"]]/13119</f>
        <v>0.35109383337144601</v>
      </c>
      <c r="P100" s="193">
        <v>130</v>
      </c>
      <c r="Q100" s="212">
        <f>Table10[[#This Row],[hétérozygotie]]/(13119-Table10[[#This Row],[données "-"]])</f>
        <v>1.5270762363444145E-2</v>
      </c>
    </row>
    <row r="101" spans="13:17" x14ac:dyDescent="0.2">
      <c r="M101" s="193" t="s">
        <v>78</v>
      </c>
      <c r="N101" s="193">
        <v>143</v>
      </c>
      <c r="O101" s="189">
        <f>Table10[[#This Row],[données "-"]]/13119</f>
        <v>1.0900221053433952E-2</v>
      </c>
      <c r="P101" s="193">
        <v>145</v>
      </c>
      <c r="Q101" s="212">
        <f>Table10[[#This Row],[hétérozygotie]]/(13119-Table10[[#This Row],[données "-"]])</f>
        <v>1.1174475955610358E-2</v>
      </c>
    </row>
  </sheetData>
  <mergeCells count="4">
    <mergeCell ref="A5:C5"/>
    <mergeCell ref="K5:M5"/>
    <mergeCell ref="Q5:S5"/>
    <mergeCell ref="H34:K34"/>
  </mergeCells>
  <pageMargins left="0.75" right="0.75" top="1" bottom="1" header="0.5" footer="0.5"/>
  <drawing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50"/>
  <sheetViews>
    <sheetView zoomScale="125" zoomScaleNormal="125" zoomScalePageLayoutView="125" workbookViewId="0">
      <selection activeCell="A14" sqref="A14"/>
    </sheetView>
  </sheetViews>
  <sheetFormatPr baseColWidth="10" defaultColWidth="9.1640625" defaultRowHeight="15" customHeight="1" x14ac:dyDescent="0.2"/>
  <cols>
    <col min="5" max="5" width="14.5" style="1" customWidth="1"/>
    <col min="6" max="6" width="27.6640625" customWidth="1"/>
    <col min="7" max="7" width="27.1640625" style="1" customWidth="1"/>
    <col min="8" max="10" width="10.83203125" style="1" customWidth="1"/>
    <col min="11" max="11" width="18" style="1" customWidth="1"/>
    <col min="13" max="13" width="19.83203125" style="1" customWidth="1"/>
    <col min="14" max="14" width="32.5" customWidth="1"/>
    <col min="15" max="15" width="21.83203125" customWidth="1"/>
  </cols>
  <sheetData>
    <row r="3" spans="1:12" ht="19" customHeight="1" x14ac:dyDescent="0.2">
      <c r="E3" s="240" t="s">
        <v>16</v>
      </c>
      <c r="F3" s="240"/>
      <c r="G3" s="240"/>
    </row>
    <row r="5" spans="1:12" ht="15" customHeight="1" x14ac:dyDescent="0.2">
      <c r="A5" t="s">
        <v>120</v>
      </c>
    </row>
    <row r="6" spans="1:12" ht="15" customHeight="1" x14ac:dyDescent="0.2">
      <c r="A6" t="s">
        <v>123</v>
      </c>
    </row>
    <row r="9" spans="1:12" ht="15" customHeight="1" x14ac:dyDescent="0.2">
      <c r="D9" s="2" t="s">
        <v>7</v>
      </c>
      <c r="E9" s="10"/>
      <c r="H9" s="6"/>
    </row>
    <row r="10" spans="1:12" ht="15" customHeight="1" x14ac:dyDescent="0.2">
      <c r="H10" s="6"/>
    </row>
    <row r="11" spans="1:12" ht="15" customHeight="1" x14ac:dyDescent="0.2">
      <c r="E11" s="6" t="s">
        <v>121</v>
      </c>
      <c r="H11" s="6"/>
      <c r="L11" s="1"/>
    </row>
    <row r="12" spans="1:12" ht="15" customHeight="1" x14ac:dyDescent="0.2">
      <c r="E12" s="6" t="s">
        <v>122</v>
      </c>
      <c r="H12" s="6"/>
      <c r="L12" s="1"/>
    </row>
    <row r="13" spans="1:12" ht="15" customHeight="1" x14ac:dyDescent="0.2">
      <c r="E13" s="6" t="s">
        <v>245</v>
      </c>
      <c r="H13" s="6"/>
      <c r="L13" s="1"/>
    </row>
    <row r="14" spans="1:12" ht="15" customHeight="1" x14ac:dyDescent="0.2">
      <c r="H14" s="6"/>
      <c r="L14" s="1"/>
    </row>
    <row r="15" spans="1:12" ht="15" customHeight="1" x14ac:dyDescent="0.2">
      <c r="F15" s="1"/>
      <c r="H15" s="6"/>
      <c r="L15" s="1"/>
    </row>
    <row r="16" spans="1:12" ht="15" customHeight="1" x14ac:dyDescent="0.2">
      <c r="D16" s="2" t="s">
        <v>6</v>
      </c>
      <c r="E16" s="10"/>
    </row>
    <row r="18" spans="5:13" ht="15" customHeight="1" x14ac:dyDescent="0.2">
      <c r="E18" s="6" t="s">
        <v>18</v>
      </c>
      <c r="F18">
        <v>120</v>
      </c>
    </row>
    <row r="19" spans="5:13" ht="15" customHeight="1" x14ac:dyDescent="0.2">
      <c r="E19" s="6" t="s">
        <v>246</v>
      </c>
      <c r="G19"/>
    </row>
    <row r="20" spans="5:13" ht="15" customHeight="1" x14ac:dyDescent="0.2">
      <c r="E20" s="6" t="s">
        <v>247</v>
      </c>
      <c r="G20"/>
    </row>
    <row r="21" spans="5:13" ht="15" customHeight="1" x14ac:dyDescent="0.2">
      <c r="E21" s="6" t="s">
        <v>248</v>
      </c>
      <c r="G21"/>
    </row>
    <row r="22" spans="5:13" ht="15" customHeight="1" x14ac:dyDescent="0.2">
      <c r="E22" s="6"/>
      <c r="G22"/>
    </row>
    <row r="23" spans="5:13" ht="15" customHeight="1" x14ac:dyDescent="0.2">
      <c r="G23" s="3"/>
      <c r="H23" s="3"/>
      <c r="I23" s="3"/>
      <c r="J23" s="3"/>
      <c r="K23" s="3"/>
      <c r="L23" s="16"/>
      <c r="M23" s="3"/>
    </row>
    <row r="24" spans="5:13" ht="15" customHeight="1" x14ac:dyDescent="0.2">
      <c r="E24" s="241" t="s">
        <v>22</v>
      </c>
      <c r="F24" s="13" t="s">
        <v>0</v>
      </c>
      <c r="G24" s="65">
        <f>AVERAGE(G31:G150)</f>
        <v>15031790.866666667</v>
      </c>
      <c r="H24" s="65">
        <f>AVERAGE(H31:H150)</f>
        <v>13131895.525</v>
      </c>
      <c r="I24" s="65">
        <f>AVERAGE(I31:I150)</f>
        <v>13131895.525</v>
      </c>
      <c r="J24" s="65">
        <f>AVERAGE(J31:J150)</f>
        <v>1630142.425</v>
      </c>
      <c r="K24" s="65">
        <f>AVERAGE(K31:K150)</f>
        <v>27893933.475000001</v>
      </c>
      <c r="L24" s="65"/>
      <c r="M24" s="66">
        <f>AVERAGE(M31:M150)</f>
        <v>7.2358714755980253</v>
      </c>
    </row>
    <row r="25" spans="5:13" ht="15" customHeight="1" x14ac:dyDescent="0.2">
      <c r="E25" s="242"/>
      <c r="F25" s="14" t="s">
        <v>20</v>
      </c>
      <c r="G25" s="67">
        <f>MIN(G31:G150)</f>
        <v>7988697</v>
      </c>
      <c r="H25" s="67"/>
      <c r="I25" s="67"/>
      <c r="J25" s="67"/>
      <c r="K25" s="67">
        <f>MIN(K32:K150)</f>
        <v>14711360</v>
      </c>
      <c r="L25" s="67"/>
      <c r="M25" s="68">
        <f>MIN(M32:M150)</f>
        <v>4.9553996291990225</v>
      </c>
    </row>
    <row r="26" spans="5:13" ht="15" customHeight="1" x14ac:dyDescent="0.2">
      <c r="E26" s="242"/>
      <c r="F26" s="15" t="s">
        <v>21</v>
      </c>
      <c r="G26" s="69">
        <f>MAX(G31:G150)</f>
        <v>28214701</v>
      </c>
      <c r="H26" s="69"/>
      <c r="I26" s="69"/>
      <c r="J26" s="69"/>
      <c r="K26" s="69">
        <f>MAX(K33:K150)</f>
        <v>52857391</v>
      </c>
      <c r="L26" s="69"/>
      <c r="M26" s="70">
        <f>MAX(M33:M150)</f>
        <v>22.96053544491582</v>
      </c>
    </row>
    <row r="27" spans="5:13" ht="15" customHeight="1" x14ac:dyDescent="0.2">
      <c r="E27" s="243"/>
      <c r="F27" s="11" t="s">
        <v>1</v>
      </c>
      <c r="G27" s="71">
        <f>SUM(G31:G150)</f>
        <v>1803814904</v>
      </c>
      <c r="H27" s="71"/>
      <c r="I27" s="71"/>
      <c r="J27" s="71"/>
      <c r="K27" s="71">
        <f t="shared" ref="K27" si="0">SUM(K31:K150)</f>
        <v>3347272017</v>
      </c>
      <c r="L27" s="71"/>
      <c r="M27" s="72"/>
    </row>
    <row r="30" spans="5:13" s="5" customFormat="1" ht="21" customHeight="1" x14ac:dyDescent="0.2">
      <c r="E30" s="4" t="s">
        <v>19</v>
      </c>
      <c r="F30" s="4" t="s">
        <v>5</v>
      </c>
      <c r="G30" s="4" t="s">
        <v>8</v>
      </c>
      <c r="H30" s="4" t="s">
        <v>3</v>
      </c>
      <c r="I30" s="4" t="s">
        <v>4</v>
      </c>
      <c r="J30" s="4" t="s">
        <v>244</v>
      </c>
      <c r="K30" s="4" t="s">
        <v>2</v>
      </c>
      <c r="M30" s="4" t="s">
        <v>9</v>
      </c>
    </row>
    <row r="31" spans="5:13" ht="15" customHeight="1" x14ac:dyDescent="0.2">
      <c r="E31" s="1">
        <v>1</v>
      </c>
      <c r="F31" s="1" t="s">
        <v>124</v>
      </c>
      <c r="G31" s="1">
        <v>13336568</v>
      </c>
      <c r="H31" s="1">
        <v>11009948</v>
      </c>
      <c r="I31" s="1">
        <v>11009948</v>
      </c>
      <c r="J31" s="1">
        <v>1680485</v>
      </c>
      <c r="K31" s="1">
        <f t="shared" ref="K31:K62" si="1">SUM(H31:J31)</f>
        <v>23700381</v>
      </c>
      <c r="M31" s="3">
        <f t="shared" ref="M31:M62" si="2">(G31*2-K31)/(G31*2)*100</f>
        <v>11.145127442082551</v>
      </c>
    </row>
    <row r="32" spans="5:13" ht="15" customHeight="1" x14ac:dyDescent="0.2">
      <c r="E32" s="1">
        <v>2</v>
      </c>
      <c r="F32" s="1" t="s">
        <v>125</v>
      </c>
      <c r="G32" s="1">
        <v>20843147</v>
      </c>
      <c r="H32" s="1">
        <v>18471826</v>
      </c>
      <c r="I32" s="1">
        <v>18471826</v>
      </c>
      <c r="J32" s="1">
        <v>2080234</v>
      </c>
      <c r="K32" s="1">
        <f t="shared" si="1"/>
        <v>39023886</v>
      </c>
      <c r="M32" s="3">
        <f t="shared" si="2"/>
        <v>6.3867706733536922</v>
      </c>
    </row>
    <row r="33" spans="5:13" ht="15" customHeight="1" x14ac:dyDescent="0.2">
      <c r="E33" s="1">
        <v>3</v>
      </c>
      <c r="F33" s="1" t="s">
        <v>126</v>
      </c>
      <c r="G33" s="1">
        <v>13423431</v>
      </c>
      <c r="H33" s="1">
        <v>11826633</v>
      </c>
      <c r="I33" s="1">
        <v>11826633</v>
      </c>
      <c r="J33" s="1">
        <v>1394204</v>
      </c>
      <c r="K33" s="1">
        <f t="shared" si="1"/>
        <v>25047470</v>
      </c>
      <c r="M33" s="3">
        <f t="shared" si="2"/>
        <v>6.7024295055414669</v>
      </c>
    </row>
    <row r="34" spans="5:13" ht="15" customHeight="1" x14ac:dyDescent="0.2">
      <c r="E34" s="1">
        <v>4</v>
      </c>
      <c r="F34" s="1" t="s">
        <v>127</v>
      </c>
      <c r="G34" s="1">
        <v>11226611</v>
      </c>
      <c r="H34" s="1">
        <v>9984102</v>
      </c>
      <c r="I34" s="1">
        <v>9984102</v>
      </c>
      <c r="J34" s="1">
        <v>1083586</v>
      </c>
      <c r="K34" s="1">
        <f t="shared" si="1"/>
        <v>21051790</v>
      </c>
      <c r="M34" s="3">
        <f t="shared" si="2"/>
        <v>6.241563014875994</v>
      </c>
    </row>
    <row r="35" spans="5:13" ht="15" customHeight="1" x14ac:dyDescent="0.2">
      <c r="E35" s="1">
        <v>5</v>
      </c>
      <c r="F35" s="1" t="s">
        <v>128</v>
      </c>
      <c r="G35" s="1">
        <v>13090116</v>
      </c>
      <c r="H35" s="1">
        <v>11460392</v>
      </c>
      <c r="I35" s="1">
        <v>11460392</v>
      </c>
      <c r="J35" s="1">
        <v>1422465</v>
      </c>
      <c r="K35" s="1">
        <f t="shared" si="1"/>
        <v>24343249</v>
      </c>
      <c r="M35" s="3">
        <f t="shared" si="2"/>
        <v>7.0166796077284568</v>
      </c>
    </row>
    <row r="36" spans="5:13" ht="15" customHeight="1" x14ac:dyDescent="0.2">
      <c r="E36" s="1">
        <v>6</v>
      </c>
      <c r="F36" s="1" t="s">
        <v>129</v>
      </c>
      <c r="G36" s="1">
        <v>14979761</v>
      </c>
      <c r="H36" s="1">
        <v>13450911</v>
      </c>
      <c r="I36" s="1">
        <v>13450911</v>
      </c>
      <c r="J36" s="1">
        <v>1328500</v>
      </c>
      <c r="K36" s="1">
        <f t="shared" si="1"/>
        <v>28230322</v>
      </c>
      <c r="M36" s="3">
        <f t="shared" si="2"/>
        <v>5.7717876807246791</v>
      </c>
    </row>
    <row r="37" spans="5:13" ht="15" customHeight="1" x14ac:dyDescent="0.2">
      <c r="E37" s="1">
        <v>7</v>
      </c>
      <c r="F37" s="1" t="s">
        <v>130</v>
      </c>
      <c r="G37" s="1">
        <v>13845179</v>
      </c>
      <c r="H37" s="1">
        <v>12107627</v>
      </c>
      <c r="I37" s="1">
        <v>12107627</v>
      </c>
      <c r="J37" s="1">
        <v>1530175</v>
      </c>
      <c r="K37" s="1">
        <f t="shared" si="1"/>
        <v>25745429</v>
      </c>
      <c r="M37" s="3">
        <f t="shared" si="2"/>
        <v>7.0238492402301196</v>
      </c>
    </row>
    <row r="38" spans="5:13" ht="15" customHeight="1" x14ac:dyDescent="0.2">
      <c r="E38" s="1">
        <v>8</v>
      </c>
      <c r="F38" s="1" t="s">
        <v>131</v>
      </c>
      <c r="G38" s="1">
        <v>15337486</v>
      </c>
      <c r="H38" s="1">
        <v>13367472</v>
      </c>
      <c r="I38" s="1">
        <v>13367472</v>
      </c>
      <c r="J38" s="1">
        <v>1730377</v>
      </c>
      <c r="K38" s="1">
        <f t="shared" si="1"/>
        <v>28465321</v>
      </c>
      <c r="M38" s="3">
        <f t="shared" si="2"/>
        <v>7.2034328181293867</v>
      </c>
    </row>
    <row r="39" spans="5:13" ht="15" customHeight="1" x14ac:dyDescent="0.2">
      <c r="E39" s="1">
        <v>9</v>
      </c>
      <c r="F39" s="1" t="s">
        <v>132</v>
      </c>
      <c r="G39" s="1">
        <v>13960349</v>
      </c>
      <c r="H39" s="1">
        <v>12477333</v>
      </c>
      <c r="I39" s="1">
        <v>12477333</v>
      </c>
      <c r="J39" s="1">
        <v>1291837</v>
      </c>
      <c r="K39" s="1">
        <f t="shared" si="1"/>
        <v>26246503</v>
      </c>
      <c r="M39" s="3">
        <f t="shared" si="2"/>
        <v>5.9962505235363386</v>
      </c>
    </row>
    <row r="40" spans="5:13" ht="15" customHeight="1" x14ac:dyDescent="0.2">
      <c r="E40" s="1">
        <v>10</v>
      </c>
      <c r="F40" s="1" t="s">
        <v>133</v>
      </c>
      <c r="G40" s="1">
        <v>14175277</v>
      </c>
      <c r="H40" s="1">
        <v>7883744</v>
      </c>
      <c r="I40" s="1">
        <v>7883744</v>
      </c>
      <c r="J40" s="1">
        <v>6073627</v>
      </c>
      <c r="K40" s="1">
        <f t="shared" si="1"/>
        <v>21841115</v>
      </c>
      <c r="M40" s="3">
        <f t="shared" si="2"/>
        <v>22.96053544491582</v>
      </c>
    </row>
    <row r="41" spans="5:13" ht="15" customHeight="1" x14ac:dyDescent="0.2">
      <c r="E41" s="1">
        <v>11</v>
      </c>
      <c r="F41" s="1" t="s">
        <v>134</v>
      </c>
      <c r="G41" s="1">
        <v>14198963</v>
      </c>
      <c r="H41" s="1">
        <v>12575178</v>
      </c>
      <c r="I41" s="1">
        <v>12575178</v>
      </c>
      <c r="J41" s="1">
        <v>1424294</v>
      </c>
      <c r="K41" s="1">
        <f t="shared" si="1"/>
        <v>26574650</v>
      </c>
      <c r="M41" s="3">
        <f t="shared" si="2"/>
        <v>6.4204547895504769</v>
      </c>
    </row>
    <row r="42" spans="5:13" ht="15" customHeight="1" x14ac:dyDescent="0.2">
      <c r="E42" s="1">
        <v>12</v>
      </c>
      <c r="F42" s="1" t="s">
        <v>135</v>
      </c>
      <c r="G42" s="1">
        <v>11205547</v>
      </c>
      <c r="H42" s="1">
        <v>10102624</v>
      </c>
      <c r="I42" s="1">
        <v>10102624</v>
      </c>
      <c r="J42" s="1">
        <v>967079</v>
      </c>
      <c r="K42" s="1">
        <f t="shared" si="1"/>
        <v>21172327</v>
      </c>
      <c r="M42" s="3">
        <f t="shared" si="2"/>
        <v>5.5274722420958122</v>
      </c>
    </row>
    <row r="43" spans="5:13" ht="15" customHeight="1" x14ac:dyDescent="0.2">
      <c r="E43" s="1">
        <v>13</v>
      </c>
      <c r="F43" s="1" t="s">
        <v>136</v>
      </c>
      <c r="G43" s="1">
        <v>11853319</v>
      </c>
      <c r="H43" s="1">
        <v>9601244</v>
      </c>
      <c r="I43" s="1">
        <v>9601244</v>
      </c>
      <c r="J43" s="1">
        <v>1610188</v>
      </c>
      <c r="K43" s="1">
        <f t="shared" si="1"/>
        <v>20812676</v>
      </c>
      <c r="M43" s="3">
        <f t="shared" si="2"/>
        <v>12.207391026935156</v>
      </c>
    </row>
    <row r="44" spans="5:13" ht="15" customHeight="1" x14ac:dyDescent="0.2">
      <c r="E44" s="1">
        <v>14</v>
      </c>
      <c r="F44" s="1" t="s">
        <v>137</v>
      </c>
      <c r="G44" s="1">
        <v>14216883</v>
      </c>
      <c r="H44" s="1">
        <v>12616688</v>
      </c>
      <c r="I44" s="1">
        <v>12616688</v>
      </c>
      <c r="J44" s="1">
        <v>1404624</v>
      </c>
      <c r="K44" s="1">
        <f t="shared" si="1"/>
        <v>26638000</v>
      </c>
      <c r="M44" s="3">
        <f t="shared" si="2"/>
        <v>6.3156108128624249</v>
      </c>
    </row>
    <row r="45" spans="5:13" ht="15" customHeight="1" x14ac:dyDescent="0.2">
      <c r="E45" s="1">
        <v>15</v>
      </c>
      <c r="F45" s="1" t="s">
        <v>138</v>
      </c>
      <c r="G45" s="1">
        <v>12208551</v>
      </c>
      <c r="H45" s="1">
        <v>10715051</v>
      </c>
      <c r="I45" s="1">
        <v>10715051</v>
      </c>
      <c r="J45" s="1">
        <v>1304212</v>
      </c>
      <c r="K45" s="1">
        <f t="shared" si="1"/>
        <v>22734314</v>
      </c>
      <c r="M45" s="3">
        <f t="shared" si="2"/>
        <v>6.8918416280523376</v>
      </c>
    </row>
    <row r="46" spans="5:13" ht="15" customHeight="1" x14ac:dyDescent="0.2">
      <c r="E46" s="1">
        <v>16</v>
      </c>
      <c r="F46" s="1" t="s">
        <v>139</v>
      </c>
      <c r="G46" s="1">
        <v>14137806</v>
      </c>
      <c r="H46" s="1">
        <v>12493681</v>
      </c>
      <c r="I46" s="1">
        <v>12493681</v>
      </c>
      <c r="J46" s="1">
        <v>1440899</v>
      </c>
      <c r="K46" s="1">
        <f t="shared" si="1"/>
        <v>26428261</v>
      </c>
      <c r="M46" s="3">
        <f t="shared" si="2"/>
        <v>6.5333722927022757</v>
      </c>
    </row>
    <row r="47" spans="5:13" ht="15" customHeight="1" x14ac:dyDescent="0.2">
      <c r="E47" s="1">
        <v>17</v>
      </c>
      <c r="F47" s="1" t="s">
        <v>140</v>
      </c>
      <c r="G47" s="1">
        <v>11883134</v>
      </c>
      <c r="H47" s="1">
        <v>10674728</v>
      </c>
      <c r="I47" s="1">
        <v>10674728</v>
      </c>
      <c r="J47" s="1">
        <v>1047809</v>
      </c>
      <c r="K47" s="1">
        <f t="shared" si="1"/>
        <v>22397265</v>
      </c>
      <c r="M47" s="3">
        <f t="shared" si="2"/>
        <v>5.7602775496767098</v>
      </c>
    </row>
    <row r="48" spans="5:13" ht="15" customHeight="1" x14ac:dyDescent="0.2">
      <c r="E48" s="1">
        <v>18</v>
      </c>
      <c r="F48" s="1" t="s">
        <v>141</v>
      </c>
      <c r="G48" s="1">
        <v>22090132</v>
      </c>
      <c r="H48" s="1">
        <v>19522780</v>
      </c>
      <c r="I48" s="1">
        <v>19522780</v>
      </c>
      <c r="J48" s="1">
        <v>2215182</v>
      </c>
      <c r="K48" s="1">
        <f t="shared" si="1"/>
        <v>41260742</v>
      </c>
      <c r="M48" s="3">
        <f t="shared" si="2"/>
        <v>6.6082040614334039</v>
      </c>
    </row>
    <row r="49" spans="5:13" ht="15" customHeight="1" x14ac:dyDescent="0.2">
      <c r="E49" s="1">
        <v>19</v>
      </c>
      <c r="F49" s="1" t="s">
        <v>142</v>
      </c>
      <c r="G49" s="1">
        <v>13290827</v>
      </c>
      <c r="H49" s="1">
        <v>11834509</v>
      </c>
      <c r="I49" s="1">
        <v>11834509</v>
      </c>
      <c r="J49" s="1">
        <v>1278466</v>
      </c>
      <c r="K49" s="1">
        <f t="shared" si="1"/>
        <v>24947484</v>
      </c>
      <c r="M49" s="3">
        <f t="shared" si="2"/>
        <v>6.147736329725757</v>
      </c>
    </row>
    <row r="50" spans="5:13" ht="15" customHeight="1" x14ac:dyDescent="0.2">
      <c r="E50" s="1">
        <v>20</v>
      </c>
      <c r="F50" s="1" t="s">
        <v>143</v>
      </c>
      <c r="G50" s="1">
        <v>11811796</v>
      </c>
      <c r="H50" s="1">
        <v>10372700</v>
      </c>
      <c r="I50" s="1">
        <v>10372700</v>
      </c>
      <c r="J50" s="1">
        <v>1264633</v>
      </c>
      <c r="K50" s="1">
        <f t="shared" si="1"/>
        <v>22010033</v>
      </c>
      <c r="M50" s="3">
        <f t="shared" si="2"/>
        <v>6.8302864356953004</v>
      </c>
    </row>
    <row r="51" spans="5:13" ht="15" customHeight="1" x14ac:dyDescent="0.2">
      <c r="E51" s="1">
        <v>21</v>
      </c>
      <c r="F51" s="1" t="s">
        <v>144</v>
      </c>
      <c r="G51" s="1">
        <v>15052019</v>
      </c>
      <c r="H51" s="1">
        <v>13382386</v>
      </c>
      <c r="I51" s="1">
        <v>13382386</v>
      </c>
      <c r="J51" s="1">
        <v>1458810</v>
      </c>
      <c r="K51" s="1">
        <f t="shared" si="1"/>
        <v>28223582</v>
      </c>
      <c r="M51" s="3">
        <f t="shared" si="2"/>
        <v>6.2465241373931297</v>
      </c>
    </row>
    <row r="52" spans="5:13" ht="15" customHeight="1" x14ac:dyDescent="0.2">
      <c r="E52" s="1">
        <v>22</v>
      </c>
      <c r="F52" s="1" t="s">
        <v>145</v>
      </c>
      <c r="G52" s="1">
        <v>12214754</v>
      </c>
      <c r="H52" s="1">
        <v>10871468</v>
      </c>
      <c r="I52" s="1">
        <v>10871468</v>
      </c>
      <c r="J52" s="1">
        <v>1176808</v>
      </c>
      <c r="K52" s="1">
        <f t="shared" si="1"/>
        <v>22919744</v>
      </c>
      <c r="M52" s="3">
        <f t="shared" si="2"/>
        <v>6.1800835284934923</v>
      </c>
    </row>
    <row r="53" spans="5:13" ht="15" customHeight="1" x14ac:dyDescent="0.2">
      <c r="E53" s="1">
        <v>23</v>
      </c>
      <c r="F53" s="1" t="s">
        <v>146</v>
      </c>
      <c r="G53" s="1">
        <v>14614796</v>
      </c>
      <c r="H53" s="1">
        <v>12708228</v>
      </c>
      <c r="I53" s="1">
        <v>12708228</v>
      </c>
      <c r="J53" s="1">
        <v>1681065</v>
      </c>
      <c r="K53" s="1">
        <f t="shared" si="1"/>
        <v>27097521</v>
      </c>
      <c r="M53" s="3">
        <f t="shared" si="2"/>
        <v>7.2942208704110545</v>
      </c>
    </row>
    <row r="54" spans="5:13" ht="15" customHeight="1" x14ac:dyDescent="0.2">
      <c r="E54" s="1">
        <v>24</v>
      </c>
      <c r="F54" s="1" t="s">
        <v>147</v>
      </c>
      <c r="G54" s="1">
        <v>14331595</v>
      </c>
      <c r="H54" s="1">
        <v>12747186</v>
      </c>
      <c r="I54" s="1">
        <v>12747186</v>
      </c>
      <c r="J54" s="1">
        <v>1390280</v>
      </c>
      <c r="K54" s="1">
        <f t="shared" si="1"/>
        <v>26884652</v>
      </c>
      <c r="M54" s="3">
        <f t="shared" si="2"/>
        <v>6.2049548567343686</v>
      </c>
    </row>
    <row r="55" spans="5:13" ht="15" customHeight="1" x14ac:dyDescent="0.2">
      <c r="E55" s="1">
        <v>25</v>
      </c>
      <c r="F55" s="1" t="s">
        <v>148</v>
      </c>
      <c r="G55" s="1">
        <v>23533023</v>
      </c>
      <c r="H55" s="1">
        <v>20892149</v>
      </c>
      <c r="I55" s="1">
        <v>20892149</v>
      </c>
      <c r="J55" s="1">
        <v>2295841</v>
      </c>
      <c r="K55" s="1">
        <f t="shared" si="1"/>
        <v>44080139</v>
      </c>
      <c r="M55" s="3">
        <f t="shared" si="2"/>
        <v>6.3440787016610658</v>
      </c>
    </row>
    <row r="56" spans="5:13" ht="15" customHeight="1" x14ac:dyDescent="0.2">
      <c r="E56" s="1">
        <v>26</v>
      </c>
      <c r="F56" s="1" t="s">
        <v>149</v>
      </c>
      <c r="G56" s="1">
        <v>28214701</v>
      </c>
      <c r="H56" s="1">
        <v>25040701</v>
      </c>
      <c r="I56" s="1">
        <v>25040701</v>
      </c>
      <c r="J56" s="1">
        <v>2775989</v>
      </c>
      <c r="K56" s="1">
        <f t="shared" si="1"/>
        <v>52857391</v>
      </c>
      <c r="M56" s="3">
        <f t="shared" si="2"/>
        <v>6.3300529039808016</v>
      </c>
    </row>
    <row r="57" spans="5:13" ht="15" customHeight="1" x14ac:dyDescent="0.2">
      <c r="E57" s="1">
        <v>27</v>
      </c>
      <c r="F57" s="1" t="s">
        <v>150</v>
      </c>
      <c r="G57" s="1">
        <v>15682895</v>
      </c>
      <c r="H57" s="1">
        <v>13798576</v>
      </c>
      <c r="I57" s="1">
        <v>13798576</v>
      </c>
      <c r="J57" s="1">
        <v>1645049</v>
      </c>
      <c r="K57" s="1">
        <f t="shared" si="1"/>
        <v>29242201</v>
      </c>
      <c r="M57" s="3">
        <f t="shared" si="2"/>
        <v>6.7703985775585434</v>
      </c>
    </row>
    <row r="58" spans="5:13" ht="15" customHeight="1" x14ac:dyDescent="0.2">
      <c r="E58" s="1">
        <v>28</v>
      </c>
      <c r="F58" s="1" t="s">
        <v>151</v>
      </c>
      <c r="G58" s="1">
        <v>23547150</v>
      </c>
      <c r="H58" s="1">
        <v>20878395</v>
      </c>
      <c r="I58" s="1">
        <v>20878395</v>
      </c>
      <c r="J58" s="1">
        <v>2350436</v>
      </c>
      <c r="K58" s="1">
        <f t="shared" si="1"/>
        <v>44107226</v>
      </c>
      <c r="M58" s="3">
        <f t="shared" si="2"/>
        <v>6.3427506088847272</v>
      </c>
    </row>
    <row r="59" spans="5:13" ht="15" customHeight="1" x14ac:dyDescent="0.2">
      <c r="E59" s="1">
        <v>29</v>
      </c>
      <c r="F59" s="1" t="s">
        <v>152</v>
      </c>
      <c r="G59" s="1">
        <v>15955135</v>
      </c>
      <c r="H59" s="1">
        <v>13933230</v>
      </c>
      <c r="I59" s="1">
        <v>13933230</v>
      </c>
      <c r="J59" s="1">
        <v>1759719</v>
      </c>
      <c r="K59" s="1">
        <f t="shared" si="1"/>
        <v>29626179</v>
      </c>
      <c r="M59" s="3">
        <f t="shared" si="2"/>
        <v>7.1578554490450879</v>
      </c>
    </row>
    <row r="60" spans="5:13" ht="15" customHeight="1" x14ac:dyDescent="0.2">
      <c r="E60" s="1">
        <v>30</v>
      </c>
      <c r="F60" s="1" t="s">
        <v>153</v>
      </c>
      <c r="G60" s="1">
        <v>8874227</v>
      </c>
      <c r="H60" s="1">
        <v>7653775</v>
      </c>
      <c r="I60" s="1">
        <v>7653775</v>
      </c>
      <c r="J60" s="1">
        <v>952539</v>
      </c>
      <c r="K60" s="1">
        <f t="shared" si="1"/>
        <v>16260089</v>
      </c>
      <c r="M60" s="3">
        <f t="shared" si="2"/>
        <v>8.3858853283784605</v>
      </c>
    </row>
    <row r="61" spans="5:13" ht="15" customHeight="1" x14ac:dyDescent="0.2">
      <c r="E61" s="1">
        <v>31</v>
      </c>
      <c r="F61" s="1" t="s">
        <v>154</v>
      </c>
      <c r="G61" s="1">
        <v>19244308</v>
      </c>
      <c r="H61" s="1">
        <v>17214781</v>
      </c>
      <c r="I61" s="1">
        <v>17214781</v>
      </c>
      <c r="J61" s="1">
        <v>1742092</v>
      </c>
      <c r="K61" s="1">
        <f t="shared" si="1"/>
        <v>36171654</v>
      </c>
      <c r="M61" s="3">
        <f t="shared" si="2"/>
        <v>6.0198631200456783</v>
      </c>
    </row>
    <row r="62" spans="5:13" ht="15" customHeight="1" x14ac:dyDescent="0.2">
      <c r="E62" s="1">
        <v>32</v>
      </c>
      <c r="F62" s="1" t="s">
        <v>155</v>
      </c>
      <c r="G62" s="1">
        <v>16299421</v>
      </c>
      <c r="H62" s="1">
        <v>13871920</v>
      </c>
      <c r="I62" s="1">
        <v>13871920</v>
      </c>
      <c r="J62" s="1">
        <v>1885653</v>
      </c>
      <c r="K62" s="1">
        <f t="shared" si="1"/>
        <v>29629493</v>
      </c>
      <c r="M62" s="3">
        <f t="shared" si="2"/>
        <v>9.1087560717647573</v>
      </c>
    </row>
    <row r="63" spans="5:13" ht="15" customHeight="1" x14ac:dyDescent="0.2">
      <c r="E63" s="1">
        <v>33</v>
      </c>
      <c r="F63" s="1" t="s">
        <v>156</v>
      </c>
      <c r="G63" s="1">
        <v>11695098</v>
      </c>
      <c r="H63" s="1">
        <v>10497797</v>
      </c>
      <c r="I63" s="1">
        <v>10497797</v>
      </c>
      <c r="J63" s="1">
        <v>1023023</v>
      </c>
      <c r="K63" s="1">
        <f t="shared" ref="K63:K94" si="3">SUM(H63:J63)</f>
        <v>22018617</v>
      </c>
      <c r="M63" s="3">
        <f t="shared" ref="M63:M94" si="4">(G63*2-K63)/(G63*2)*100</f>
        <v>5.8639055440151076</v>
      </c>
    </row>
    <row r="64" spans="5:13" ht="15" customHeight="1" x14ac:dyDescent="0.2">
      <c r="E64" s="1">
        <v>34</v>
      </c>
      <c r="F64" s="1" t="s">
        <v>157</v>
      </c>
      <c r="G64" s="1">
        <v>12650934</v>
      </c>
      <c r="H64" s="1">
        <v>11056438</v>
      </c>
      <c r="I64" s="1">
        <v>11056438</v>
      </c>
      <c r="J64" s="1">
        <v>1393636</v>
      </c>
      <c r="K64" s="1">
        <f t="shared" si="3"/>
        <v>23506512</v>
      </c>
      <c r="M64" s="3">
        <f t="shared" si="4"/>
        <v>7.0957448675331003</v>
      </c>
    </row>
    <row r="65" spans="5:13" ht="15" customHeight="1" x14ac:dyDescent="0.2">
      <c r="E65" s="1">
        <v>35</v>
      </c>
      <c r="F65" s="1" t="s">
        <v>158</v>
      </c>
      <c r="G65" s="1">
        <v>22329269</v>
      </c>
      <c r="H65" s="1">
        <v>19876910</v>
      </c>
      <c r="I65" s="1">
        <v>19876910</v>
      </c>
      <c r="J65" s="1">
        <v>2119820</v>
      </c>
      <c r="K65" s="1">
        <f t="shared" si="3"/>
        <v>41873640</v>
      </c>
      <c r="M65" s="3">
        <f t="shared" si="4"/>
        <v>6.2359811241469654</v>
      </c>
    </row>
    <row r="66" spans="5:13" ht="15" customHeight="1" x14ac:dyDescent="0.2">
      <c r="E66" s="1">
        <v>36</v>
      </c>
      <c r="F66" s="1" t="s">
        <v>159</v>
      </c>
      <c r="G66" s="1">
        <v>17001782</v>
      </c>
      <c r="H66" s="1">
        <v>14974413</v>
      </c>
      <c r="I66" s="1">
        <v>14974413</v>
      </c>
      <c r="J66" s="1">
        <v>1753125</v>
      </c>
      <c r="K66" s="1">
        <f t="shared" si="3"/>
        <v>31701951</v>
      </c>
      <c r="M66" s="3">
        <f t="shared" si="4"/>
        <v>6.7687404767335559</v>
      </c>
    </row>
    <row r="67" spans="5:13" ht="15" customHeight="1" x14ac:dyDescent="0.2">
      <c r="E67" s="1">
        <v>37</v>
      </c>
      <c r="F67" s="1" t="s">
        <v>160</v>
      </c>
      <c r="G67" s="1">
        <v>19680187</v>
      </c>
      <c r="H67" s="1">
        <v>17397259</v>
      </c>
      <c r="I67" s="1">
        <v>17397259</v>
      </c>
      <c r="J67" s="1">
        <v>1980579</v>
      </c>
      <c r="K67" s="1">
        <f t="shared" si="3"/>
        <v>36775097</v>
      </c>
      <c r="M67" s="3">
        <f t="shared" si="4"/>
        <v>6.5682226495103944</v>
      </c>
    </row>
    <row r="68" spans="5:13" ht="15" customHeight="1" x14ac:dyDescent="0.2">
      <c r="E68" s="1">
        <v>38</v>
      </c>
      <c r="F68" s="1" t="s">
        <v>161</v>
      </c>
      <c r="G68" s="1">
        <v>24685559</v>
      </c>
      <c r="H68" s="1">
        <v>22507472</v>
      </c>
      <c r="I68" s="1">
        <v>22507472</v>
      </c>
      <c r="J68" s="1">
        <v>1873837</v>
      </c>
      <c r="K68" s="1">
        <f t="shared" si="3"/>
        <v>46888781</v>
      </c>
      <c r="M68" s="3">
        <f t="shared" si="4"/>
        <v>5.0279132832276554</v>
      </c>
    </row>
    <row r="69" spans="5:13" ht="15" customHeight="1" x14ac:dyDescent="0.2">
      <c r="E69" s="1">
        <v>39</v>
      </c>
      <c r="F69" s="1" t="s">
        <v>162</v>
      </c>
      <c r="G69" s="1">
        <v>8201165</v>
      </c>
      <c r="H69" s="1">
        <v>7485669</v>
      </c>
      <c r="I69" s="1">
        <v>7485669</v>
      </c>
      <c r="J69" s="1">
        <v>618191</v>
      </c>
      <c r="K69" s="1">
        <f t="shared" si="3"/>
        <v>15589529</v>
      </c>
      <c r="M69" s="3">
        <f t="shared" si="4"/>
        <v>4.9553996291990225</v>
      </c>
    </row>
    <row r="70" spans="5:13" ht="15" customHeight="1" x14ac:dyDescent="0.2">
      <c r="E70" s="1">
        <v>40</v>
      </c>
      <c r="F70" s="1" t="s">
        <v>163</v>
      </c>
      <c r="G70" s="1">
        <v>9404831</v>
      </c>
      <c r="H70" s="1">
        <v>8026818</v>
      </c>
      <c r="I70" s="1">
        <v>8026818</v>
      </c>
      <c r="J70" s="1">
        <v>1049678</v>
      </c>
      <c r="K70" s="1">
        <f t="shared" si="3"/>
        <v>17103314</v>
      </c>
      <c r="M70" s="3">
        <f t="shared" si="4"/>
        <v>9.0716568963333835</v>
      </c>
    </row>
    <row r="71" spans="5:13" ht="15" customHeight="1" x14ac:dyDescent="0.2">
      <c r="E71" s="1">
        <v>41</v>
      </c>
      <c r="F71" s="1" t="s">
        <v>164</v>
      </c>
      <c r="G71" s="1">
        <v>10913144</v>
      </c>
      <c r="H71" s="1">
        <v>9917230</v>
      </c>
      <c r="I71" s="1">
        <v>9917230</v>
      </c>
      <c r="J71" s="1">
        <v>856926</v>
      </c>
      <c r="K71" s="1">
        <f t="shared" si="3"/>
        <v>20691386</v>
      </c>
      <c r="M71" s="3">
        <f t="shared" si="4"/>
        <v>5.199702303937344</v>
      </c>
    </row>
    <row r="72" spans="5:13" ht="15" customHeight="1" x14ac:dyDescent="0.2">
      <c r="E72" s="1">
        <v>42</v>
      </c>
      <c r="F72" s="1" t="s">
        <v>165</v>
      </c>
      <c r="G72" s="1">
        <v>10418844</v>
      </c>
      <c r="H72" s="1">
        <v>8606169</v>
      </c>
      <c r="I72" s="1">
        <v>8606169</v>
      </c>
      <c r="J72" s="1">
        <v>1382477</v>
      </c>
      <c r="K72" s="1">
        <f t="shared" si="3"/>
        <v>18594815</v>
      </c>
      <c r="M72" s="3">
        <f t="shared" si="4"/>
        <v>10.763540561697631</v>
      </c>
    </row>
    <row r="73" spans="5:13" ht="15" customHeight="1" x14ac:dyDescent="0.2">
      <c r="E73" s="1">
        <v>43</v>
      </c>
      <c r="F73" s="1" t="s">
        <v>166</v>
      </c>
      <c r="G73" s="1">
        <v>13718301</v>
      </c>
      <c r="H73" s="1">
        <v>12288578</v>
      </c>
      <c r="I73" s="1">
        <v>12288578</v>
      </c>
      <c r="J73" s="1">
        <v>1245207</v>
      </c>
      <c r="K73" s="1">
        <f t="shared" si="3"/>
        <v>25822363</v>
      </c>
      <c r="M73" s="3">
        <f t="shared" si="4"/>
        <v>5.8835237687232551</v>
      </c>
    </row>
    <row r="74" spans="5:13" ht="15" customHeight="1" x14ac:dyDescent="0.2">
      <c r="E74" s="1">
        <v>44</v>
      </c>
      <c r="F74" s="1" t="s">
        <v>167</v>
      </c>
      <c r="G74" s="1">
        <v>14691727</v>
      </c>
      <c r="H74" s="1">
        <v>12952021</v>
      </c>
      <c r="I74" s="1">
        <v>12952021</v>
      </c>
      <c r="J74" s="1">
        <v>1529471</v>
      </c>
      <c r="K74" s="1">
        <f t="shared" si="3"/>
        <v>27433513</v>
      </c>
      <c r="M74" s="3">
        <f t="shared" si="4"/>
        <v>6.6361871548525224</v>
      </c>
    </row>
    <row r="75" spans="5:13" ht="15" customHeight="1" x14ac:dyDescent="0.2">
      <c r="E75" s="1">
        <v>45</v>
      </c>
      <c r="F75" s="1" t="s">
        <v>168</v>
      </c>
      <c r="G75" s="1">
        <v>11554427</v>
      </c>
      <c r="H75" s="1">
        <v>10500198</v>
      </c>
      <c r="I75" s="1">
        <v>10500198</v>
      </c>
      <c r="J75" s="1">
        <v>905145</v>
      </c>
      <c r="K75" s="1">
        <f t="shared" si="3"/>
        <v>21905541</v>
      </c>
      <c r="M75" s="3">
        <f t="shared" si="4"/>
        <v>5.2071513368858531</v>
      </c>
    </row>
    <row r="76" spans="5:13" ht="15" customHeight="1" x14ac:dyDescent="0.2">
      <c r="E76" s="1">
        <v>46</v>
      </c>
      <c r="F76" s="1" t="s">
        <v>169</v>
      </c>
      <c r="G76" s="1">
        <v>10629817</v>
      </c>
      <c r="H76" s="1">
        <v>9607180</v>
      </c>
      <c r="I76" s="1">
        <v>9607180</v>
      </c>
      <c r="J76" s="1">
        <v>883770</v>
      </c>
      <c r="K76" s="1">
        <f t="shared" si="3"/>
        <v>20098130</v>
      </c>
      <c r="M76" s="3">
        <f t="shared" si="4"/>
        <v>5.4634242527411336</v>
      </c>
    </row>
    <row r="77" spans="5:13" ht="15" customHeight="1" x14ac:dyDescent="0.2">
      <c r="E77" s="1">
        <v>47</v>
      </c>
      <c r="F77" s="1" t="s">
        <v>170</v>
      </c>
      <c r="G77" s="1">
        <v>23306529</v>
      </c>
      <c r="H77" s="1">
        <v>20574289</v>
      </c>
      <c r="I77" s="1">
        <v>20574289</v>
      </c>
      <c r="J77" s="1">
        <v>2395087</v>
      </c>
      <c r="K77" s="1">
        <f t="shared" si="3"/>
        <v>43543665</v>
      </c>
      <c r="M77" s="3">
        <f t="shared" si="4"/>
        <v>6.5848350906306123</v>
      </c>
    </row>
    <row r="78" spans="5:13" ht="15" customHeight="1" x14ac:dyDescent="0.2">
      <c r="E78" s="1">
        <v>48</v>
      </c>
      <c r="F78" s="1" t="s">
        <v>171</v>
      </c>
      <c r="G78" s="1">
        <v>10063773</v>
      </c>
      <c r="H78" s="1">
        <v>8812131</v>
      </c>
      <c r="I78" s="1">
        <v>8812131</v>
      </c>
      <c r="J78" s="1">
        <v>1114170</v>
      </c>
      <c r="K78" s="1">
        <f t="shared" si="3"/>
        <v>18738432</v>
      </c>
      <c r="M78" s="3">
        <f t="shared" si="4"/>
        <v>6.9015567024415194</v>
      </c>
    </row>
    <row r="79" spans="5:13" ht="15" customHeight="1" x14ac:dyDescent="0.2">
      <c r="E79" s="1">
        <v>49</v>
      </c>
      <c r="F79" s="1" t="s">
        <v>172</v>
      </c>
      <c r="G79" s="1">
        <v>10573729</v>
      </c>
      <c r="H79" s="1">
        <v>9423824</v>
      </c>
      <c r="I79" s="1">
        <v>9423824</v>
      </c>
      <c r="J79" s="1">
        <v>1003455</v>
      </c>
      <c r="K79" s="1">
        <f t="shared" si="3"/>
        <v>19851103</v>
      </c>
      <c r="M79" s="3">
        <f t="shared" si="4"/>
        <v>6.1300748297975103</v>
      </c>
    </row>
    <row r="80" spans="5:13" ht="15" customHeight="1" x14ac:dyDescent="0.2">
      <c r="E80" s="1">
        <v>50</v>
      </c>
      <c r="F80" s="1" t="s">
        <v>173</v>
      </c>
      <c r="G80" s="1">
        <v>15192517</v>
      </c>
      <c r="H80" s="1">
        <v>13559069</v>
      </c>
      <c r="I80" s="1">
        <v>13559069</v>
      </c>
      <c r="J80" s="1">
        <v>1446284</v>
      </c>
      <c r="K80" s="1">
        <f t="shared" si="3"/>
        <v>28564422</v>
      </c>
      <c r="M80" s="3">
        <f t="shared" si="4"/>
        <v>5.9918050445492348</v>
      </c>
    </row>
    <row r="81" spans="5:13" ht="15" customHeight="1" x14ac:dyDescent="0.2">
      <c r="E81" s="1">
        <v>51</v>
      </c>
      <c r="F81" s="1" t="s">
        <v>174</v>
      </c>
      <c r="G81" s="1">
        <v>16764328</v>
      </c>
      <c r="H81" s="1">
        <v>14916585</v>
      </c>
      <c r="I81" s="1">
        <v>14916585</v>
      </c>
      <c r="J81" s="1">
        <v>1624001</v>
      </c>
      <c r="K81" s="1">
        <f t="shared" si="3"/>
        <v>31457171</v>
      </c>
      <c r="M81" s="3">
        <f t="shared" si="4"/>
        <v>6.1782524178720433</v>
      </c>
    </row>
    <row r="82" spans="5:13" ht="15" customHeight="1" x14ac:dyDescent="0.2">
      <c r="E82" s="1">
        <v>52</v>
      </c>
      <c r="F82" s="1" t="s">
        <v>175</v>
      </c>
      <c r="G82" s="1">
        <v>14065383</v>
      </c>
      <c r="H82" s="1">
        <v>11898006</v>
      </c>
      <c r="I82" s="1">
        <v>11898006</v>
      </c>
      <c r="J82" s="1">
        <v>1693468</v>
      </c>
      <c r="K82" s="1">
        <f t="shared" si="3"/>
        <v>25489480</v>
      </c>
      <c r="M82" s="3">
        <f t="shared" si="4"/>
        <v>9.3893141765140697</v>
      </c>
    </row>
    <row r="83" spans="5:13" ht="15" customHeight="1" x14ac:dyDescent="0.2">
      <c r="E83" s="1">
        <v>53</v>
      </c>
      <c r="F83" s="1" t="s">
        <v>176</v>
      </c>
      <c r="G83" s="1">
        <v>13536814</v>
      </c>
      <c r="H83" s="1">
        <v>11945307</v>
      </c>
      <c r="I83" s="1">
        <v>11945307</v>
      </c>
      <c r="J83" s="1">
        <v>1391239</v>
      </c>
      <c r="K83" s="1">
        <f t="shared" si="3"/>
        <v>25281853</v>
      </c>
      <c r="M83" s="3">
        <f t="shared" si="4"/>
        <v>6.6181562367629478</v>
      </c>
    </row>
    <row r="84" spans="5:13" ht="15" customHeight="1" x14ac:dyDescent="0.2">
      <c r="E84" s="1">
        <v>54</v>
      </c>
      <c r="F84" s="1" t="s">
        <v>177</v>
      </c>
      <c r="G84" s="1">
        <v>14617481</v>
      </c>
      <c r="H84" s="1">
        <v>12159681</v>
      </c>
      <c r="I84" s="1">
        <v>12159681</v>
      </c>
      <c r="J84" s="1">
        <v>1868306</v>
      </c>
      <c r="K84" s="1">
        <f t="shared" si="3"/>
        <v>26187668</v>
      </c>
      <c r="M84" s="3">
        <f t="shared" si="4"/>
        <v>10.423458049988229</v>
      </c>
    </row>
    <row r="85" spans="5:13" ht="15" customHeight="1" x14ac:dyDescent="0.2">
      <c r="E85" s="1">
        <v>55</v>
      </c>
      <c r="F85" s="1" t="s">
        <v>178</v>
      </c>
      <c r="G85" s="1">
        <v>17302307</v>
      </c>
      <c r="H85" s="1">
        <v>15394626</v>
      </c>
      <c r="I85" s="1">
        <v>15394626</v>
      </c>
      <c r="J85" s="1">
        <v>1671357</v>
      </c>
      <c r="K85" s="1">
        <f t="shared" si="3"/>
        <v>32460609</v>
      </c>
      <c r="M85" s="3">
        <f t="shared" si="4"/>
        <v>6.1957200273928787</v>
      </c>
    </row>
    <row r="86" spans="5:13" ht="15" customHeight="1" x14ac:dyDescent="0.2">
      <c r="E86" s="1">
        <v>56</v>
      </c>
      <c r="F86" s="1" t="s">
        <v>179</v>
      </c>
      <c r="G86" s="1">
        <v>14346506</v>
      </c>
      <c r="H86" s="1">
        <v>12703662</v>
      </c>
      <c r="I86" s="1">
        <v>12703662</v>
      </c>
      <c r="J86" s="1">
        <v>1445150</v>
      </c>
      <c r="K86" s="1">
        <f t="shared" si="3"/>
        <v>26852474</v>
      </c>
      <c r="M86" s="3">
        <f t="shared" si="4"/>
        <v>6.4145862414165506</v>
      </c>
    </row>
    <row r="87" spans="5:13" ht="15" customHeight="1" x14ac:dyDescent="0.2">
      <c r="E87" s="1">
        <v>57</v>
      </c>
      <c r="F87" s="1" t="s">
        <v>180</v>
      </c>
      <c r="G87" s="1">
        <v>15548639</v>
      </c>
      <c r="H87" s="1">
        <v>13805515</v>
      </c>
      <c r="I87" s="1">
        <v>13805515</v>
      </c>
      <c r="J87" s="1">
        <v>1525792</v>
      </c>
      <c r="K87" s="1">
        <f t="shared" si="3"/>
        <v>29136822</v>
      </c>
      <c r="M87" s="3">
        <f t="shared" si="4"/>
        <v>6.3042688173543677</v>
      </c>
    </row>
    <row r="88" spans="5:13" ht="15" customHeight="1" x14ac:dyDescent="0.2">
      <c r="E88" s="1">
        <v>58</v>
      </c>
      <c r="F88" s="1" t="s">
        <v>181</v>
      </c>
      <c r="G88" s="1">
        <v>15285916</v>
      </c>
      <c r="H88" s="1">
        <v>13592706</v>
      </c>
      <c r="I88" s="1">
        <v>13592706</v>
      </c>
      <c r="J88" s="1">
        <v>1482324</v>
      </c>
      <c r="K88" s="1">
        <f t="shared" si="3"/>
        <v>28667736</v>
      </c>
      <c r="M88" s="3">
        <f t="shared" si="4"/>
        <v>6.2282692119988097</v>
      </c>
    </row>
    <row r="89" spans="5:13" ht="15" customHeight="1" x14ac:dyDescent="0.2">
      <c r="E89" s="1">
        <v>59</v>
      </c>
      <c r="F89" s="1" t="s">
        <v>182</v>
      </c>
      <c r="G89" s="1">
        <v>11973047</v>
      </c>
      <c r="H89" s="1">
        <v>10459101</v>
      </c>
      <c r="I89" s="1">
        <v>10459101</v>
      </c>
      <c r="J89" s="1">
        <v>1330482</v>
      </c>
      <c r="K89" s="1">
        <f t="shared" si="3"/>
        <v>22248684</v>
      </c>
      <c r="M89" s="3">
        <f t="shared" si="4"/>
        <v>7.0884629451467118</v>
      </c>
    </row>
    <row r="90" spans="5:13" ht="15" customHeight="1" x14ac:dyDescent="0.2">
      <c r="E90" s="1">
        <v>60</v>
      </c>
      <c r="F90" s="1" t="s">
        <v>183</v>
      </c>
      <c r="G90" s="1">
        <v>18721655</v>
      </c>
      <c r="H90" s="1">
        <v>16591485</v>
      </c>
      <c r="I90" s="1">
        <v>16591485</v>
      </c>
      <c r="J90" s="1">
        <v>1880976</v>
      </c>
      <c r="K90" s="1">
        <f t="shared" si="3"/>
        <v>35063946</v>
      </c>
      <c r="M90" s="3">
        <f t="shared" si="4"/>
        <v>6.3545770926769025</v>
      </c>
    </row>
    <row r="91" spans="5:13" ht="15" customHeight="1" x14ac:dyDescent="0.2">
      <c r="E91" s="1">
        <v>61</v>
      </c>
      <c r="F91" s="1" t="s">
        <v>184</v>
      </c>
      <c r="G91" s="1">
        <v>12949931</v>
      </c>
      <c r="H91" s="1">
        <v>11045597</v>
      </c>
      <c r="I91" s="1">
        <v>11045597</v>
      </c>
      <c r="J91" s="1">
        <v>1442178</v>
      </c>
      <c r="K91" s="1">
        <f t="shared" si="3"/>
        <v>23533372</v>
      </c>
      <c r="M91" s="3">
        <f t="shared" si="4"/>
        <v>9.137075711059774</v>
      </c>
    </row>
    <row r="92" spans="5:13" ht="15" customHeight="1" x14ac:dyDescent="0.2">
      <c r="E92" s="1">
        <v>62</v>
      </c>
      <c r="F92" s="1" t="s">
        <v>185</v>
      </c>
      <c r="G92" s="1">
        <v>13054948</v>
      </c>
      <c r="H92" s="1">
        <v>11348175</v>
      </c>
      <c r="I92" s="1">
        <v>11348175</v>
      </c>
      <c r="J92" s="1">
        <v>1490625</v>
      </c>
      <c r="K92" s="1">
        <f t="shared" si="3"/>
        <v>24186975</v>
      </c>
      <c r="M92" s="3">
        <f t="shared" si="4"/>
        <v>7.3647210237834733</v>
      </c>
    </row>
    <row r="93" spans="5:13" ht="15" customHeight="1" x14ac:dyDescent="0.2">
      <c r="E93" s="1">
        <v>63</v>
      </c>
      <c r="F93" s="1" t="s">
        <v>186</v>
      </c>
      <c r="G93" s="1">
        <v>10464699</v>
      </c>
      <c r="H93" s="1">
        <v>9166556</v>
      </c>
      <c r="I93" s="1">
        <v>9166556</v>
      </c>
      <c r="J93" s="1">
        <v>1123986</v>
      </c>
      <c r="K93" s="1">
        <f t="shared" si="3"/>
        <v>19457098</v>
      </c>
      <c r="M93" s="3">
        <f t="shared" si="4"/>
        <v>7.0346027152811557</v>
      </c>
    </row>
    <row r="94" spans="5:13" ht="15" customHeight="1" x14ac:dyDescent="0.2">
      <c r="E94" s="1">
        <v>64</v>
      </c>
      <c r="F94" s="1" t="s">
        <v>187</v>
      </c>
      <c r="G94" s="1">
        <v>18857944</v>
      </c>
      <c r="H94" s="1">
        <v>16500619</v>
      </c>
      <c r="I94" s="1">
        <v>16500619</v>
      </c>
      <c r="J94" s="1">
        <v>2051156</v>
      </c>
      <c r="K94" s="1">
        <f t="shared" si="3"/>
        <v>35052394</v>
      </c>
      <c r="M94" s="3">
        <f t="shared" si="4"/>
        <v>7.0619946691961752</v>
      </c>
    </row>
    <row r="95" spans="5:13" ht="15" customHeight="1" x14ac:dyDescent="0.2">
      <c r="E95" s="1">
        <v>65</v>
      </c>
      <c r="F95" s="1" t="s">
        <v>188</v>
      </c>
      <c r="G95" s="1">
        <v>7988697</v>
      </c>
      <c r="H95" s="1">
        <v>6865408</v>
      </c>
      <c r="I95" s="1">
        <v>6865408</v>
      </c>
      <c r="J95" s="1">
        <v>980544</v>
      </c>
      <c r="K95" s="1">
        <f t="shared" ref="K95:K126" si="5">SUM(H95:J95)</f>
        <v>14711360</v>
      </c>
      <c r="M95" s="3">
        <f t="shared" ref="M95:M126" si="6">(G95*2-K95)/(G95*2)*100</f>
        <v>7.9239079915034951</v>
      </c>
    </row>
    <row r="96" spans="5:13" ht="15" customHeight="1" x14ac:dyDescent="0.2">
      <c r="E96" s="1">
        <v>66</v>
      </c>
      <c r="F96" s="1" t="s">
        <v>189</v>
      </c>
      <c r="G96" s="1">
        <v>18134594</v>
      </c>
      <c r="H96" s="1">
        <v>15886639</v>
      </c>
      <c r="I96" s="1">
        <v>15886639</v>
      </c>
      <c r="J96" s="1">
        <v>1949914</v>
      </c>
      <c r="K96" s="1">
        <f t="shared" si="5"/>
        <v>33723192</v>
      </c>
      <c r="M96" s="3">
        <f t="shared" si="6"/>
        <v>7.0197215333301646</v>
      </c>
    </row>
    <row r="97" spans="5:13" ht="15" customHeight="1" x14ac:dyDescent="0.2">
      <c r="E97" s="1">
        <v>67</v>
      </c>
      <c r="F97" s="1" t="s">
        <v>190</v>
      </c>
      <c r="G97" s="1">
        <v>9864608</v>
      </c>
      <c r="H97" s="1">
        <v>8840266</v>
      </c>
      <c r="I97" s="1">
        <v>8840266</v>
      </c>
      <c r="J97" s="1">
        <v>881246</v>
      </c>
      <c r="K97" s="1">
        <f t="shared" si="5"/>
        <v>18561778</v>
      </c>
      <c r="M97" s="3">
        <f t="shared" si="6"/>
        <v>5.9173055837596387</v>
      </c>
    </row>
    <row r="98" spans="5:13" ht="15" customHeight="1" x14ac:dyDescent="0.2">
      <c r="E98" s="1">
        <v>68</v>
      </c>
      <c r="F98" s="1" t="s">
        <v>191</v>
      </c>
      <c r="G98" s="1">
        <v>13332452</v>
      </c>
      <c r="H98" s="1">
        <v>11625078</v>
      </c>
      <c r="I98" s="1">
        <v>11625078</v>
      </c>
      <c r="J98" s="1">
        <v>1482555</v>
      </c>
      <c r="K98" s="1">
        <f t="shared" si="5"/>
        <v>24732711</v>
      </c>
      <c r="M98" s="3">
        <f t="shared" si="6"/>
        <v>7.2462027240000557</v>
      </c>
    </row>
    <row r="99" spans="5:13" ht="15" customHeight="1" x14ac:dyDescent="0.2">
      <c r="E99" s="1">
        <v>69</v>
      </c>
      <c r="F99" s="1" t="s">
        <v>192</v>
      </c>
      <c r="G99" s="1">
        <v>13303356</v>
      </c>
      <c r="H99" s="1">
        <v>11517430</v>
      </c>
      <c r="I99" s="1">
        <v>11517430</v>
      </c>
      <c r="J99" s="1">
        <v>1549736</v>
      </c>
      <c r="K99" s="1">
        <f t="shared" si="5"/>
        <v>24584596</v>
      </c>
      <c r="M99" s="3">
        <f t="shared" si="6"/>
        <v>7.6000221297543264</v>
      </c>
    </row>
    <row r="100" spans="5:13" ht="15" customHeight="1" x14ac:dyDescent="0.2">
      <c r="E100" s="1">
        <v>70</v>
      </c>
      <c r="F100" s="1" t="s">
        <v>193</v>
      </c>
      <c r="G100" s="1">
        <v>20454440</v>
      </c>
      <c r="H100" s="1">
        <v>17851546</v>
      </c>
      <c r="I100" s="1">
        <v>17851546</v>
      </c>
      <c r="J100" s="1">
        <v>2271357</v>
      </c>
      <c r="K100" s="1">
        <f t="shared" si="5"/>
        <v>37974449</v>
      </c>
      <c r="M100" s="3">
        <f t="shared" si="6"/>
        <v>7.1730905368223228</v>
      </c>
    </row>
    <row r="101" spans="5:13" ht="15" customHeight="1" x14ac:dyDescent="0.2">
      <c r="E101" s="1">
        <v>71</v>
      </c>
      <c r="F101" s="1" t="s">
        <v>194</v>
      </c>
      <c r="G101" s="1">
        <v>8515970</v>
      </c>
      <c r="H101" s="1">
        <v>7326414</v>
      </c>
      <c r="I101" s="1">
        <v>7326414</v>
      </c>
      <c r="J101" s="1">
        <v>1038205</v>
      </c>
      <c r="K101" s="1">
        <f t="shared" si="5"/>
        <v>15691033</v>
      </c>
      <c r="M101" s="3">
        <f t="shared" si="6"/>
        <v>7.8728964521951106</v>
      </c>
    </row>
    <row r="102" spans="5:13" ht="15" customHeight="1" x14ac:dyDescent="0.2">
      <c r="E102" s="1">
        <v>72</v>
      </c>
      <c r="F102" s="1" t="s">
        <v>195</v>
      </c>
      <c r="G102" s="1">
        <v>11561593</v>
      </c>
      <c r="H102" s="1">
        <v>9972657</v>
      </c>
      <c r="I102" s="1">
        <v>9972657</v>
      </c>
      <c r="J102" s="1">
        <v>1395956</v>
      </c>
      <c r="K102" s="1">
        <f t="shared" si="5"/>
        <v>21341270</v>
      </c>
      <c r="M102" s="3">
        <f t="shared" si="6"/>
        <v>7.70618720101979</v>
      </c>
    </row>
    <row r="103" spans="5:13" ht="15" customHeight="1" x14ac:dyDescent="0.2">
      <c r="E103" s="1">
        <v>73</v>
      </c>
      <c r="F103" s="1" t="s">
        <v>196</v>
      </c>
      <c r="G103" s="1">
        <v>21559477</v>
      </c>
      <c r="H103" s="1">
        <v>17568835</v>
      </c>
      <c r="I103" s="1">
        <v>17568835</v>
      </c>
      <c r="J103" s="1">
        <v>3048122</v>
      </c>
      <c r="K103" s="1">
        <f t="shared" si="5"/>
        <v>38185792</v>
      </c>
      <c r="M103" s="3">
        <f t="shared" si="6"/>
        <v>11.440820201714541</v>
      </c>
    </row>
    <row r="104" spans="5:13" ht="15" customHeight="1" x14ac:dyDescent="0.2">
      <c r="E104" s="1">
        <v>74</v>
      </c>
      <c r="F104" s="1" t="s">
        <v>197</v>
      </c>
      <c r="G104" s="1">
        <v>18485608</v>
      </c>
      <c r="H104" s="1">
        <v>15920672</v>
      </c>
      <c r="I104" s="1">
        <v>15920672</v>
      </c>
      <c r="J104" s="1">
        <v>2237936</v>
      </c>
      <c r="K104" s="1">
        <f t="shared" si="5"/>
        <v>34079280</v>
      </c>
      <c r="M104" s="3">
        <f t="shared" si="6"/>
        <v>7.8221284363489696</v>
      </c>
    </row>
    <row r="105" spans="5:13" ht="15" customHeight="1" x14ac:dyDescent="0.2">
      <c r="E105" s="1">
        <v>75</v>
      </c>
      <c r="F105" s="1" t="s">
        <v>198</v>
      </c>
      <c r="G105" s="1">
        <v>15964256</v>
      </c>
      <c r="H105" s="1">
        <v>13673656</v>
      </c>
      <c r="I105" s="1">
        <v>13673656</v>
      </c>
      <c r="J105" s="1">
        <v>1993764</v>
      </c>
      <c r="K105" s="1">
        <f t="shared" si="5"/>
        <v>29341076</v>
      </c>
      <c r="M105" s="3">
        <f t="shared" si="6"/>
        <v>8.1038414818704982</v>
      </c>
    </row>
    <row r="106" spans="5:13" ht="15" customHeight="1" x14ac:dyDescent="0.2">
      <c r="E106" s="1">
        <v>76</v>
      </c>
      <c r="F106" s="1" t="s">
        <v>199</v>
      </c>
      <c r="G106" s="1">
        <v>14561590</v>
      </c>
      <c r="H106" s="1">
        <v>12668943</v>
      </c>
      <c r="I106" s="1">
        <v>12668943</v>
      </c>
      <c r="J106" s="1">
        <v>1643587</v>
      </c>
      <c r="K106" s="1">
        <f t="shared" si="5"/>
        <v>26981473</v>
      </c>
      <c r="M106" s="3">
        <f t="shared" si="6"/>
        <v>7.3539599727776972</v>
      </c>
    </row>
    <row r="107" spans="5:13" ht="15" customHeight="1" x14ac:dyDescent="0.2">
      <c r="E107" s="1">
        <v>77</v>
      </c>
      <c r="F107" s="1" t="s">
        <v>200</v>
      </c>
      <c r="G107" s="1">
        <v>14095885</v>
      </c>
      <c r="H107" s="1">
        <v>12143377</v>
      </c>
      <c r="I107" s="1">
        <v>12143377</v>
      </c>
      <c r="J107" s="1">
        <v>1694871</v>
      </c>
      <c r="K107" s="1">
        <f t="shared" si="5"/>
        <v>25981625</v>
      </c>
      <c r="M107" s="3">
        <f t="shared" si="6"/>
        <v>7.8396815808301508</v>
      </c>
    </row>
    <row r="108" spans="5:13" ht="15" customHeight="1" x14ac:dyDescent="0.2">
      <c r="E108" s="1">
        <v>78</v>
      </c>
      <c r="F108" s="1" t="s">
        <v>201</v>
      </c>
      <c r="G108" s="1">
        <v>11545759</v>
      </c>
      <c r="H108" s="1">
        <v>10355241</v>
      </c>
      <c r="I108" s="1">
        <v>10355241</v>
      </c>
      <c r="J108" s="1">
        <v>1027988</v>
      </c>
      <c r="K108" s="1">
        <f t="shared" si="5"/>
        <v>21738470</v>
      </c>
      <c r="M108" s="3">
        <f t="shared" si="6"/>
        <v>5.8595021773795901</v>
      </c>
    </row>
    <row r="109" spans="5:13" ht="15" customHeight="1" x14ac:dyDescent="0.2">
      <c r="E109" s="1">
        <v>79</v>
      </c>
      <c r="F109" s="1" t="s">
        <v>202</v>
      </c>
      <c r="G109" s="1">
        <v>11886941</v>
      </c>
      <c r="H109" s="1">
        <v>10433897</v>
      </c>
      <c r="I109" s="1">
        <v>10433897</v>
      </c>
      <c r="J109" s="1">
        <v>1260422</v>
      </c>
      <c r="K109" s="1">
        <f t="shared" si="5"/>
        <v>22128216</v>
      </c>
      <c r="M109" s="3">
        <f t="shared" si="6"/>
        <v>6.9221593679988827</v>
      </c>
    </row>
    <row r="110" spans="5:13" ht="15" customHeight="1" x14ac:dyDescent="0.2">
      <c r="E110" s="1">
        <v>80</v>
      </c>
      <c r="F110" s="1" t="s">
        <v>203</v>
      </c>
      <c r="G110" s="1">
        <v>12461731</v>
      </c>
      <c r="H110" s="1">
        <v>10867775</v>
      </c>
      <c r="I110" s="1">
        <v>10867775</v>
      </c>
      <c r="J110" s="1">
        <v>1384873</v>
      </c>
      <c r="K110" s="1">
        <f t="shared" si="5"/>
        <v>23120423</v>
      </c>
      <c r="M110" s="3">
        <f t="shared" si="6"/>
        <v>7.2343039662788415</v>
      </c>
    </row>
    <row r="111" spans="5:13" ht="15" customHeight="1" x14ac:dyDescent="0.2">
      <c r="E111" s="1">
        <v>81</v>
      </c>
      <c r="F111" s="1" t="s">
        <v>204</v>
      </c>
      <c r="G111" s="1">
        <v>14398348</v>
      </c>
      <c r="H111" s="1">
        <v>12380513</v>
      </c>
      <c r="I111" s="1">
        <v>12380513</v>
      </c>
      <c r="J111" s="1">
        <v>1745492</v>
      </c>
      <c r="K111" s="1">
        <f t="shared" si="5"/>
        <v>26506518</v>
      </c>
      <c r="M111" s="3">
        <f t="shared" si="6"/>
        <v>7.9529193210221063</v>
      </c>
    </row>
    <row r="112" spans="5:13" ht="15" customHeight="1" x14ac:dyDescent="0.2">
      <c r="E112" s="1">
        <v>82</v>
      </c>
      <c r="F112" s="1" t="s">
        <v>205</v>
      </c>
      <c r="G112" s="1">
        <v>10215444</v>
      </c>
      <c r="H112" s="1">
        <v>9001244</v>
      </c>
      <c r="I112" s="1">
        <v>9001244</v>
      </c>
      <c r="J112" s="1">
        <v>1044529</v>
      </c>
      <c r="K112" s="1">
        <f t="shared" si="5"/>
        <v>19047017</v>
      </c>
      <c r="M112" s="3">
        <f t="shared" si="6"/>
        <v>6.7734256093029339</v>
      </c>
    </row>
    <row r="113" spans="5:13" ht="15" customHeight="1" x14ac:dyDescent="0.2">
      <c r="E113" s="1">
        <v>83</v>
      </c>
      <c r="F113" s="1" t="s">
        <v>206</v>
      </c>
      <c r="G113" s="1">
        <v>23796630</v>
      </c>
      <c r="H113" s="1">
        <v>20165860</v>
      </c>
      <c r="I113" s="1">
        <v>20165860</v>
      </c>
      <c r="J113" s="1">
        <v>3164294</v>
      </c>
      <c r="K113" s="1">
        <f t="shared" si="5"/>
        <v>43496014</v>
      </c>
      <c r="M113" s="3">
        <f t="shared" si="6"/>
        <v>8.6088786521452825</v>
      </c>
    </row>
    <row r="114" spans="5:13" ht="15" customHeight="1" x14ac:dyDescent="0.2">
      <c r="E114" s="1">
        <v>84</v>
      </c>
      <c r="F114" s="1" t="s">
        <v>207</v>
      </c>
      <c r="G114" s="1">
        <v>21603447</v>
      </c>
      <c r="H114" s="1">
        <v>18542035</v>
      </c>
      <c r="I114" s="1">
        <v>18542035</v>
      </c>
      <c r="J114" s="1">
        <v>2679633</v>
      </c>
      <c r="K114" s="1">
        <f t="shared" si="5"/>
        <v>39763703</v>
      </c>
      <c r="M114" s="3">
        <f t="shared" si="6"/>
        <v>7.9690778050373172</v>
      </c>
    </row>
    <row r="115" spans="5:13" ht="15" customHeight="1" x14ac:dyDescent="0.2">
      <c r="E115" s="1">
        <v>85</v>
      </c>
      <c r="F115" s="1" t="s">
        <v>208</v>
      </c>
      <c r="G115" s="1">
        <v>11964581</v>
      </c>
      <c r="H115" s="1">
        <v>10425246</v>
      </c>
      <c r="I115" s="1">
        <v>10425246</v>
      </c>
      <c r="J115" s="1">
        <v>1331395</v>
      </c>
      <c r="K115" s="1">
        <f t="shared" si="5"/>
        <v>22181887</v>
      </c>
      <c r="M115" s="3">
        <f t="shared" si="6"/>
        <v>7.301864561742696</v>
      </c>
    </row>
    <row r="116" spans="5:13" ht="15" customHeight="1" x14ac:dyDescent="0.2">
      <c r="E116" s="1">
        <v>86</v>
      </c>
      <c r="F116" s="1" t="s">
        <v>209</v>
      </c>
      <c r="G116" s="1">
        <v>17173739</v>
      </c>
      <c r="H116" s="1">
        <v>15028736</v>
      </c>
      <c r="I116" s="1">
        <v>15028736</v>
      </c>
      <c r="J116" s="1">
        <v>1873724</v>
      </c>
      <c r="K116" s="1">
        <f t="shared" si="5"/>
        <v>31931196</v>
      </c>
      <c r="M116" s="3">
        <f t="shared" si="6"/>
        <v>7.0348163553667602</v>
      </c>
    </row>
    <row r="117" spans="5:13" ht="15" customHeight="1" x14ac:dyDescent="0.2">
      <c r="E117" s="1">
        <v>87</v>
      </c>
      <c r="F117" s="1" t="s">
        <v>210</v>
      </c>
      <c r="G117" s="1">
        <v>12894130</v>
      </c>
      <c r="H117" s="1">
        <v>11247586</v>
      </c>
      <c r="I117" s="1">
        <v>11247586</v>
      </c>
      <c r="J117" s="1">
        <v>1433791</v>
      </c>
      <c r="K117" s="1">
        <f t="shared" si="5"/>
        <v>23928963</v>
      </c>
      <c r="M117" s="3">
        <f t="shared" si="6"/>
        <v>7.2098582843510961</v>
      </c>
    </row>
    <row r="118" spans="5:13" ht="15" customHeight="1" x14ac:dyDescent="0.2">
      <c r="E118" s="1">
        <v>88</v>
      </c>
      <c r="F118" s="1" t="s">
        <v>211</v>
      </c>
      <c r="G118" s="1">
        <v>19721850</v>
      </c>
      <c r="H118" s="1">
        <v>16335910</v>
      </c>
      <c r="I118" s="1">
        <v>16335910</v>
      </c>
      <c r="J118" s="1">
        <v>2704152</v>
      </c>
      <c r="K118" s="1">
        <f t="shared" si="5"/>
        <v>35375972</v>
      </c>
      <c r="M118" s="3">
        <f t="shared" si="6"/>
        <v>10.312744494051014</v>
      </c>
    </row>
    <row r="119" spans="5:13" ht="15" customHeight="1" x14ac:dyDescent="0.2">
      <c r="E119" s="1">
        <v>89</v>
      </c>
      <c r="F119" s="1" t="s">
        <v>212</v>
      </c>
      <c r="G119" s="1">
        <v>15640465</v>
      </c>
      <c r="H119" s="1">
        <v>13644598</v>
      </c>
      <c r="I119" s="1">
        <v>13644598</v>
      </c>
      <c r="J119" s="1">
        <v>1724022</v>
      </c>
      <c r="K119" s="1">
        <f t="shared" si="5"/>
        <v>29013218</v>
      </c>
      <c r="M119" s="3">
        <f t="shared" si="6"/>
        <v>7.2495031317802896</v>
      </c>
    </row>
    <row r="120" spans="5:13" ht="15" customHeight="1" x14ac:dyDescent="0.2">
      <c r="E120" s="1">
        <v>90</v>
      </c>
      <c r="F120" s="1" t="s">
        <v>213</v>
      </c>
      <c r="G120" s="1">
        <v>14492362</v>
      </c>
      <c r="H120" s="1">
        <v>11955783</v>
      </c>
      <c r="I120" s="1">
        <v>11955783</v>
      </c>
      <c r="J120" s="1">
        <v>2014515</v>
      </c>
      <c r="K120" s="1">
        <f t="shared" si="5"/>
        <v>25926081</v>
      </c>
      <c r="M120" s="3">
        <f t="shared" si="6"/>
        <v>10.552603502451843</v>
      </c>
    </row>
    <row r="121" spans="5:13" ht="15" customHeight="1" x14ac:dyDescent="0.2">
      <c r="E121" s="1">
        <v>91</v>
      </c>
      <c r="F121" s="1" t="s">
        <v>214</v>
      </c>
      <c r="G121" s="1">
        <v>15866400</v>
      </c>
      <c r="H121" s="1">
        <v>14096891</v>
      </c>
      <c r="I121" s="1">
        <v>14096891</v>
      </c>
      <c r="J121" s="1">
        <v>1529084</v>
      </c>
      <c r="K121" s="1">
        <f t="shared" si="5"/>
        <v>29722866</v>
      </c>
      <c r="M121" s="3">
        <f t="shared" si="6"/>
        <v>6.333932082892149</v>
      </c>
    </row>
    <row r="122" spans="5:13" ht="15" customHeight="1" x14ac:dyDescent="0.2">
      <c r="E122" s="1">
        <v>92</v>
      </c>
      <c r="F122" s="1" t="s">
        <v>215</v>
      </c>
      <c r="G122" s="1">
        <v>10447392</v>
      </c>
      <c r="H122" s="1">
        <v>8934459</v>
      </c>
      <c r="I122" s="1">
        <v>8934459</v>
      </c>
      <c r="J122" s="1">
        <v>1310746</v>
      </c>
      <c r="K122" s="1">
        <f t="shared" si="5"/>
        <v>19179664</v>
      </c>
      <c r="M122" s="3">
        <f t="shared" si="6"/>
        <v>8.2083643458577988</v>
      </c>
    </row>
    <row r="123" spans="5:13" ht="15" customHeight="1" x14ac:dyDescent="0.2">
      <c r="E123" s="1">
        <v>93</v>
      </c>
      <c r="F123" s="1" t="s">
        <v>216</v>
      </c>
      <c r="G123" s="1">
        <v>14822341</v>
      </c>
      <c r="H123" s="1">
        <v>12872319</v>
      </c>
      <c r="I123" s="1">
        <v>12872319</v>
      </c>
      <c r="J123" s="1">
        <v>1702527</v>
      </c>
      <c r="K123" s="1">
        <f t="shared" si="5"/>
        <v>27447165</v>
      </c>
      <c r="M123" s="3">
        <f t="shared" si="6"/>
        <v>7.4128540154352134</v>
      </c>
    </row>
    <row r="124" spans="5:13" ht="15" customHeight="1" x14ac:dyDescent="0.2">
      <c r="E124" s="1">
        <v>94</v>
      </c>
      <c r="F124" s="1" t="s">
        <v>217</v>
      </c>
      <c r="G124" s="1">
        <v>14919906</v>
      </c>
      <c r="H124" s="1">
        <v>12886633</v>
      </c>
      <c r="I124" s="1">
        <v>12886633</v>
      </c>
      <c r="J124" s="1">
        <v>1776931</v>
      </c>
      <c r="K124" s="1">
        <f t="shared" si="5"/>
        <v>27550197</v>
      </c>
      <c r="M124" s="3">
        <f t="shared" si="6"/>
        <v>7.6730208621957816</v>
      </c>
    </row>
    <row r="125" spans="5:13" ht="15" customHeight="1" x14ac:dyDescent="0.2">
      <c r="E125" s="1">
        <v>95</v>
      </c>
      <c r="F125" s="1" t="s">
        <v>218</v>
      </c>
      <c r="G125" s="1">
        <v>18131594</v>
      </c>
      <c r="H125" s="1">
        <v>15382133</v>
      </c>
      <c r="I125" s="1">
        <v>15382133</v>
      </c>
      <c r="J125" s="1">
        <v>2400350</v>
      </c>
      <c r="K125" s="1">
        <f t="shared" si="5"/>
        <v>33164616</v>
      </c>
      <c r="M125" s="3">
        <f t="shared" si="6"/>
        <v>8.5446762154502238</v>
      </c>
    </row>
    <row r="126" spans="5:13" ht="15" customHeight="1" x14ac:dyDescent="0.2">
      <c r="E126" s="1">
        <v>96</v>
      </c>
      <c r="F126" s="1" t="s">
        <v>219</v>
      </c>
      <c r="G126" s="1">
        <v>15830824</v>
      </c>
      <c r="H126" s="1">
        <v>13792829</v>
      </c>
      <c r="I126" s="1">
        <v>13792829</v>
      </c>
      <c r="J126" s="1">
        <v>1786838</v>
      </c>
      <c r="K126" s="1">
        <f t="shared" si="5"/>
        <v>29372496</v>
      </c>
      <c r="M126" s="3">
        <f t="shared" si="6"/>
        <v>7.2300469009067374</v>
      </c>
    </row>
    <row r="127" spans="5:13" ht="15" customHeight="1" x14ac:dyDescent="0.2">
      <c r="E127" s="1">
        <v>97</v>
      </c>
      <c r="F127" s="1" t="s">
        <v>220</v>
      </c>
      <c r="G127" s="1">
        <v>17473283</v>
      </c>
      <c r="H127" s="1">
        <v>15085368</v>
      </c>
      <c r="I127" s="1">
        <v>15085368</v>
      </c>
      <c r="J127" s="1">
        <v>1815123</v>
      </c>
      <c r="K127" s="1">
        <f t="shared" ref="K127:K150" si="7">SUM(H127:J127)</f>
        <v>31985859</v>
      </c>
      <c r="M127" s="3">
        <f t="shared" ref="M127:M150" si="8">(G127*2-K127)/(G127*2)*100</f>
        <v>8.4720970867352161</v>
      </c>
    </row>
    <row r="128" spans="5:13" ht="15" customHeight="1" x14ac:dyDescent="0.2">
      <c r="E128" s="1">
        <v>98</v>
      </c>
      <c r="F128" s="1" t="s">
        <v>221</v>
      </c>
      <c r="G128" s="1">
        <v>17012807</v>
      </c>
      <c r="H128" s="1">
        <v>15080436</v>
      </c>
      <c r="I128" s="1">
        <v>15080436</v>
      </c>
      <c r="J128" s="1">
        <v>1679900</v>
      </c>
      <c r="K128" s="1">
        <f t="shared" si="7"/>
        <v>31840772</v>
      </c>
      <c r="M128" s="3">
        <f t="shared" si="8"/>
        <v>6.4211684761956098</v>
      </c>
    </row>
    <row r="129" spans="5:13" ht="15" customHeight="1" x14ac:dyDescent="0.2">
      <c r="E129" s="1">
        <v>99</v>
      </c>
      <c r="F129" s="1" t="s">
        <v>222</v>
      </c>
      <c r="G129" s="1">
        <v>12634031</v>
      </c>
      <c r="H129" s="1">
        <v>11120883</v>
      </c>
      <c r="I129" s="1">
        <v>11120883</v>
      </c>
      <c r="J129" s="1">
        <v>1314835</v>
      </c>
      <c r="K129" s="1">
        <f t="shared" si="7"/>
        <v>23556601</v>
      </c>
      <c r="M129" s="3">
        <f t="shared" si="8"/>
        <v>6.773218302218825</v>
      </c>
    </row>
    <row r="130" spans="5:13" ht="15" customHeight="1" x14ac:dyDescent="0.2">
      <c r="E130" s="1">
        <v>100</v>
      </c>
      <c r="F130" s="1" t="s">
        <v>223</v>
      </c>
      <c r="G130" s="1">
        <v>15553772</v>
      </c>
      <c r="H130" s="1">
        <v>13782991</v>
      </c>
      <c r="I130" s="1">
        <v>13782991</v>
      </c>
      <c r="J130" s="1">
        <v>1524358</v>
      </c>
      <c r="K130" s="1">
        <f t="shared" si="7"/>
        <v>29090340</v>
      </c>
      <c r="M130" s="3">
        <f t="shared" si="8"/>
        <v>6.4846135072572757</v>
      </c>
    </row>
    <row r="131" spans="5:13" ht="15" customHeight="1" x14ac:dyDescent="0.2">
      <c r="E131" s="1">
        <v>101</v>
      </c>
      <c r="F131" s="1" t="s">
        <v>224</v>
      </c>
      <c r="G131" s="1">
        <v>14665991</v>
      </c>
      <c r="H131" s="1">
        <v>13009018</v>
      </c>
      <c r="I131" s="1">
        <v>13009018</v>
      </c>
      <c r="J131" s="1">
        <v>1425926</v>
      </c>
      <c r="K131" s="1">
        <f t="shared" si="7"/>
        <v>27443962</v>
      </c>
      <c r="M131" s="3">
        <f t="shared" si="8"/>
        <v>6.4367283465536014</v>
      </c>
    </row>
    <row r="132" spans="5:13" ht="15" customHeight="1" x14ac:dyDescent="0.2">
      <c r="E132" s="1">
        <v>102</v>
      </c>
      <c r="F132" s="1" t="s">
        <v>225</v>
      </c>
      <c r="G132" s="1">
        <v>19614499</v>
      </c>
      <c r="H132" s="1">
        <v>17408038</v>
      </c>
      <c r="I132" s="1">
        <v>17408038</v>
      </c>
      <c r="J132" s="1">
        <v>1902078</v>
      </c>
      <c r="K132" s="1">
        <f t="shared" si="7"/>
        <v>36718154</v>
      </c>
      <c r="M132" s="3">
        <f t="shared" si="8"/>
        <v>6.4004795636126115</v>
      </c>
    </row>
    <row r="133" spans="5:13" ht="15" customHeight="1" x14ac:dyDescent="0.2">
      <c r="E133" s="1">
        <v>103</v>
      </c>
      <c r="F133" s="1" t="s">
        <v>226</v>
      </c>
      <c r="G133" s="1">
        <v>14852305</v>
      </c>
      <c r="H133" s="1">
        <v>13007954</v>
      </c>
      <c r="I133" s="1">
        <v>13007954</v>
      </c>
      <c r="J133" s="1">
        <v>1610033</v>
      </c>
      <c r="K133" s="1">
        <f t="shared" si="7"/>
        <v>27625941</v>
      </c>
      <c r="M133" s="3">
        <f t="shared" si="8"/>
        <v>6.9977993314842379</v>
      </c>
    </row>
    <row r="134" spans="5:13" ht="15" customHeight="1" x14ac:dyDescent="0.2">
      <c r="E134" s="1">
        <v>104</v>
      </c>
      <c r="F134" s="1" t="s">
        <v>227</v>
      </c>
      <c r="G134" s="1">
        <v>12478037</v>
      </c>
      <c r="H134" s="1">
        <v>10957045</v>
      </c>
      <c r="I134" s="1">
        <v>10957045</v>
      </c>
      <c r="J134" s="1">
        <v>1320476</v>
      </c>
      <c r="K134" s="1">
        <f t="shared" si="7"/>
        <v>23234566</v>
      </c>
      <c r="M134" s="3">
        <f t="shared" si="8"/>
        <v>6.8981523295691458</v>
      </c>
    </row>
    <row r="135" spans="5:13" ht="15" customHeight="1" x14ac:dyDescent="0.2">
      <c r="E135" s="1">
        <v>105</v>
      </c>
      <c r="F135" s="1" t="s">
        <v>228</v>
      </c>
      <c r="G135" s="1">
        <v>8520712</v>
      </c>
      <c r="H135" s="1">
        <v>7501875</v>
      </c>
      <c r="I135" s="1">
        <v>7501875</v>
      </c>
      <c r="J135" s="1">
        <v>875958</v>
      </c>
      <c r="K135" s="1">
        <f t="shared" si="7"/>
        <v>15879708</v>
      </c>
      <c r="M135" s="3">
        <f t="shared" si="8"/>
        <v>6.8170124750138257</v>
      </c>
    </row>
    <row r="136" spans="5:13" ht="15" customHeight="1" x14ac:dyDescent="0.2">
      <c r="E136" s="1">
        <v>106</v>
      </c>
      <c r="F136" s="1" t="s">
        <v>229</v>
      </c>
      <c r="G136" s="1">
        <v>9803120</v>
      </c>
      <c r="H136" s="1">
        <v>8593384</v>
      </c>
      <c r="I136" s="1">
        <v>8593384</v>
      </c>
      <c r="J136" s="1">
        <v>1056869</v>
      </c>
      <c r="K136" s="1">
        <f t="shared" si="7"/>
        <v>18243637</v>
      </c>
      <c r="M136" s="3">
        <f t="shared" si="8"/>
        <v>6.949843519206131</v>
      </c>
    </row>
    <row r="137" spans="5:13" ht="15" customHeight="1" x14ac:dyDescent="0.2">
      <c r="E137" s="1">
        <v>107</v>
      </c>
      <c r="F137" s="1" t="s">
        <v>230</v>
      </c>
      <c r="G137" s="1">
        <v>19966203</v>
      </c>
      <c r="H137" s="1">
        <v>17301331</v>
      </c>
      <c r="I137" s="1">
        <v>17301331</v>
      </c>
      <c r="J137" s="1">
        <v>2309473</v>
      </c>
      <c r="K137" s="1">
        <f t="shared" si="7"/>
        <v>36912135</v>
      </c>
      <c r="M137" s="3">
        <f t="shared" si="8"/>
        <v>7.5634586105330097</v>
      </c>
    </row>
    <row r="138" spans="5:13" ht="15" customHeight="1" x14ac:dyDescent="0.2">
      <c r="E138" s="1">
        <v>108</v>
      </c>
      <c r="F138" s="1" t="s">
        <v>231</v>
      </c>
      <c r="G138" s="1">
        <v>12822852</v>
      </c>
      <c r="H138" s="1">
        <v>11097100</v>
      </c>
      <c r="I138" s="1">
        <v>11097100</v>
      </c>
      <c r="J138" s="1">
        <v>1509384</v>
      </c>
      <c r="K138" s="1">
        <f t="shared" si="7"/>
        <v>23703584</v>
      </c>
      <c r="M138" s="3">
        <f t="shared" si="8"/>
        <v>7.5728862814606295</v>
      </c>
    </row>
    <row r="139" spans="5:13" ht="15" customHeight="1" x14ac:dyDescent="0.2">
      <c r="E139" s="1">
        <v>109</v>
      </c>
      <c r="F139" s="1" t="s">
        <v>232</v>
      </c>
      <c r="G139" s="1">
        <v>17803534</v>
      </c>
      <c r="H139" s="1">
        <v>15781774</v>
      </c>
      <c r="I139" s="1">
        <v>15781774</v>
      </c>
      <c r="J139" s="1">
        <v>1723627</v>
      </c>
      <c r="K139" s="1">
        <f t="shared" si="7"/>
        <v>33287175</v>
      </c>
      <c r="M139" s="3">
        <f t="shared" si="8"/>
        <v>6.5152598354910882</v>
      </c>
    </row>
    <row r="140" spans="5:13" ht="15" customHeight="1" x14ac:dyDescent="0.2">
      <c r="E140" s="1">
        <v>110</v>
      </c>
      <c r="F140" s="1" t="s">
        <v>233</v>
      </c>
      <c r="G140" s="1">
        <v>13833811</v>
      </c>
      <c r="H140" s="1">
        <v>12367177</v>
      </c>
      <c r="I140" s="1">
        <v>12367177</v>
      </c>
      <c r="J140" s="1">
        <v>1268299</v>
      </c>
      <c r="K140" s="1">
        <f t="shared" si="7"/>
        <v>26002653</v>
      </c>
      <c r="M140" s="3">
        <f t="shared" si="8"/>
        <v>6.0177524472468216</v>
      </c>
    </row>
    <row r="141" spans="5:13" ht="15" customHeight="1" x14ac:dyDescent="0.2">
      <c r="E141" s="1">
        <v>111</v>
      </c>
      <c r="F141" s="1" t="s">
        <v>234</v>
      </c>
      <c r="G141" s="1">
        <v>14375939</v>
      </c>
      <c r="H141" s="1">
        <v>12843199</v>
      </c>
      <c r="I141" s="1">
        <v>12843199</v>
      </c>
      <c r="J141" s="1">
        <v>1320490</v>
      </c>
      <c r="K141" s="1">
        <f t="shared" si="7"/>
        <v>27006888</v>
      </c>
      <c r="M141" s="3">
        <f t="shared" si="8"/>
        <v>6.0691339883954711</v>
      </c>
    </row>
    <row r="142" spans="5:13" ht="15" customHeight="1" x14ac:dyDescent="0.2">
      <c r="E142" s="1">
        <v>112</v>
      </c>
      <c r="F142" s="1" t="s">
        <v>235</v>
      </c>
      <c r="G142" s="1">
        <v>9470883</v>
      </c>
      <c r="H142" s="1">
        <v>8161957</v>
      </c>
      <c r="I142" s="1">
        <v>8161957</v>
      </c>
      <c r="J142" s="1">
        <v>1053367</v>
      </c>
      <c r="K142" s="1">
        <f t="shared" si="7"/>
        <v>17377281</v>
      </c>
      <c r="M142" s="3">
        <f t="shared" si="8"/>
        <v>8.2594463472941229</v>
      </c>
    </row>
    <row r="143" spans="5:13" ht="15" customHeight="1" x14ac:dyDescent="0.2">
      <c r="E143" s="1">
        <v>113</v>
      </c>
      <c r="F143" s="1" t="s">
        <v>236</v>
      </c>
      <c r="G143" s="1">
        <v>19923109</v>
      </c>
      <c r="H143" s="1">
        <v>17682420</v>
      </c>
      <c r="I143" s="1">
        <v>17682420</v>
      </c>
      <c r="J143" s="1">
        <v>1937654</v>
      </c>
      <c r="K143" s="1">
        <f t="shared" si="7"/>
        <v>37302494</v>
      </c>
      <c r="M143" s="3">
        <f t="shared" si="8"/>
        <v>6.3838530422134419</v>
      </c>
    </row>
    <row r="144" spans="5:13" ht="15" customHeight="1" x14ac:dyDescent="0.2">
      <c r="E144" s="1">
        <v>114</v>
      </c>
      <c r="F144" s="1" t="s">
        <v>237</v>
      </c>
      <c r="G144" s="1">
        <v>17423485</v>
      </c>
      <c r="H144" s="1">
        <v>14644741</v>
      </c>
      <c r="I144" s="1">
        <v>14644741</v>
      </c>
      <c r="J144" s="1">
        <v>2209766</v>
      </c>
      <c r="K144" s="1">
        <f t="shared" si="7"/>
        <v>31499248</v>
      </c>
      <c r="M144" s="3">
        <f t="shared" si="8"/>
        <v>9.6069242175144627</v>
      </c>
    </row>
    <row r="145" spans="5:13" ht="15" customHeight="1" x14ac:dyDescent="0.2">
      <c r="E145" s="1">
        <v>115</v>
      </c>
      <c r="F145" s="1" t="s">
        <v>238</v>
      </c>
      <c r="G145" s="1">
        <v>22611189</v>
      </c>
      <c r="H145" s="1">
        <v>20013887</v>
      </c>
      <c r="I145" s="1">
        <v>20013887</v>
      </c>
      <c r="J145" s="1">
        <v>2253313</v>
      </c>
      <c r="K145" s="1">
        <f t="shared" si="7"/>
        <v>42281087</v>
      </c>
      <c r="M145" s="3">
        <f t="shared" si="8"/>
        <v>6.5040608877312902</v>
      </c>
    </row>
    <row r="146" spans="5:13" ht="15" customHeight="1" x14ac:dyDescent="0.2">
      <c r="E146" s="1">
        <v>116</v>
      </c>
      <c r="F146" s="1" t="s">
        <v>239</v>
      </c>
      <c r="G146" s="1">
        <v>14891523</v>
      </c>
      <c r="H146" s="1">
        <v>13119961</v>
      </c>
      <c r="I146" s="1">
        <v>13119961</v>
      </c>
      <c r="J146" s="1">
        <v>1535756</v>
      </c>
      <c r="K146" s="1">
        <f t="shared" si="7"/>
        <v>27775678</v>
      </c>
      <c r="M146" s="3">
        <f t="shared" si="8"/>
        <v>6.7399687728380773</v>
      </c>
    </row>
    <row r="147" spans="5:13" ht="15" customHeight="1" x14ac:dyDescent="0.2">
      <c r="E147" s="1">
        <v>117</v>
      </c>
      <c r="F147" s="1" t="s">
        <v>240</v>
      </c>
      <c r="G147" s="1">
        <v>16584457</v>
      </c>
      <c r="H147" s="1">
        <v>14636295</v>
      </c>
      <c r="I147" s="1">
        <v>14636295</v>
      </c>
      <c r="J147" s="1">
        <v>1689585</v>
      </c>
      <c r="K147" s="1">
        <f t="shared" si="7"/>
        <v>30962175</v>
      </c>
      <c r="M147" s="3">
        <f t="shared" si="8"/>
        <v>6.6530336205761822</v>
      </c>
    </row>
    <row r="148" spans="5:13" ht="15" customHeight="1" x14ac:dyDescent="0.2">
      <c r="E148" s="1">
        <v>118</v>
      </c>
      <c r="F148" s="1" t="s">
        <v>241</v>
      </c>
      <c r="G148" s="1">
        <v>17383185</v>
      </c>
      <c r="H148" s="1">
        <v>15425452</v>
      </c>
      <c r="I148" s="1">
        <v>15425452</v>
      </c>
      <c r="J148" s="1">
        <v>1696869</v>
      </c>
      <c r="K148" s="1">
        <f t="shared" si="7"/>
        <v>32547773</v>
      </c>
      <c r="M148" s="3">
        <f t="shared" si="8"/>
        <v>6.381445632661678</v>
      </c>
    </row>
    <row r="149" spans="5:13" ht="15" customHeight="1" x14ac:dyDescent="0.2">
      <c r="E149" s="1">
        <v>119</v>
      </c>
      <c r="F149" s="1" t="s">
        <v>242</v>
      </c>
      <c r="G149" s="1">
        <v>21089453</v>
      </c>
      <c r="H149" s="1">
        <v>18759803</v>
      </c>
      <c r="I149" s="1">
        <v>18759803</v>
      </c>
      <c r="J149" s="1">
        <v>2018332</v>
      </c>
      <c r="K149" s="1">
        <f t="shared" si="7"/>
        <v>39537938</v>
      </c>
      <c r="M149" s="3">
        <f t="shared" si="8"/>
        <v>6.2613477931362187</v>
      </c>
    </row>
    <row r="150" spans="5:13" ht="15" customHeight="1" x14ac:dyDescent="0.2">
      <c r="E150" s="1">
        <v>120</v>
      </c>
      <c r="F150" s="1" t="s">
        <v>243</v>
      </c>
      <c r="G150" s="1">
        <v>14510176</v>
      </c>
      <c r="H150" s="1">
        <v>13101713</v>
      </c>
      <c r="I150" s="1">
        <v>13101713</v>
      </c>
      <c r="J150" s="1">
        <v>1220443</v>
      </c>
      <c r="K150" s="1">
        <f t="shared" si="7"/>
        <v>27423869</v>
      </c>
      <c r="M150" s="3">
        <f t="shared" si="8"/>
        <v>5.5012530516514753</v>
      </c>
    </row>
  </sheetData>
  <mergeCells count="2">
    <mergeCell ref="E3:G3"/>
    <mergeCell ref="E24:E27"/>
  </mergeCells>
  <conditionalFormatting sqref="G31:G7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1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:G1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2"/>
  <sheetViews>
    <sheetView zoomScale="125" zoomScaleNormal="125" zoomScalePageLayoutView="125" workbookViewId="0"/>
  </sheetViews>
  <sheetFormatPr baseColWidth="10" defaultColWidth="13.33203125" defaultRowHeight="21" customHeight="1" x14ac:dyDescent="0.2"/>
  <cols>
    <col min="1" max="16384" width="13.33203125" style="8"/>
  </cols>
  <sheetData>
    <row r="1" spans="2:17" ht="21" customHeight="1" x14ac:dyDescent="0.2">
      <c r="Q1" s="9" t="s">
        <v>14</v>
      </c>
    </row>
    <row r="2" spans="2:17" ht="21" customHeight="1" x14ac:dyDescent="0.2">
      <c r="B2" s="240" t="s">
        <v>789</v>
      </c>
      <c r="C2" s="240"/>
      <c r="D2" s="240"/>
      <c r="E2" s="240"/>
      <c r="F2" s="240"/>
      <c r="J2" s="240" t="s">
        <v>790</v>
      </c>
      <c r="K2" s="240"/>
      <c r="L2" s="240"/>
      <c r="M2" s="240"/>
      <c r="N2" s="240"/>
      <c r="Q2" s="9" t="s">
        <v>15</v>
      </c>
    </row>
    <row r="4" spans="2:17" ht="21" customHeight="1" x14ac:dyDescent="0.2">
      <c r="B4" s="78" t="s">
        <v>369</v>
      </c>
      <c r="J4" s="220" t="s">
        <v>788</v>
      </c>
    </row>
    <row r="7" spans="2:17" ht="21" customHeight="1" x14ac:dyDescent="0.2">
      <c r="E7" s="19" t="s">
        <v>0</v>
      </c>
      <c r="F7" s="75">
        <f>AVERAGE(F13:F132)</f>
        <v>56.685083333333317</v>
      </c>
      <c r="L7" s="19" t="s">
        <v>0</v>
      </c>
      <c r="M7" s="75">
        <f>AVERAGE(M13:M132)</f>
        <v>70.372333333333344</v>
      </c>
    </row>
    <row r="8" spans="2:17" ht="21" customHeight="1" x14ac:dyDescent="0.2">
      <c r="E8" s="20" t="s">
        <v>20</v>
      </c>
      <c r="F8" s="76">
        <f>MIN(F13:F133)</f>
        <v>42.62</v>
      </c>
      <c r="L8" s="20" t="s">
        <v>20</v>
      </c>
      <c r="M8" s="76">
        <f>MIN(M13:M133)</f>
        <v>53.06</v>
      </c>
    </row>
    <row r="9" spans="2:17" ht="21" customHeight="1" x14ac:dyDescent="0.2">
      <c r="E9" s="21" t="s">
        <v>21</v>
      </c>
      <c r="F9" s="77">
        <f>MAX(F15:F134)</f>
        <v>83.99</v>
      </c>
      <c r="L9" s="21" t="s">
        <v>21</v>
      </c>
      <c r="M9" s="77">
        <f>MAX(M15:M134)</f>
        <v>76.94</v>
      </c>
    </row>
    <row r="12" spans="2:17" ht="21" customHeight="1" x14ac:dyDescent="0.2">
      <c r="B12" s="7" t="s">
        <v>13</v>
      </c>
      <c r="C12" s="7" t="s">
        <v>2</v>
      </c>
      <c r="D12" s="7" t="s">
        <v>10</v>
      </c>
      <c r="E12" s="7" t="s">
        <v>11</v>
      </c>
      <c r="F12" s="7" t="s">
        <v>12</v>
      </c>
      <c r="J12" s="7" t="s">
        <v>786</v>
      </c>
      <c r="K12" s="7" t="s">
        <v>10</v>
      </c>
      <c r="L12" s="219" t="s">
        <v>787</v>
      </c>
      <c r="M12" s="219" t="s">
        <v>12</v>
      </c>
    </row>
    <row r="13" spans="2:17" ht="21" customHeight="1" x14ac:dyDescent="0.2">
      <c r="B13" s="8" t="s">
        <v>249</v>
      </c>
      <c r="D13" s="8">
        <v>17637435</v>
      </c>
      <c r="E13" s="8">
        <v>7517210</v>
      </c>
      <c r="F13" s="8">
        <v>42.62</v>
      </c>
      <c r="J13" s="8" t="s">
        <v>274</v>
      </c>
      <c r="K13" s="8">
        <v>15815402</v>
      </c>
      <c r="L13" s="8">
        <v>11082731</v>
      </c>
      <c r="M13" s="8">
        <v>70.08</v>
      </c>
    </row>
    <row r="14" spans="2:17" ht="21" customHeight="1" x14ac:dyDescent="0.2">
      <c r="B14" s="8" t="s">
        <v>250</v>
      </c>
      <c r="D14" s="8">
        <v>17920328</v>
      </c>
      <c r="E14" s="8">
        <v>8313356</v>
      </c>
      <c r="F14" s="8">
        <v>46.39</v>
      </c>
      <c r="J14" s="8" t="s">
        <v>343</v>
      </c>
      <c r="K14" s="8">
        <v>12232025</v>
      </c>
      <c r="L14" s="8">
        <v>8200845</v>
      </c>
      <c r="M14" s="8">
        <v>67.040000000000006</v>
      </c>
    </row>
    <row r="15" spans="2:17" ht="21" customHeight="1" x14ac:dyDescent="0.2">
      <c r="B15" s="8" t="s">
        <v>251</v>
      </c>
      <c r="D15" s="8">
        <v>21096436</v>
      </c>
      <c r="E15" s="8">
        <v>9816505</v>
      </c>
      <c r="F15" s="8">
        <v>46.53</v>
      </c>
      <c r="J15" s="8" t="s">
        <v>255</v>
      </c>
      <c r="K15" s="8">
        <v>17939447</v>
      </c>
      <c r="L15" s="8">
        <v>11756098</v>
      </c>
      <c r="M15" s="8">
        <v>65.53</v>
      </c>
    </row>
    <row r="16" spans="2:17" ht="21" customHeight="1" x14ac:dyDescent="0.2">
      <c r="B16" s="8" t="s">
        <v>252</v>
      </c>
      <c r="D16" s="8">
        <v>30498620</v>
      </c>
      <c r="E16" s="8">
        <v>14387871</v>
      </c>
      <c r="F16" s="8">
        <v>47.18</v>
      </c>
      <c r="J16" s="8" t="s">
        <v>365</v>
      </c>
      <c r="K16" s="8">
        <v>15246469</v>
      </c>
      <c r="L16" s="8">
        <v>10557253</v>
      </c>
      <c r="M16" s="8">
        <v>69.239999999999995</v>
      </c>
    </row>
    <row r="17" spans="2:13" ht="21" customHeight="1" x14ac:dyDescent="0.2">
      <c r="B17" s="8" t="s">
        <v>253</v>
      </c>
      <c r="D17" s="8">
        <v>11971537</v>
      </c>
      <c r="E17" s="8">
        <v>5726637</v>
      </c>
      <c r="F17" s="8">
        <v>47.84</v>
      </c>
      <c r="J17" s="8" t="s">
        <v>311</v>
      </c>
      <c r="K17" s="8">
        <v>17088276</v>
      </c>
      <c r="L17" s="8">
        <v>11982372</v>
      </c>
      <c r="M17" s="8">
        <v>70.12</v>
      </c>
    </row>
    <row r="18" spans="2:13" ht="21" customHeight="1" x14ac:dyDescent="0.2">
      <c r="B18" s="8" t="s">
        <v>254</v>
      </c>
      <c r="D18" s="8">
        <v>19366909</v>
      </c>
      <c r="E18" s="8">
        <v>9283568</v>
      </c>
      <c r="F18" s="8">
        <v>47.94</v>
      </c>
      <c r="J18" s="8" t="s">
        <v>335</v>
      </c>
      <c r="K18" s="8">
        <v>21349423</v>
      </c>
      <c r="L18" s="8">
        <v>14403150</v>
      </c>
      <c r="M18" s="8">
        <v>67.459999999999994</v>
      </c>
    </row>
    <row r="19" spans="2:13" ht="21" customHeight="1" x14ac:dyDescent="0.2">
      <c r="B19" s="8" t="s">
        <v>255</v>
      </c>
      <c r="D19" s="8">
        <v>21267645</v>
      </c>
      <c r="E19" s="8">
        <v>10255967</v>
      </c>
      <c r="F19" s="8">
        <v>48.22</v>
      </c>
      <c r="J19" s="8" t="s">
        <v>292</v>
      </c>
      <c r="K19" s="8">
        <v>11292796</v>
      </c>
      <c r="L19" s="8">
        <v>8154858</v>
      </c>
      <c r="M19" s="8">
        <v>72.209999999999994</v>
      </c>
    </row>
    <row r="20" spans="2:13" ht="21" customHeight="1" x14ac:dyDescent="0.2">
      <c r="B20" s="8" t="s">
        <v>256</v>
      </c>
      <c r="D20" s="8">
        <v>21342372</v>
      </c>
      <c r="E20" s="8">
        <v>10342242</v>
      </c>
      <c r="F20" s="8">
        <v>48.46</v>
      </c>
      <c r="I20" s="18"/>
      <c r="J20" s="8" t="s">
        <v>326</v>
      </c>
      <c r="K20" s="8">
        <v>12825714</v>
      </c>
      <c r="L20" s="8">
        <v>8132802</v>
      </c>
      <c r="M20" s="8">
        <v>63.41</v>
      </c>
    </row>
    <row r="21" spans="2:13" ht="21" customHeight="1" x14ac:dyDescent="0.2">
      <c r="B21" s="8" t="s">
        <v>257</v>
      </c>
      <c r="D21" s="8">
        <v>26517260</v>
      </c>
      <c r="E21" s="8">
        <v>12894728</v>
      </c>
      <c r="F21" s="8">
        <v>48.63</v>
      </c>
      <c r="J21" s="8" t="s">
        <v>352</v>
      </c>
      <c r="K21" s="8">
        <v>14042540</v>
      </c>
      <c r="L21" s="17">
        <v>10731715</v>
      </c>
      <c r="M21" s="8">
        <v>76.42</v>
      </c>
    </row>
    <row r="22" spans="2:13" ht="21" customHeight="1" x14ac:dyDescent="0.2">
      <c r="B22" s="8" t="s">
        <v>258</v>
      </c>
      <c r="D22" s="8">
        <v>23705752</v>
      </c>
      <c r="E22" s="8">
        <v>11586190</v>
      </c>
      <c r="F22" s="8">
        <v>48.88</v>
      </c>
      <c r="J22" s="8" t="s">
        <v>265</v>
      </c>
      <c r="K22" s="8">
        <v>25164631</v>
      </c>
      <c r="L22" s="8">
        <v>17378548</v>
      </c>
      <c r="M22" s="8">
        <v>69.06</v>
      </c>
    </row>
    <row r="23" spans="2:13" ht="21" customHeight="1" x14ac:dyDescent="0.2">
      <c r="B23" s="8" t="s">
        <v>259</v>
      </c>
      <c r="D23" s="8">
        <v>27765329</v>
      </c>
      <c r="E23" s="8">
        <v>13631851</v>
      </c>
      <c r="F23" s="8">
        <v>49.1</v>
      </c>
      <c r="J23" s="8" t="s">
        <v>354</v>
      </c>
      <c r="K23" s="8">
        <v>17586707</v>
      </c>
      <c r="L23" s="8">
        <v>12996525</v>
      </c>
      <c r="M23" s="8">
        <v>73.900000000000006</v>
      </c>
    </row>
    <row r="24" spans="2:13" ht="21" customHeight="1" x14ac:dyDescent="0.2">
      <c r="B24" s="8" t="s">
        <v>260</v>
      </c>
      <c r="D24" s="8">
        <v>18948350</v>
      </c>
      <c r="E24" s="8">
        <v>9327002</v>
      </c>
      <c r="F24" s="8">
        <v>49.22</v>
      </c>
      <c r="J24" s="8" t="s">
        <v>300</v>
      </c>
      <c r="K24" s="8">
        <v>18278999</v>
      </c>
      <c r="L24" s="8">
        <v>12814351</v>
      </c>
      <c r="M24" s="8">
        <v>70.099999999999994</v>
      </c>
    </row>
    <row r="25" spans="2:13" ht="21" customHeight="1" x14ac:dyDescent="0.2">
      <c r="B25" s="8" t="s">
        <v>261</v>
      </c>
      <c r="D25" s="8">
        <v>23632131</v>
      </c>
      <c r="E25" s="8">
        <v>11639206</v>
      </c>
      <c r="F25" s="8">
        <v>49.25</v>
      </c>
      <c r="J25" s="8" t="s">
        <v>319</v>
      </c>
      <c r="K25" s="8">
        <v>20772894</v>
      </c>
      <c r="L25" s="8">
        <v>14016707</v>
      </c>
      <c r="M25" s="8">
        <v>67.48</v>
      </c>
    </row>
    <row r="26" spans="2:13" ht="21" customHeight="1" x14ac:dyDescent="0.2">
      <c r="B26" s="8" t="s">
        <v>262</v>
      </c>
      <c r="D26" s="8">
        <v>17247734</v>
      </c>
      <c r="E26" s="8">
        <v>8518535</v>
      </c>
      <c r="F26" s="8">
        <v>49.39</v>
      </c>
      <c r="J26" s="8" t="s">
        <v>336</v>
      </c>
      <c r="K26" s="8">
        <v>17719070</v>
      </c>
      <c r="L26" s="8">
        <v>13097043</v>
      </c>
      <c r="M26" s="8">
        <v>73.91</v>
      </c>
    </row>
    <row r="27" spans="2:13" ht="21" customHeight="1" x14ac:dyDescent="0.2">
      <c r="B27" s="8" t="s">
        <v>263</v>
      </c>
      <c r="D27" s="8">
        <v>28147845</v>
      </c>
      <c r="E27" s="8">
        <v>14014930</v>
      </c>
      <c r="F27" s="8">
        <v>49.79</v>
      </c>
      <c r="J27" s="8" t="s">
        <v>287</v>
      </c>
      <c r="K27" s="8">
        <v>16846406</v>
      </c>
      <c r="L27" s="8">
        <v>11727385</v>
      </c>
      <c r="M27" s="8">
        <v>69.61</v>
      </c>
    </row>
    <row r="28" spans="2:13" ht="21" customHeight="1" x14ac:dyDescent="0.2">
      <c r="B28" s="8" t="s">
        <v>264</v>
      </c>
      <c r="D28" s="8">
        <v>24004039</v>
      </c>
      <c r="E28" s="8">
        <v>11974346</v>
      </c>
      <c r="F28" s="8">
        <v>49.88</v>
      </c>
      <c r="J28" s="8" t="s">
        <v>294</v>
      </c>
      <c r="K28" s="8">
        <v>22414026</v>
      </c>
      <c r="L28" s="8">
        <v>16232164</v>
      </c>
      <c r="M28" s="8">
        <v>72.42</v>
      </c>
    </row>
    <row r="29" spans="2:13" ht="21" customHeight="1" x14ac:dyDescent="0.2">
      <c r="B29" s="8" t="s">
        <v>265</v>
      </c>
      <c r="D29" s="8">
        <v>30938127</v>
      </c>
      <c r="E29" s="8">
        <v>15437538</v>
      </c>
      <c r="F29" s="8">
        <v>49.9</v>
      </c>
      <c r="J29" s="8" t="s">
        <v>310</v>
      </c>
      <c r="K29" s="8">
        <v>11597102</v>
      </c>
      <c r="L29" s="8">
        <v>8203571</v>
      </c>
      <c r="M29" s="8">
        <v>70.739999999999995</v>
      </c>
    </row>
    <row r="30" spans="2:13" ht="21" customHeight="1" x14ac:dyDescent="0.2">
      <c r="B30" s="8" t="s">
        <v>266</v>
      </c>
      <c r="D30" s="8">
        <v>20296277</v>
      </c>
      <c r="E30" s="8">
        <v>10135749</v>
      </c>
      <c r="F30" s="8">
        <v>49.94</v>
      </c>
      <c r="J30" s="8" t="s">
        <v>268</v>
      </c>
      <c r="K30" s="8">
        <v>20576035</v>
      </c>
      <c r="L30" s="8">
        <v>14031869</v>
      </c>
      <c r="M30" s="8">
        <v>68.2</v>
      </c>
    </row>
    <row r="31" spans="2:13" ht="21" customHeight="1" x14ac:dyDescent="0.2">
      <c r="B31" s="8" t="s">
        <v>267</v>
      </c>
      <c r="D31" s="8">
        <v>14364777</v>
      </c>
      <c r="E31" s="8">
        <v>7225364</v>
      </c>
      <c r="F31" s="8">
        <v>50.3</v>
      </c>
      <c r="J31" s="8" t="s">
        <v>350</v>
      </c>
      <c r="K31" s="8">
        <v>18295121</v>
      </c>
      <c r="L31" s="8">
        <v>13646860</v>
      </c>
      <c r="M31" s="8">
        <v>74.59</v>
      </c>
    </row>
    <row r="32" spans="2:13" ht="21" customHeight="1" x14ac:dyDescent="0.2">
      <c r="B32" s="8" t="s">
        <v>268</v>
      </c>
      <c r="D32" s="8">
        <v>24934911</v>
      </c>
      <c r="E32" s="8">
        <v>12555785</v>
      </c>
      <c r="F32" s="8">
        <v>50.35</v>
      </c>
      <c r="J32" s="8" t="s">
        <v>269</v>
      </c>
      <c r="K32" s="8">
        <v>21996126</v>
      </c>
      <c r="L32" s="8">
        <v>15047278</v>
      </c>
      <c r="M32" s="8">
        <v>68.41</v>
      </c>
    </row>
    <row r="33" spans="2:13" ht="21" customHeight="1" x14ac:dyDescent="0.2">
      <c r="B33" s="8" t="s">
        <v>269</v>
      </c>
      <c r="D33" s="8">
        <v>27234088</v>
      </c>
      <c r="E33" s="8">
        <v>13783187</v>
      </c>
      <c r="F33" s="8">
        <v>50.61</v>
      </c>
      <c r="J33" s="8" t="s">
        <v>251</v>
      </c>
      <c r="K33" s="8">
        <v>18364560</v>
      </c>
      <c r="L33" s="8">
        <v>10349113</v>
      </c>
      <c r="M33" s="8">
        <v>56.35</v>
      </c>
    </row>
    <row r="34" spans="2:13" ht="21" customHeight="1" x14ac:dyDescent="0.2">
      <c r="B34" s="8" t="s">
        <v>270</v>
      </c>
      <c r="D34" s="8">
        <v>15974451</v>
      </c>
      <c r="E34" s="8">
        <v>8088218</v>
      </c>
      <c r="F34" s="8">
        <v>50.63</v>
      </c>
      <c r="J34" s="8" t="s">
        <v>320</v>
      </c>
      <c r="K34" s="8">
        <v>21148355</v>
      </c>
      <c r="L34" s="8">
        <v>15074135</v>
      </c>
      <c r="M34" s="8">
        <v>71.28</v>
      </c>
    </row>
    <row r="35" spans="2:13" ht="21" customHeight="1" x14ac:dyDescent="0.2">
      <c r="B35" s="8" t="s">
        <v>271</v>
      </c>
      <c r="D35" s="8">
        <v>40768145</v>
      </c>
      <c r="E35" s="8">
        <v>20685827</v>
      </c>
      <c r="F35" s="8">
        <v>50.74</v>
      </c>
      <c r="J35" s="8" t="s">
        <v>368</v>
      </c>
      <c r="K35" s="8">
        <v>24811806</v>
      </c>
      <c r="L35" s="8">
        <v>18251725</v>
      </c>
      <c r="M35" s="8">
        <v>73.56</v>
      </c>
    </row>
    <row r="36" spans="2:13" ht="21" customHeight="1" x14ac:dyDescent="0.2">
      <c r="B36" s="8" t="s">
        <v>272</v>
      </c>
      <c r="D36" s="8">
        <v>25513456</v>
      </c>
      <c r="E36" s="8">
        <v>12990981</v>
      </c>
      <c r="F36" s="8">
        <v>50.92</v>
      </c>
      <c r="J36" s="8" t="s">
        <v>286</v>
      </c>
      <c r="K36" s="8">
        <v>15502074</v>
      </c>
      <c r="L36" s="8">
        <v>11355982</v>
      </c>
      <c r="M36" s="8">
        <v>73.25</v>
      </c>
    </row>
    <row r="37" spans="2:13" ht="21" customHeight="1" x14ac:dyDescent="0.2">
      <c r="B37" s="8" t="s">
        <v>273</v>
      </c>
      <c r="D37" s="8">
        <v>18609065</v>
      </c>
      <c r="E37" s="8">
        <v>9520046</v>
      </c>
      <c r="F37" s="8">
        <v>51.16</v>
      </c>
      <c r="J37" s="8" t="s">
        <v>328</v>
      </c>
      <c r="K37" s="8">
        <v>19194689</v>
      </c>
      <c r="L37" s="8">
        <v>14214269</v>
      </c>
      <c r="M37" s="8">
        <v>74.05</v>
      </c>
    </row>
    <row r="38" spans="2:13" ht="21" customHeight="1" x14ac:dyDescent="0.2">
      <c r="B38" s="8" t="s">
        <v>274</v>
      </c>
      <c r="D38" s="8">
        <v>18760070</v>
      </c>
      <c r="E38" s="8">
        <v>9601715</v>
      </c>
      <c r="F38" s="8">
        <v>51.18</v>
      </c>
      <c r="J38" s="8" t="s">
        <v>364</v>
      </c>
      <c r="K38" s="8">
        <v>22056880</v>
      </c>
      <c r="L38" s="8">
        <v>16821607</v>
      </c>
      <c r="M38" s="8">
        <v>76.260000000000005</v>
      </c>
    </row>
    <row r="39" spans="2:13" ht="21" customHeight="1" x14ac:dyDescent="0.2">
      <c r="B39" s="8" t="s">
        <v>275</v>
      </c>
      <c r="D39" s="8">
        <v>26337891</v>
      </c>
      <c r="E39" s="8">
        <v>13486350</v>
      </c>
      <c r="F39" s="8">
        <v>51.21</v>
      </c>
      <c r="J39" s="8" t="s">
        <v>317</v>
      </c>
      <c r="K39" s="8">
        <v>20584984</v>
      </c>
      <c r="L39" s="8">
        <v>14820589</v>
      </c>
      <c r="M39" s="8">
        <v>72</v>
      </c>
    </row>
    <row r="40" spans="2:13" ht="21" customHeight="1" x14ac:dyDescent="0.2">
      <c r="B40" s="8" t="s">
        <v>276</v>
      </c>
      <c r="D40" s="8">
        <v>20620418</v>
      </c>
      <c r="E40" s="8">
        <v>10576423</v>
      </c>
      <c r="F40" s="8">
        <v>51.29</v>
      </c>
      <c r="J40" s="8" t="s">
        <v>267</v>
      </c>
      <c r="K40" s="8">
        <v>12433932</v>
      </c>
      <c r="L40" s="8">
        <v>8402171</v>
      </c>
      <c r="M40" s="8">
        <v>67.569999999999993</v>
      </c>
    </row>
    <row r="41" spans="2:13" ht="21" customHeight="1" x14ac:dyDescent="0.2">
      <c r="B41" s="8" t="s">
        <v>277</v>
      </c>
      <c r="D41" s="8">
        <v>29224195</v>
      </c>
      <c r="E41" s="8">
        <v>14990861</v>
      </c>
      <c r="F41" s="8">
        <v>51.3</v>
      </c>
      <c r="J41" s="8" t="s">
        <v>250</v>
      </c>
      <c r="K41" s="8">
        <v>14098722</v>
      </c>
      <c r="L41" s="8">
        <v>10028683</v>
      </c>
      <c r="M41" s="8">
        <v>71.13</v>
      </c>
    </row>
    <row r="42" spans="2:13" ht="21" customHeight="1" x14ac:dyDescent="0.2">
      <c r="B42" s="8" t="s">
        <v>278</v>
      </c>
      <c r="D42" s="8">
        <v>20593247</v>
      </c>
      <c r="E42" s="8">
        <v>10585919</v>
      </c>
      <c r="F42" s="8">
        <v>51.4</v>
      </c>
      <c r="J42" s="8" t="s">
        <v>273</v>
      </c>
      <c r="K42" s="8">
        <v>17507921</v>
      </c>
      <c r="L42" s="8">
        <v>9289703</v>
      </c>
      <c r="M42" s="8">
        <v>53.06</v>
      </c>
    </row>
    <row r="43" spans="2:13" ht="21" customHeight="1" x14ac:dyDescent="0.2">
      <c r="B43" s="8" t="s">
        <v>279</v>
      </c>
      <c r="D43" s="8">
        <v>28310742</v>
      </c>
      <c r="E43" s="8">
        <v>14582285</v>
      </c>
      <c r="F43" s="8">
        <v>51.51</v>
      </c>
      <c r="J43" s="8" t="s">
        <v>358</v>
      </c>
      <c r="K43" s="8">
        <v>19309932</v>
      </c>
      <c r="L43" s="8">
        <v>14192600</v>
      </c>
      <c r="M43" s="8">
        <v>73.5</v>
      </c>
    </row>
    <row r="44" spans="2:13" ht="21" customHeight="1" x14ac:dyDescent="0.2">
      <c r="B44" s="8" t="s">
        <v>280</v>
      </c>
      <c r="D44" s="8">
        <v>16913445</v>
      </c>
      <c r="E44" s="8">
        <v>8769579</v>
      </c>
      <c r="F44" s="8">
        <v>51.85</v>
      </c>
      <c r="J44" s="8" t="s">
        <v>258</v>
      </c>
      <c r="K44" s="8">
        <v>19492627</v>
      </c>
      <c r="L44" s="8">
        <v>13043084</v>
      </c>
      <c r="M44" s="8">
        <v>66.91</v>
      </c>
    </row>
    <row r="45" spans="2:13" ht="21" customHeight="1" x14ac:dyDescent="0.2">
      <c r="B45" s="8" t="s">
        <v>281</v>
      </c>
      <c r="D45" s="8">
        <v>18024502</v>
      </c>
      <c r="E45" s="8">
        <v>9381892</v>
      </c>
      <c r="F45" s="8">
        <v>52.05</v>
      </c>
      <c r="J45" s="8" t="s">
        <v>342</v>
      </c>
      <c r="K45" s="8">
        <v>27007304</v>
      </c>
      <c r="L45" s="8">
        <v>19376869</v>
      </c>
      <c r="M45" s="8">
        <v>71.75</v>
      </c>
    </row>
    <row r="46" spans="2:13" ht="21" customHeight="1" x14ac:dyDescent="0.2">
      <c r="B46" s="8" t="s">
        <v>282</v>
      </c>
      <c r="D46" s="8">
        <v>16046982</v>
      </c>
      <c r="E46" s="8">
        <v>8398998</v>
      </c>
      <c r="F46" s="8">
        <v>52.34</v>
      </c>
      <c r="J46" s="8" t="s">
        <v>349</v>
      </c>
      <c r="K46" s="8">
        <v>13074178</v>
      </c>
      <c r="L46" s="8">
        <v>9329466</v>
      </c>
      <c r="M46" s="8">
        <v>71.36</v>
      </c>
    </row>
    <row r="47" spans="2:13" ht="21" customHeight="1" x14ac:dyDescent="0.2">
      <c r="B47" s="8" t="s">
        <v>283</v>
      </c>
      <c r="D47" s="8">
        <v>10842324</v>
      </c>
      <c r="E47" s="8">
        <v>5685801</v>
      </c>
      <c r="F47" s="8">
        <v>52.44</v>
      </c>
      <c r="J47" s="8" t="s">
        <v>360</v>
      </c>
      <c r="K47" s="8">
        <v>19760538</v>
      </c>
      <c r="L47" s="8">
        <v>14446185</v>
      </c>
      <c r="M47" s="8">
        <v>73.11</v>
      </c>
    </row>
    <row r="48" spans="2:13" ht="21" customHeight="1" x14ac:dyDescent="0.2">
      <c r="B48" s="8" t="s">
        <v>284</v>
      </c>
      <c r="D48" s="8">
        <v>26762737</v>
      </c>
      <c r="E48" s="8">
        <v>14057734</v>
      </c>
      <c r="F48" s="8">
        <v>52.53</v>
      </c>
      <c r="J48" s="8" t="s">
        <v>347</v>
      </c>
      <c r="K48" s="8">
        <v>16921375</v>
      </c>
      <c r="L48" s="8">
        <v>11256601</v>
      </c>
      <c r="M48" s="8">
        <v>66.52</v>
      </c>
    </row>
    <row r="49" spans="2:13" ht="21" customHeight="1" x14ac:dyDescent="0.2">
      <c r="B49" s="8" t="s">
        <v>285</v>
      </c>
      <c r="D49" s="8">
        <v>24588893</v>
      </c>
      <c r="E49" s="8">
        <v>12924979</v>
      </c>
      <c r="F49" s="8">
        <v>52.56</v>
      </c>
      <c r="J49" s="8" t="s">
        <v>276</v>
      </c>
      <c r="K49" s="8">
        <v>17412809</v>
      </c>
      <c r="L49" s="8">
        <v>12180346</v>
      </c>
      <c r="M49" s="8">
        <v>69.95</v>
      </c>
    </row>
    <row r="50" spans="2:13" ht="21" customHeight="1" x14ac:dyDescent="0.2">
      <c r="B50" s="8" t="s">
        <v>286</v>
      </c>
      <c r="D50" s="8">
        <v>18844080</v>
      </c>
      <c r="E50" s="8">
        <v>9924223</v>
      </c>
      <c r="F50" s="8">
        <v>52.66</v>
      </c>
      <c r="J50" s="8" t="s">
        <v>327</v>
      </c>
      <c r="K50" s="8">
        <v>19508791</v>
      </c>
      <c r="L50" s="8">
        <v>13968401</v>
      </c>
      <c r="M50" s="8">
        <v>71.599999999999994</v>
      </c>
    </row>
    <row r="51" spans="2:13" ht="21" customHeight="1" x14ac:dyDescent="0.2">
      <c r="B51" s="8" t="s">
        <v>287</v>
      </c>
      <c r="D51" s="8">
        <v>19623204</v>
      </c>
      <c r="E51" s="8">
        <v>10348171</v>
      </c>
      <c r="F51" s="8">
        <v>52.73</v>
      </c>
      <c r="J51" s="8" t="s">
        <v>357</v>
      </c>
      <c r="K51" s="8">
        <v>18510469</v>
      </c>
      <c r="L51" s="8">
        <v>13722165</v>
      </c>
      <c r="M51" s="8">
        <v>74.13</v>
      </c>
    </row>
    <row r="52" spans="2:13" ht="21" customHeight="1" x14ac:dyDescent="0.2">
      <c r="B52" s="8" t="s">
        <v>288</v>
      </c>
      <c r="D52" s="8">
        <v>30218481</v>
      </c>
      <c r="E52" s="8">
        <v>15948513</v>
      </c>
      <c r="F52" s="8">
        <v>52.78</v>
      </c>
      <c r="J52" s="8" t="s">
        <v>261</v>
      </c>
      <c r="K52" s="8">
        <v>20923208</v>
      </c>
      <c r="L52" s="8">
        <v>12447446</v>
      </c>
      <c r="M52" s="8">
        <v>59.49</v>
      </c>
    </row>
    <row r="53" spans="2:13" ht="21" customHeight="1" x14ac:dyDescent="0.2">
      <c r="B53" s="8" t="s">
        <v>289</v>
      </c>
      <c r="D53" s="8">
        <v>17385051</v>
      </c>
      <c r="E53" s="8">
        <v>9221652</v>
      </c>
      <c r="F53" s="8">
        <v>53.04</v>
      </c>
      <c r="J53" s="8" t="s">
        <v>271</v>
      </c>
      <c r="K53" s="8">
        <v>35021658</v>
      </c>
      <c r="L53" s="8">
        <v>21719501</v>
      </c>
      <c r="M53" s="8">
        <v>62.02</v>
      </c>
    </row>
    <row r="54" spans="2:13" ht="21" customHeight="1" x14ac:dyDescent="0.2">
      <c r="B54" s="8" t="s">
        <v>290</v>
      </c>
      <c r="D54" s="8">
        <v>22726285</v>
      </c>
      <c r="E54" s="8">
        <v>12099709</v>
      </c>
      <c r="F54" s="8">
        <v>53.24</v>
      </c>
      <c r="J54" s="8" t="s">
        <v>367</v>
      </c>
      <c r="K54" s="8">
        <v>18067050</v>
      </c>
      <c r="L54" s="8">
        <v>13398982</v>
      </c>
      <c r="M54" s="8">
        <v>74.16</v>
      </c>
    </row>
    <row r="55" spans="2:13" ht="21" customHeight="1" x14ac:dyDescent="0.2">
      <c r="B55" s="8" t="s">
        <v>291</v>
      </c>
      <c r="D55" s="8">
        <v>16517333</v>
      </c>
      <c r="E55" s="8">
        <v>8820255</v>
      </c>
      <c r="F55" s="8">
        <v>53.4</v>
      </c>
      <c r="J55" s="8" t="s">
        <v>252</v>
      </c>
      <c r="K55" s="8">
        <v>24121928</v>
      </c>
      <c r="L55" s="8">
        <v>16179234</v>
      </c>
      <c r="M55" s="8">
        <v>67.069999999999993</v>
      </c>
    </row>
    <row r="56" spans="2:13" ht="21" customHeight="1" x14ac:dyDescent="0.2">
      <c r="B56" s="8" t="s">
        <v>292</v>
      </c>
      <c r="D56" s="8">
        <v>12742272</v>
      </c>
      <c r="E56" s="8">
        <v>6823358</v>
      </c>
      <c r="F56" s="8">
        <v>53.55</v>
      </c>
      <c r="J56" s="8" t="s">
        <v>316</v>
      </c>
      <c r="K56" s="8">
        <v>21212101</v>
      </c>
      <c r="L56" s="8">
        <v>15585287</v>
      </c>
      <c r="M56" s="8">
        <v>73.47</v>
      </c>
    </row>
    <row r="57" spans="2:13" ht="21" customHeight="1" x14ac:dyDescent="0.2">
      <c r="B57" s="8" t="s">
        <v>293</v>
      </c>
      <c r="D57" s="8">
        <v>21530505</v>
      </c>
      <c r="E57" s="8">
        <v>11548966</v>
      </c>
      <c r="F57" s="8">
        <v>53.64</v>
      </c>
      <c r="J57" s="8" t="s">
        <v>348</v>
      </c>
      <c r="K57" s="8">
        <v>18843485</v>
      </c>
      <c r="L57" s="8">
        <v>13923876</v>
      </c>
      <c r="M57" s="8">
        <v>73.89</v>
      </c>
    </row>
    <row r="58" spans="2:13" ht="21" customHeight="1" x14ac:dyDescent="0.2">
      <c r="B58" s="8" t="s">
        <v>294</v>
      </c>
      <c r="D58" s="8">
        <v>26631883</v>
      </c>
      <c r="E58" s="8">
        <v>14334671</v>
      </c>
      <c r="F58" s="8">
        <v>53.83</v>
      </c>
      <c r="J58" s="8" t="s">
        <v>257</v>
      </c>
      <c r="K58" s="8">
        <v>20888694</v>
      </c>
      <c r="L58" s="8">
        <v>14744809</v>
      </c>
      <c r="M58" s="8">
        <v>70.59</v>
      </c>
    </row>
    <row r="59" spans="2:13" ht="21" customHeight="1" x14ac:dyDescent="0.2">
      <c r="B59" s="8" t="s">
        <v>295</v>
      </c>
      <c r="D59" s="8">
        <v>25634021</v>
      </c>
      <c r="E59" s="8">
        <v>13809887</v>
      </c>
      <c r="F59" s="8">
        <v>53.87</v>
      </c>
      <c r="J59" s="8" t="s">
        <v>325</v>
      </c>
      <c r="K59" s="8">
        <v>14328664</v>
      </c>
      <c r="L59" s="8">
        <v>10393450</v>
      </c>
      <c r="M59" s="8">
        <v>72.540000000000006</v>
      </c>
    </row>
    <row r="60" spans="2:13" ht="21" customHeight="1" x14ac:dyDescent="0.2">
      <c r="B60" s="8" t="s">
        <v>296</v>
      </c>
      <c r="D60" s="8">
        <v>18135263</v>
      </c>
      <c r="E60" s="8">
        <v>9853019</v>
      </c>
      <c r="F60" s="8">
        <v>54.33</v>
      </c>
      <c r="J60" s="8" t="s">
        <v>331</v>
      </c>
      <c r="K60" s="8">
        <v>14881459</v>
      </c>
      <c r="L60" s="8">
        <v>10842254</v>
      </c>
      <c r="M60" s="8">
        <v>72.86</v>
      </c>
    </row>
    <row r="61" spans="2:13" ht="21" customHeight="1" x14ac:dyDescent="0.2">
      <c r="B61" s="8" t="s">
        <v>297</v>
      </c>
      <c r="D61" s="8">
        <v>22324498</v>
      </c>
      <c r="E61" s="8">
        <v>12161439</v>
      </c>
      <c r="F61" s="8">
        <v>54.48</v>
      </c>
      <c r="J61" s="8" t="s">
        <v>272</v>
      </c>
      <c r="K61" s="8">
        <v>20866694</v>
      </c>
      <c r="L61" s="8">
        <v>14788337</v>
      </c>
      <c r="M61" s="8">
        <v>70.87</v>
      </c>
    </row>
    <row r="62" spans="2:13" ht="21" customHeight="1" x14ac:dyDescent="0.2">
      <c r="B62" s="8" t="s">
        <v>298</v>
      </c>
      <c r="D62" s="8">
        <v>17949097</v>
      </c>
      <c r="E62" s="8">
        <v>9783027</v>
      </c>
      <c r="F62" s="8">
        <v>54.5</v>
      </c>
      <c r="J62" s="8" t="s">
        <v>290</v>
      </c>
      <c r="K62" s="8">
        <v>19636342</v>
      </c>
      <c r="L62" s="8">
        <v>13006311</v>
      </c>
      <c r="M62" s="8">
        <v>66.239999999999995</v>
      </c>
    </row>
    <row r="63" spans="2:13" ht="21" customHeight="1" x14ac:dyDescent="0.2">
      <c r="B63" s="8" t="s">
        <v>299</v>
      </c>
      <c r="D63" s="8">
        <v>16159616</v>
      </c>
      <c r="E63" s="8">
        <v>8827009</v>
      </c>
      <c r="F63" s="8">
        <v>54.62</v>
      </c>
      <c r="J63" s="8" t="s">
        <v>282</v>
      </c>
      <c r="K63" s="8">
        <v>13433105</v>
      </c>
      <c r="L63" s="8">
        <v>9749892</v>
      </c>
      <c r="M63" s="8">
        <v>72.58</v>
      </c>
    </row>
    <row r="64" spans="2:13" ht="21" customHeight="1" x14ac:dyDescent="0.2">
      <c r="B64" s="8" t="s">
        <v>300</v>
      </c>
      <c r="D64" s="8">
        <v>21324127</v>
      </c>
      <c r="E64" s="8">
        <v>11651138</v>
      </c>
      <c r="F64" s="8">
        <v>54.64</v>
      </c>
      <c r="J64" s="8" t="s">
        <v>254</v>
      </c>
      <c r="K64" s="8">
        <v>16120443</v>
      </c>
      <c r="L64" s="8">
        <v>10875581</v>
      </c>
      <c r="M64" s="8">
        <v>67.459999999999994</v>
      </c>
    </row>
    <row r="65" spans="2:13" ht="21" customHeight="1" x14ac:dyDescent="0.2">
      <c r="B65" s="8" t="s">
        <v>301</v>
      </c>
      <c r="D65" s="8">
        <v>15601170</v>
      </c>
      <c r="E65" s="8">
        <v>8552485</v>
      </c>
      <c r="F65" s="8">
        <v>54.82</v>
      </c>
      <c r="J65" s="8" t="s">
        <v>256</v>
      </c>
      <c r="K65" s="8">
        <v>17544373</v>
      </c>
      <c r="L65" s="8">
        <v>11841344</v>
      </c>
      <c r="M65" s="8">
        <v>67.489999999999995</v>
      </c>
    </row>
    <row r="66" spans="2:13" ht="21" customHeight="1" x14ac:dyDescent="0.2">
      <c r="B66" s="8" t="s">
        <v>302</v>
      </c>
      <c r="D66" s="8">
        <v>24020097</v>
      </c>
      <c r="E66" s="8">
        <v>13171230</v>
      </c>
      <c r="F66" s="8">
        <v>54.83</v>
      </c>
      <c r="J66" s="8" t="s">
        <v>293</v>
      </c>
      <c r="K66" s="8">
        <v>18661388</v>
      </c>
      <c r="L66" s="8">
        <v>13098218</v>
      </c>
      <c r="M66" s="8">
        <v>70.19</v>
      </c>
    </row>
    <row r="67" spans="2:13" ht="21" customHeight="1" x14ac:dyDescent="0.2">
      <c r="B67" s="8" t="s">
        <v>303</v>
      </c>
      <c r="D67" s="8">
        <v>18416212</v>
      </c>
      <c r="E67" s="8">
        <v>10110356</v>
      </c>
      <c r="F67" s="8">
        <v>54.9</v>
      </c>
      <c r="J67" s="8" t="s">
        <v>359</v>
      </c>
      <c r="K67" s="8">
        <v>13539229</v>
      </c>
      <c r="L67" s="8">
        <v>10034716</v>
      </c>
      <c r="M67" s="8">
        <v>74.12</v>
      </c>
    </row>
    <row r="68" spans="2:13" ht="21" customHeight="1" x14ac:dyDescent="0.2">
      <c r="B68" s="8" t="s">
        <v>304</v>
      </c>
      <c r="D68" s="8">
        <v>22692988</v>
      </c>
      <c r="E68" s="8">
        <v>12472974</v>
      </c>
      <c r="F68" s="8">
        <v>54.96</v>
      </c>
      <c r="J68" s="8" t="s">
        <v>333</v>
      </c>
      <c r="K68" s="8">
        <v>21709588</v>
      </c>
      <c r="L68" s="8">
        <v>15474467</v>
      </c>
      <c r="M68" s="8">
        <v>71.28</v>
      </c>
    </row>
    <row r="69" spans="2:13" ht="21" customHeight="1" x14ac:dyDescent="0.2">
      <c r="B69" s="8" t="s">
        <v>305</v>
      </c>
      <c r="D69" s="8">
        <v>19766010</v>
      </c>
      <c r="E69" s="8">
        <v>10936268</v>
      </c>
      <c r="F69" s="8">
        <v>55.33</v>
      </c>
      <c r="J69" s="8" t="s">
        <v>344</v>
      </c>
      <c r="K69" s="8">
        <v>15267018</v>
      </c>
      <c r="L69" s="8">
        <v>10918668</v>
      </c>
      <c r="M69" s="8">
        <v>71.52</v>
      </c>
    </row>
    <row r="70" spans="2:13" ht="21" customHeight="1" x14ac:dyDescent="0.2">
      <c r="B70" s="8" t="s">
        <v>306</v>
      </c>
      <c r="D70" s="8">
        <v>31803443</v>
      </c>
      <c r="E70" s="8">
        <v>17626038</v>
      </c>
      <c r="F70" s="8">
        <v>55.42</v>
      </c>
      <c r="J70" s="8" t="s">
        <v>356</v>
      </c>
      <c r="K70" s="8">
        <v>16163140</v>
      </c>
      <c r="L70" s="8">
        <v>10640424</v>
      </c>
      <c r="M70" s="8">
        <v>65.83</v>
      </c>
    </row>
    <row r="71" spans="2:13" ht="21" customHeight="1" x14ac:dyDescent="0.2">
      <c r="B71" s="8" t="s">
        <v>307</v>
      </c>
      <c r="D71" s="8">
        <v>26597088</v>
      </c>
      <c r="E71" s="8">
        <v>14780803</v>
      </c>
      <c r="F71" s="8">
        <v>55.57</v>
      </c>
      <c r="J71" s="8" t="s">
        <v>277</v>
      </c>
      <c r="K71" s="8">
        <v>24249778</v>
      </c>
      <c r="L71" s="8">
        <v>17237912</v>
      </c>
      <c r="M71" s="8">
        <v>71.08</v>
      </c>
    </row>
    <row r="72" spans="2:13" ht="21" customHeight="1" x14ac:dyDescent="0.2">
      <c r="B72" s="8" t="s">
        <v>308</v>
      </c>
      <c r="D72" s="8">
        <v>18230314</v>
      </c>
      <c r="E72" s="8">
        <v>10137258</v>
      </c>
      <c r="F72" s="8">
        <v>55.61</v>
      </c>
      <c r="J72" s="8" t="s">
        <v>312</v>
      </c>
      <c r="K72" s="8">
        <v>28992670</v>
      </c>
      <c r="L72" s="8">
        <v>19724931</v>
      </c>
      <c r="M72" s="8">
        <v>68.03</v>
      </c>
    </row>
    <row r="73" spans="2:13" ht="21" customHeight="1" x14ac:dyDescent="0.2">
      <c r="B73" s="8" t="s">
        <v>309</v>
      </c>
      <c r="D73" s="8">
        <v>19775363</v>
      </c>
      <c r="E73" s="8">
        <v>11030611</v>
      </c>
      <c r="F73" s="8">
        <v>55.78</v>
      </c>
      <c r="J73" s="8" t="s">
        <v>259</v>
      </c>
      <c r="K73" s="8">
        <v>23041444</v>
      </c>
      <c r="L73" s="8">
        <v>15003389</v>
      </c>
      <c r="M73" s="8">
        <v>65.11</v>
      </c>
    </row>
    <row r="74" spans="2:13" ht="21" customHeight="1" x14ac:dyDescent="0.2">
      <c r="B74" s="8" t="s">
        <v>310</v>
      </c>
      <c r="D74" s="8">
        <v>12726322</v>
      </c>
      <c r="E74" s="8">
        <v>7099740</v>
      </c>
      <c r="F74" s="8">
        <v>55.79</v>
      </c>
      <c r="J74" s="8" t="s">
        <v>324</v>
      </c>
      <c r="K74" s="8">
        <v>17047575</v>
      </c>
      <c r="L74" s="8">
        <v>12366582</v>
      </c>
      <c r="M74" s="8">
        <v>72.540000000000006</v>
      </c>
    </row>
    <row r="75" spans="2:13" ht="21" customHeight="1" x14ac:dyDescent="0.2">
      <c r="B75" s="8" t="s">
        <v>311</v>
      </c>
      <c r="D75" s="8">
        <v>19375436</v>
      </c>
      <c r="E75" s="8">
        <v>10812191</v>
      </c>
      <c r="F75" s="8">
        <v>55.8</v>
      </c>
      <c r="J75" s="8" t="s">
        <v>332</v>
      </c>
      <c r="K75" s="8">
        <v>14970391</v>
      </c>
      <c r="L75" s="8">
        <v>11198352</v>
      </c>
      <c r="M75" s="8">
        <v>74.8</v>
      </c>
    </row>
    <row r="76" spans="2:13" ht="21" customHeight="1" x14ac:dyDescent="0.2">
      <c r="B76" s="8" t="s">
        <v>312</v>
      </c>
      <c r="D76" s="8">
        <v>33627049</v>
      </c>
      <c r="E76" s="8">
        <v>18821045</v>
      </c>
      <c r="F76" s="8">
        <v>55.97</v>
      </c>
      <c r="J76" s="8" t="s">
        <v>281</v>
      </c>
      <c r="K76" s="8">
        <v>15442482</v>
      </c>
      <c r="L76" s="8">
        <v>10765579</v>
      </c>
      <c r="M76" s="8">
        <v>69.709999999999994</v>
      </c>
    </row>
    <row r="77" spans="2:13" ht="21" customHeight="1" x14ac:dyDescent="0.2">
      <c r="B77" s="8" t="s">
        <v>313</v>
      </c>
      <c r="D77" s="8">
        <v>20607144</v>
      </c>
      <c r="E77" s="8">
        <v>11541811</v>
      </c>
      <c r="F77" s="8">
        <v>56.01</v>
      </c>
      <c r="J77" s="8" t="s">
        <v>340</v>
      </c>
      <c r="K77" s="8">
        <v>15327258</v>
      </c>
      <c r="L77" s="8">
        <v>11210119</v>
      </c>
      <c r="M77" s="8">
        <v>73.14</v>
      </c>
    </row>
    <row r="78" spans="2:13" ht="21" customHeight="1" x14ac:dyDescent="0.2">
      <c r="B78" s="8" t="s">
        <v>314</v>
      </c>
      <c r="D78" s="8">
        <v>27015131</v>
      </c>
      <c r="E78" s="8">
        <v>15149197</v>
      </c>
      <c r="F78" s="8">
        <v>56.08</v>
      </c>
      <c r="J78" s="8" t="s">
        <v>339</v>
      </c>
      <c r="K78" s="8">
        <v>15856216</v>
      </c>
      <c r="L78" s="8">
        <v>10106986</v>
      </c>
      <c r="M78" s="8">
        <v>63.74</v>
      </c>
    </row>
    <row r="79" spans="2:13" ht="21" customHeight="1" x14ac:dyDescent="0.2">
      <c r="B79" s="8" t="s">
        <v>315</v>
      </c>
      <c r="D79" s="8">
        <v>22973795</v>
      </c>
      <c r="E79" s="8">
        <v>13043011</v>
      </c>
      <c r="F79" s="8">
        <v>56.77</v>
      </c>
      <c r="J79" s="8" t="s">
        <v>338</v>
      </c>
      <c r="K79" s="8">
        <v>12716924</v>
      </c>
      <c r="L79" s="8">
        <v>8879755</v>
      </c>
      <c r="M79" s="8">
        <v>69.83</v>
      </c>
    </row>
    <row r="80" spans="2:13" ht="21" customHeight="1" x14ac:dyDescent="0.2">
      <c r="B80" s="8" t="s">
        <v>316</v>
      </c>
      <c r="D80" s="8">
        <v>24802053</v>
      </c>
      <c r="E80" s="8">
        <v>14084665</v>
      </c>
      <c r="F80" s="8">
        <v>56.79</v>
      </c>
      <c r="J80" s="8" t="s">
        <v>345</v>
      </c>
      <c r="K80" s="8">
        <v>11135107</v>
      </c>
      <c r="L80" s="8">
        <v>7891203</v>
      </c>
      <c r="M80" s="8">
        <v>70.87</v>
      </c>
    </row>
    <row r="81" spans="2:13" ht="21" customHeight="1" x14ac:dyDescent="0.2">
      <c r="B81" s="8" t="s">
        <v>317</v>
      </c>
      <c r="D81" s="8">
        <v>24245663</v>
      </c>
      <c r="E81" s="8">
        <v>13779760</v>
      </c>
      <c r="F81" s="8">
        <v>56.83</v>
      </c>
      <c r="J81" s="8" t="s">
        <v>260</v>
      </c>
      <c r="K81" s="8">
        <v>15105866</v>
      </c>
      <c r="L81" s="8">
        <v>11034543</v>
      </c>
      <c r="M81" s="8">
        <v>73.05</v>
      </c>
    </row>
    <row r="82" spans="2:13" ht="21" customHeight="1" x14ac:dyDescent="0.2">
      <c r="B82" s="8" t="s">
        <v>318</v>
      </c>
      <c r="D82" s="8">
        <v>24172023</v>
      </c>
      <c r="E82" s="8">
        <v>13746609</v>
      </c>
      <c r="F82" s="8">
        <v>56.87</v>
      </c>
      <c r="J82" s="8" t="s">
        <v>313</v>
      </c>
      <c r="K82" s="8">
        <v>18248284</v>
      </c>
      <c r="L82" s="8">
        <v>12735411</v>
      </c>
      <c r="M82" s="8">
        <v>69.790000000000006</v>
      </c>
    </row>
    <row r="83" spans="2:13" ht="21" customHeight="1" x14ac:dyDescent="0.2">
      <c r="B83" s="8" t="s">
        <v>319</v>
      </c>
      <c r="D83" s="8">
        <v>23277477</v>
      </c>
      <c r="E83" s="8">
        <v>13244941</v>
      </c>
      <c r="F83" s="8">
        <v>56.9</v>
      </c>
      <c r="J83" s="8" t="s">
        <v>323</v>
      </c>
      <c r="K83" s="8">
        <v>30154485</v>
      </c>
      <c r="L83" s="8">
        <v>20791576</v>
      </c>
      <c r="M83" s="8">
        <v>68.95</v>
      </c>
    </row>
    <row r="84" spans="2:13" ht="21" customHeight="1" x14ac:dyDescent="0.2">
      <c r="B84" s="8" t="s">
        <v>320</v>
      </c>
      <c r="D84" s="8">
        <v>24303372</v>
      </c>
      <c r="E84" s="8">
        <v>13848399</v>
      </c>
      <c r="F84" s="8">
        <v>56.98</v>
      </c>
      <c r="J84" s="8" t="s">
        <v>275</v>
      </c>
      <c r="K84" s="8">
        <v>22247256</v>
      </c>
      <c r="L84" s="8">
        <v>15142323</v>
      </c>
      <c r="M84" s="8">
        <v>68.06</v>
      </c>
    </row>
    <row r="85" spans="2:13" ht="21" customHeight="1" x14ac:dyDescent="0.2">
      <c r="B85" s="8" t="s">
        <v>321</v>
      </c>
      <c r="D85" s="8">
        <v>17235180</v>
      </c>
      <c r="E85" s="8">
        <v>9827884</v>
      </c>
      <c r="F85" s="8">
        <v>57.02</v>
      </c>
      <c r="J85" s="8" t="s">
        <v>298</v>
      </c>
      <c r="K85" s="8">
        <v>15187079</v>
      </c>
      <c r="L85" s="8">
        <v>11283673</v>
      </c>
      <c r="M85" s="8">
        <v>74.3</v>
      </c>
    </row>
    <row r="86" spans="2:13" ht="21" customHeight="1" x14ac:dyDescent="0.2">
      <c r="B86" s="8" t="s">
        <v>322</v>
      </c>
      <c r="D86" s="8">
        <v>15195185</v>
      </c>
      <c r="E86" s="8">
        <v>8671828</v>
      </c>
      <c r="F86" s="8">
        <v>57.07</v>
      </c>
      <c r="J86" s="8" t="s">
        <v>353</v>
      </c>
      <c r="K86" s="8">
        <v>17435747</v>
      </c>
      <c r="L86" s="8">
        <v>12757440</v>
      </c>
      <c r="M86" s="8">
        <v>73.17</v>
      </c>
    </row>
    <row r="87" spans="2:13" ht="21" customHeight="1" x14ac:dyDescent="0.2">
      <c r="B87" s="8" t="s">
        <v>323</v>
      </c>
      <c r="D87" s="8">
        <v>34481474</v>
      </c>
      <c r="E87" s="8">
        <v>19776631</v>
      </c>
      <c r="F87" s="8">
        <v>57.35</v>
      </c>
      <c r="J87" s="8" t="s">
        <v>305</v>
      </c>
      <c r="K87" s="8">
        <v>17059834</v>
      </c>
      <c r="L87" s="8">
        <v>11912720</v>
      </c>
      <c r="M87" s="8">
        <v>69.83</v>
      </c>
    </row>
    <row r="88" spans="2:13" ht="21" customHeight="1" x14ac:dyDescent="0.2">
      <c r="B88" s="8" t="s">
        <v>324</v>
      </c>
      <c r="D88" s="8">
        <v>19631647</v>
      </c>
      <c r="E88" s="8">
        <v>11268025</v>
      </c>
      <c r="F88" s="8">
        <v>57.4</v>
      </c>
      <c r="J88" s="8" t="s">
        <v>253</v>
      </c>
      <c r="K88" s="8">
        <v>10072714</v>
      </c>
      <c r="L88" s="8">
        <v>7037980</v>
      </c>
      <c r="M88" s="8">
        <v>69.87</v>
      </c>
    </row>
    <row r="89" spans="2:13" ht="21" customHeight="1" x14ac:dyDescent="0.2">
      <c r="B89" s="8" t="s">
        <v>325</v>
      </c>
      <c r="D89" s="8">
        <v>16727624</v>
      </c>
      <c r="E89" s="8">
        <v>9622690</v>
      </c>
      <c r="F89" s="8">
        <v>57.53</v>
      </c>
      <c r="J89" s="8" t="s">
        <v>288</v>
      </c>
      <c r="K89" s="8">
        <v>24489346</v>
      </c>
      <c r="L89" s="8">
        <v>17482584</v>
      </c>
      <c r="M89" s="8">
        <v>71.39</v>
      </c>
    </row>
    <row r="90" spans="2:13" ht="21" customHeight="1" x14ac:dyDescent="0.2">
      <c r="B90" s="8" t="s">
        <v>326</v>
      </c>
      <c r="D90" s="8">
        <v>13754013</v>
      </c>
      <c r="E90" s="8">
        <v>7920200</v>
      </c>
      <c r="F90" s="8">
        <v>57.58</v>
      </c>
      <c r="J90" s="8" t="s">
        <v>304</v>
      </c>
      <c r="K90" s="8">
        <v>19035404</v>
      </c>
      <c r="L90" s="8">
        <v>14091985</v>
      </c>
      <c r="M90" s="8">
        <v>74.03</v>
      </c>
    </row>
    <row r="91" spans="2:13" ht="21" customHeight="1" x14ac:dyDescent="0.2">
      <c r="B91" s="8" t="s">
        <v>327</v>
      </c>
      <c r="D91" s="8">
        <v>22104391</v>
      </c>
      <c r="E91" s="8">
        <v>12763443</v>
      </c>
      <c r="F91" s="8">
        <v>57.74</v>
      </c>
      <c r="J91" s="8" t="s">
        <v>355</v>
      </c>
      <c r="K91" s="8">
        <v>17793740</v>
      </c>
      <c r="L91" s="8">
        <v>13284760</v>
      </c>
      <c r="M91" s="8">
        <v>74.66</v>
      </c>
    </row>
    <row r="92" spans="2:13" ht="21" customHeight="1" x14ac:dyDescent="0.2">
      <c r="B92" s="8" t="s">
        <v>328</v>
      </c>
      <c r="D92" s="8">
        <v>22731506</v>
      </c>
      <c r="E92" s="8">
        <v>13156361</v>
      </c>
      <c r="F92" s="8">
        <v>57.88</v>
      </c>
      <c r="J92" s="8" t="s">
        <v>330</v>
      </c>
      <c r="K92" s="8">
        <v>19882872</v>
      </c>
      <c r="L92" s="8">
        <v>14535893</v>
      </c>
      <c r="M92" s="8">
        <v>73.11</v>
      </c>
    </row>
    <row r="93" spans="2:13" ht="21" customHeight="1" x14ac:dyDescent="0.2">
      <c r="B93" s="8" t="s">
        <v>329</v>
      </c>
      <c r="D93" s="8">
        <v>21078733</v>
      </c>
      <c r="E93" s="8">
        <v>12288800</v>
      </c>
      <c r="F93" s="8">
        <v>58.3</v>
      </c>
      <c r="J93" s="8" t="s">
        <v>366</v>
      </c>
      <c r="K93" s="8">
        <v>22282189</v>
      </c>
      <c r="L93" s="8">
        <v>16374473</v>
      </c>
      <c r="M93" s="8">
        <v>73.489999999999995</v>
      </c>
    </row>
    <row r="94" spans="2:13" ht="21" customHeight="1" x14ac:dyDescent="0.2">
      <c r="B94" s="8" t="s">
        <v>330</v>
      </c>
      <c r="D94" s="8">
        <v>22662631</v>
      </c>
      <c r="E94" s="8">
        <v>13236195</v>
      </c>
      <c r="F94" s="8">
        <v>58.41</v>
      </c>
      <c r="J94" s="8" t="s">
        <v>307</v>
      </c>
      <c r="K94" s="8">
        <v>22250891</v>
      </c>
      <c r="L94" s="8">
        <v>16336952</v>
      </c>
      <c r="M94" s="8">
        <v>73.42</v>
      </c>
    </row>
    <row r="95" spans="2:13" ht="21" customHeight="1" x14ac:dyDescent="0.2">
      <c r="B95" s="8" t="s">
        <v>331</v>
      </c>
      <c r="D95" s="8">
        <v>17440051</v>
      </c>
      <c r="E95" s="8">
        <v>10266683</v>
      </c>
      <c r="F95" s="8">
        <v>58.87</v>
      </c>
      <c r="J95" s="8" t="s">
        <v>314</v>
      </c>
      <c r="K95" s="8">
        <v>22429906</v>
      </c>
      <c r="L95" s="8">
        <v>16429583</v>
      </c>
      <c r="M95" s="8">
        <v>73.25</v>
      </c>
    </row>
    <row r="96" spans="2:13" ht="21" customHeight="1" x14ac:dyDescent="0.2">
      <c r="B96" s="8" t="s">
        <v>332</v>
      </c>
      <c r="D96" s="8">
        <v>17182348</v>
      </c>
      <c r="E96" s="8">
        <v>10161591</v>
      </c>
      <c r="F96" s="8">
        <v>59.14</v>
      </c>
      <c r="J96" s="8" t="s">
        <v>262</v>
      </c>
      <c r="K96" s="8">
        <v>13916382</v>
      </c>
      <c r="L96" s="8">
        <v>9784177</v>
      </c>
      <c r="M96" s="8">
        <v>70.31</v>
      </c>
    </row>
    <row r="97" spans="2:13" ht="21" customHeight="1" x14ac:dyDescent="0.2">
      <c r="B97" s="8" t="s">
        <v>333</v>
      </c>
      <c r="D97" s="8">
        <v>24465127</v>
      </c>
      <c r="E97" s="8">
        <v>14638400</v>
      </c>
      <c r="F97" s="8">
        <v>59.83</v>
      </c>
      <c r="J97" s="8" t="s">
        <v>278</v>
      </c>
      <c r="K97" s="8">
        <v>17471385</v>
      </c>
      <c r="L97" s="8">
        <v>11995437</v>
      </c>
      <c r="M97" s="8">
        <v>68.66</v>
      </c>
    </row>
    <row r="98" spans="2:13" ht="21" customHeight="1" x14ac:dyDescent="0.2">
      <c r="B98" s="8" t="s">
        <v>334</v>
      </c>
      <c r="D98" s="8">
        <v>20883797</v>
      </c>
      <c r="E98" s="8">
        <v>12496788</v>
      </c>
      <c r="F98" s="8">
        <v>59.84</v>
      </c>
      <c r="J98" s="8" t="s">
        <v>329</v>
      </c>
      <c r="K98" s="8">
        <v>18373642</v>
      </c>
      <c r="L98" s="8">
        <v>13094726</v>
      </c>
      <c r="M98" s="8">
        <v>71.27</v>
      </c>
    </row>
    <row r="99" spans="2:13" ht="21" customHeight="1" x14ac:dyDescent="0.2">
      <c r="B99" s="8" t="s">
        <v>335</v>
      </c>
      <c r="D99" s="8">
        <v>23344639</v>
      </c>
      <c r="E99" s="8">
        <v>14012962</v>
      </c>
      <c r="F99" s="8">
        <v>60.03</v>
      </c>
      <c r="J99" s="8" t="s">
        <v>263</v>
      </c>
      <c r="K99" s="8">
        <v>23179067</v>
      </c>
      <c r="L99" s="8">
        <v>15622997</v>
      </c>
      <c r="M99" s="8">
        <v>67.400000000000006</v>
      </c>
    </row>
    <row r="100" spans="2:13" ht="21" customHeight="1" x14ac:dyDescent="0.2">
      <c r="B100" s="8" t="s">
        <v>336</v>
      </c>
      <c r="D100" s="8">
        <v>20528570</v>
      </c>
      <c r="E100" s="8">
        <v>12322668</v>
      </c>
      <c r="F100" s="8">
        <v>60.03</v>
      </c>
      <c r="J100" s="8" t="s">
        <v>321</v>
      </c>
      <c r="K100" s="8">
        <v>14919134</v>
      </c>
      <c r="L100" s="8">
        <v>10987444</v>
      </c>
      <c r="M100" s="8">
        <v>73.650000000000006</v>
      </c>
    </row>
    <row r="101" spans="2:13" ht="21" customHeight="1" x14ac:dyDescent="0.2">
      <c r="B101" s="8" t="s">
        <v>337</v>
      </c>
      <c r="D101" s="8">
        <v>20050212</v>
      </c>
      <c r="E101" s="8">
        <v>12069336</v>
      </c>
      <c r="F101" s="8">
        <v>60.2</v>
      </c>
      <c r="J101" s="8" t="s">
        <v>291</v>
      </c>
      <c r="K101" s="8">
        <v>14008133</v>
      </c>
      <c r="L101" s="8">
        <v>9859506</v>
      </c>
      <c r="M101" s="8">
        <v>70.38</v>
      </c>
    </row>
    <row r="102" spans="2:13" ht="21" customHeight="1" x14ac:dyDescent="0.2">
      <c r="B102" s="8" t="s">
        <v>338</v>
      </c>
      <c r="D102" s="8">
        <v>14086199</v>
      </c>
      <c r="E102" s="8">
        <v>8496486</v>
      </c>
      <c r="F102" s="8">
        <v>60.32</v>
      </c>
      <c r="J102" s="8" t="s">
        <v>341</v>
      </c>
      <c r="K102" s="8">
        <v>19136706</v>
      </c>
      <c r="L102" s="8">
        <v>14032358</v>
      </c>
      <c r="M102" s="8">
        <v>73.33</v>
      </c>
    </row>
    <row r="103" spans="2:13" ht="21" customHeight="1" x14ac:dyDescent="0.2">
      <c r="B103" s="8" t="s">
        <v>339</v>
      </c>
      <c r="D103" s="8">
        <v>17031352</v>
      </c>
      <c r="E103" s="8">
        <v>10289226</v>
      </c>
      <c r="F103" s="8">
        <v>60.41</v>
      </c>
      <c r="J103" s="8" t="s">
        <v>306</v>
      </c>
      <c r="K103" s="8">
        <v>27944454</v>
      </c>
      <c r="L103" s="8">
        <v>18469243</v>
      </c>
      <c r="M103" s="8">
        <v>66.09</v>
      </c>
    </row>
    <row r="104" spans="2:13" ht="21" customHeight="1" x14ac:dyDescent="0.2">
      <c r="B104" s="8" t="s">
        <v>340</v>
      </c>
      <c r="D104" s="8">
        <v>17581564</v>
      </c>
      <c r="E104" s="8">
        <v>10634587</v>
      </c>
      <c r="F104" s="8">
        <v>60.49</v>
      </c>
      <c r="J104" s="8" t="s">
        <v>361</v>
      </c>
      <c r="K104" s="8">
        <v>16672923</v>
      </c>
      <c r="L104" s="8">
        <v>12243478</v>
      </c>
      <c r="M104" s="8">
        <v>73.430000000000007</v>
      </c>
    </row>
    <row r="105" spans="2:13" ht="21" customHeight="1" x14ac:dyDescent="0.2">
      <c r="B105" s="8" t="s">
        <v>341</v>
      </c>
      <c r="D105" s="8">
        <v>21830622</v>
      </c>
      <c r="E105" s="8">
        <v>13245780</v>
      </c>
      <c r="F105" s="8">
        <v>60.68</v>
      </c>
      <c r="J105" s="8" t="s">
        <v>284</v>
      </c>
      <c r="K105" s="8">
        <v>23146374</v>
      </c>
      <c r="L105" s="8">
        <v>15284472</v>
      </c>
      <c r="M105" s="8">
        <v>66.03</v>
      </c>
    </row>
    <row r="106" spans="2:13" ht="21" customHeight="1" x14ac:dyDescent="0.2">
      <c r="B106" s="8" t="s">
        <v>342</v>
      </c>
      <c r="D106" s="8">
        <v>30380853</v>
      </c>
      <c r="E106" s="8">
        <v>18536748</v>
      </c>
      <c r="F106" s="8">
        <v>61.01</v>
      </c>
      <c r="J106" s="8" t="s">
        <v>318</v>
      </c>
      <c r="K106" s="8">
        <v>20823590</v>
      </c>
      <c r="L106" s="8">
        <v>14892693</v>
      </c>
      <c r="M106" s="8">
        <v>71.52</v>
      </c>
    </row>
    <row r="107" spans="2:13" ht="21" customHeight="1" x14ac:dyDescent="0.2">
      <c r="B107" s="8" t="s">
        <v>343</v>
      </c>
      <c r="D107" s="8">
        <v>13142139</v>
      </c>
      <c r="E107" s="8">
        <v>8095663</v>
      </c>
      <c r="F107" s="8">
        <v>61.6</v>
      </c>
      <c r="J107" s="8" t="s">
        <v>270</v>
      </c>
      <c r="K107" s="8">
        <v>14690788</v>
      </c>
      <c r="L107" s="8">
        <v>8510551</v>
      </c>
      <c r="M107" s="8">
        <v>57.93</v>
      </c>
    </row>
    <row r="108" spans="2:13" ht="21" customHeight="1" x14ac:dyDescent="0.2">
      <c r="B108" s="8" t="s">
        <v>344</v>
      </c>
      <c r="D108" s="8">
        <v>16822498</v>
      </c>
      <c r="E108" s="8">
        <v>10399901</v>
      </c>
      <c r="F108" s="8">
        <v>61.82</v>
      </c>
      <c r="J108" s="8" t="s">
        <v>285</v>
      </c>
      <c r="K108" s="8">
        <v>20715693</v>
      </c>
      <c r="L108" s="8">
        <v>14358825</v>
      </c>
      <c r="M108" s="8">
        <v>69.31</v>
      </c>
    </row>
    <row r="109" spans="2:13" ht="21" customHeight="1" x14ac:dyDescent="0.2">
      <c r="B109" s="8" t="s">
        <v>345</v>
      </c>
      <c r="D109" s="8">
        <v>12326536</v>
      </c>
      <c r="E109" s="8">
        <v>7631871</v>
      </c>
      <c r="F109" s="8">
        <v>61.91</v>
      </c>
      <c r="J109" s="8" t="s">
        <v>308</v>
      </c>
      <c r="K109" s="8">
        <v>15699697</v>
      </c>
      <c r="L109" s="8">
        <v>11248690</v>
      </c>
      <c r="M109" s="8">
        <v>71.650000000000006</v>
      </c>
    </row>
    <row r="110" spans="2:13" ht="21" customHeight="1" x14ac:dyDescent="0.2">
      <c r="B110" s="8" t="s">
        <v>346</v>
      </c>
      <c r="D110" s="8">
        <v>34178276</v>
      </c>
      <c r="E110" s="8">
        <v>21270795</v>
      </c>
      <c r="F110" s="8">
        <v>62.23</v>
      </c>
      <c r="J110" s="8" t="s">
        <v>363</v>
      </c>
      <c r="K110" s="8">
        <v>16577662</v>
      </c>
      <c r="L110" s="8">
        <v>12584152</v>
      </c>
      <c r="M110" s="8">
        <v>75.91</v>
      </c>
    </row>
    <row r="111" spans="2:13" ht="21" customHeight="1" x14ac:dyDescent="0.2">
      <c r="B111" s="8" t="s">
        <v>347</v>
      </c>
      <c r="D111" s="8">
        <v>18013034</v>
      </c>
      <c r="E111" s="8">
        <v>11236712</v>
      </c>
      <c r="F111" s="8">
        <v>62.38</v>
      </c>
      <c r="J111" s="8" t="s">
        <v>303</v>
      </c>
      <c r="K111" s="8">
        <v>16658890</v>
      </c>
      <c r="L111" s="8">
        <v>10820359</v>
      </c>
      <c r="M111" s="8">
        <v>64.95</v>
      </c>
    </row>
    <row r="112" spans="2:13" ht="21" customHeight="1" x14ac:dyDescent="0.2">
      <c r="B112" s="8" t="s">
        <v>348</v>
      </c>
      <c r="D112" s="8">
        <v>20813884</v>
      </c>
      <c r="E112" s="8">
        <v>13007695</v>
      </c>
      <c r="F112" s="8">
        <v>62.5</v>
      </c>
      <c r="J112" s="8" t="s">
        <v>334</v>
      </c>
      <c r="K112" s="8">
        <v>18172302</v>
      </c>
      <c r="L112" s="8">
        <v>13357769</v>
      </c>
      <c r="M112" s="8">
        <v>73.510000000000005</v>
      </c>
    </row>
    <row r="113" spans="2:13" ht="21" customHeight="1" x14ac:dyDescent="0.2">
      <c r="B113" s="8" t="s">
        <v>349</v>
      </c>
      <c r="D113" s="8">
        <v>14322904</v>
      </c>
      <c r="E113" s="8">
        <v>8957820</v>
      </c>
      <c r="F113" s="8">
        <v>62.54</v>
      </c>
      <c r="J113" s="8" t="s">
        <v>337</v>
      </c>
      <c r="K113" s="8">
        <v>18014546</v>
      </c>
      <c r="L113" s="8">
        <v>13153390</v>
      </c>
      <c r="M113" s="8">
        <v>73.02</v>
      </c>
    </row>
    <row r="114" spans="2:13" ht="21" customHeight="1" x14ac:dyDescent="0.2">
      <c r="B114" s="8" t="s">
        <v>350</v>
      </c>
      <c r="D114" s="8">
        <v>20749421</v>
      </c>
      <c r="E114" s="8">
        <v>12996697</v>
      </c>
      <c r="F114" s="8">
        <v>62.64</v>
      </c>
      <c r="J114" s="8" t="s">
        <v>351</v>
      </c>
      <c r="K114" s="8">
        <v>14928600</v>
      </c>
      <c r="L114" s="8">
        <v>11220735</v>
      </c>
      <c r="M114" s="8">
        <v>75.16</v>
      </c>
    </row>
    <row r="115" spans="2:13" ht="21" customHeight="1" x14ac:dyDescent="0.2">
      <c r="B115" s="8" t="s">
        <v>351</v>
      </c>
      <c r="D115" s="8">
        <v>16631437</v>
      </c>
      <c r="E115" s="8">
        <v>10433228</v>
      </c>
      <c r="F115" s="8">
        <v>62.73</v>
      </c>
      <c r="J115" s="8" t="s">
        <v>322</v>
      </c>
      <c r="K115" s="8">
        <v>13157743</v>
      </c>
      <c r="L115" s="8">
        <v>9464690</v>
      </c>
      <c r="M115" s="8">
        <v>71.930000000000007</v>
      </c>
    </row>
    <row r="116" spans="2:13" ht="21" customHeight="1" x14ac:dyDescent="0.2">
      <c r="B116" s="8" t="s">
        <v>352</v>
      </c>
      <c r="D116" s="8">
        <v>15581992</v>
      </c>
      <c r="E116" s="8">
        <v>9817984</v>
      </c>
      <c r="F116" s="8">
        <v>63.01</v>
      </c>
      <c r="J116" s="8" t="s">
        <v>315</v>
      </c>
      <c r="K116" s="8">
        <v>20143756</v>
      </c>
      <c r="L116" s="8">
        <v>14337904</v>
      </c>
      <c r="M116" s="8">
        <v>71.180000000000007</v>
      </c>
    </row>
    <row r="117" spans="2:13" ht="21" customHeight="1" x14ac:dyDescent="0.2">
      <c r="B117" s="8" t="s">
        <v>353</v>
      </c>
      <c r="D117" s="8">
        <v>19457548</v>
      </c>
      <c r="E117" s="8">
        <v>12280234</v>
      </c>
      <c r="F117" s="8">
        <v>63.11</v>
      </c>
      <c r="J117" s="8" t="s">
        <v>249</v>
      </c>
      <c r="K117" s="8">
        <v>15208870</v>
      </c>
      <c r="L117" s="8">
        <v>9161967</v>
      </c>
      <c r="M117" s="8">
        <v>60.24</v>
      </c>
    </row>
    <row r="118" spans="2:13" ht="21" customHeight="1" x14ac:dyDescent="0.2">
      <c r="B118" s="8" t="s">
        <v>354</v>
      </c>
      <c r="D118" s="8">
        <v>19196342</v>
      </c>
      <c r="E118" s="8">
        <v>12140746</v>
      </c>
      <c r="F118" s="8">
        <v>63.25</v>
      </c>
      <c r="J118" s="8" t="s">
        <v>296</v>
      </c>
      <c r="K118" s="8">
        <v>14860876</v>
      </c>
      <c r="L118" s="8">
        <v>11433290</v>
      </c>
      <c r="M118" s="8">
        <v>76.94</v>
      </c>
    </row>
    <row r="119" spans="2:13" ht="21" customHeight="1" x14ac:dyDescent="0.2">
      <c r="B119" s="8" t="s">
        <v>355</v>
      </c>
      <c r="D119" s="8">
        <v>19357807</v>
      </c>
      <c r="E119" s="8">
        <v>12521008</v>
      </c>
      <c r="F119" s="8">
        <v>64.680000000000007</v>
      </c>
      <c r="J119" s="8" t="s">
        <v>280</v>
      </c>
      <c r="K119" s="8">
        <v>14085515</v>
      </c>
      <c r="L119" s="8">
        <v>10077377</v>
      </c>
      <c r="M119" s="8">
        <v>71.540000000000006</v>
      </c>
    </row>
    <row r="120" spans="2:13" ht="21" customHeight="1" x14ac:dyDescent="0.2">
      <c r="B120" s="8" t="s">
        <v>356</v>
      </c>
      <c r="D120" s="8">
        <v>16792891</v>
      </c>
      <c r="E120" s="8">
        <v>11023454</v>
      </c>
      <c r="F120" s="8">
        <v>65.64</v>
      </c>
      <c r="J120" s="8" t="s">
        <v>309</v>
      </c>
      <c r="K120" s="8">
        <v>16649543</v>
      </c>
      <c r="L120" s="8">
        <v>12486696</v>
      </c>
      <c r="M120" s="8">
        <v>75</v>
      </c>
    </row>
    <row r="121" spans="2:13" ht="21" customHeight="1" x14ac:dyDescent="0.2">
      <c r="B121" s="8" t="s">
        <v>357</v>
      </c>
      <c r="D121" s="8">
        <v>20094606</v>
      </c>
      <c r="E121" s="8">
        <v>13252598</v>
      </c>
      <c r="F121" s="8">
        <v>65.95</v>
      </c>
      <c r="J121" s="8" t="s">
        <v>266</v>
      </c>
      <c r="K121" s="8">
        <v>15826110</v>
      </c>
      <c r="L121" s="8">
        <v>11903050</v>
      </c>
      <c r="M121" s="8">
        <v>75.209999999999994</v>
      </c>
    </row>
    <row r="122" spans="2:13" ht="21" customHeight="1" x14ac:dyDescent="0.2">
      <c r="B122" s="8" t="s">
        <v>358</v>
      </c>
      <c r="D122" s="8">
        <v>21077631</v>
      </c>
      <c r="E122" s="8">
        <v>13906962</v>
      </c>
      <c r="F122" s="8">
        <v>65.98</v>
      </c>
      <c r="J122" s="8" t="s">
        <v>279</v>
      </c>
      <c r="K122" s="8">
        <v>22238120</v>
      </c>
      <c r="L122" s="8">
        <v>16371976</v>
      </c>
      <c r="M122" s="8">
        <v>73.62</v>
      </c>
    </row>
    <row r="123" spans="2:13" ht="21" customHeight="1" x14ac:dyDescent="0.2">
      <c r="B123" s="8" t="s">
        <v>359</v>
      </c>
      <c r="D123" s="8">
        <v>14668869</v>
      </c>
      <c r="E123" s="8">
        <v>9715500</v>
      </c>
      <c r="F123" s="8">
        <v>66.23</v>
      </c>
      <c r="J123" s="8" t="s">
        <v>289</v>
      </c>
      <c r="K123" s="8">
        <v>15167614</v>
      </c>
      <c r="L123" s="8">
        <v>10353643</v>
      </c>
      <c r="M123" s="8">
        <v>68.260000000000005</v>
      </c>
    </row>
    <row r="124" spans="2:13" ht="21" customHeight="1" x14ac:dyDescent="0.2">
      <c r="B124" s="8" t="s">
        <v>360</v>
      </c>
      <c r="D124" s="8">
        <v>21216821</v>
      </c>
      <c r="E124" s="8">
        <v>14171161</v>
      </c>
      <c r="F124" s="8">
        <v>66.790000000000006</v>
      </c>
      <c r="J124" s="8" t="s">
        <v>297</v>
      </c>
      <c r="K124" s="8">
        <v>20209416</v>
      </c>
      <c r="L124" s="8">
        <v>12792935</v>
      </c>
      <c r="M124" s="8">
        <v>63.3</v>
      </c>
    </row>
    <row r="125" spans="2:13" ht="21" customHeight="1" x14ac:dyDescent="0.2">
      <c r="B125" s="8" t="s">
        <v>361</v>
      </c>
      <c r="D125" s="8">
        <v>18048056</v>
      </c>
      <c r="E125" s="8">
        <v>12069686</v>
      </c>
      <c r="F125" s="8">
        <v>66.88</v>
      </c>
      <c r="J125" s="8" t="s">
        <v>301</v>
      </c>
      <c r="K125" s="8">
        <v>13141689</v>
      </c>
      <c r="L125" s="8">
        <v>9326469</v>
      </c>
      <c r="M125" s="8">
        <v>70.97</v>
      </c>
    </row>
    <row r="126" spans="2:13" ht="21" customHeight="1" x14ac:dyDescent="0.2">
      <c r="B126" s="8" t="s">
        <v>362</v>
      </c>
      <c r="D126" s="8">
        <v>20720876</v>
      </c>
      <c r="E126" s="8">
        <v>14248096</v>
      </c>
      <c r="F126" s="8">
        <v>68.760000000000005</v>
      </c>
      <c r="J126" s="8" t="s">
        <v>295</v>
      </c>
      <c r="K126" s="8">
        <v>21422840</v>
      </c>
      <c r="L126" s="8">
        <v>15364377</v>
      </c>
      <c r="M126" s="8">
        <v>71.72</v>
      </c>
    </row>
    <row r="127" spans="2:13" ht="21" customHeight="1" x14ac:dyDescent="0.2">
      <c r="B127" s="8" t="s">
        <v>363</v>
      </c>
      <c r="D127" s="8">
        <v>17516272</v>
      </c>
      <c r="E127" s="8">
        <v>12593337</v>
      </c>
      <c r="F127" s="8">
        <v>71.900000000000006</v>
      </c>
      <c r="J127" s="8" t="s">
        <v>299</v>
      </c>
      <c r="K127" s="8">
        <v>14098107</v>
      </c>
      <c r="L127" s="8">
        <v>9646010</v>
      </c>
      <c r="M127" s="8">
        <v>68.42</v>
      </c>
    </row>
    <row r="128" spans="2:13" ht="21" customHeight="1" x14ac:dyDescent="0.2">
      <c r="B128" s="8" t="s">
        <v>364</v>
      </c>
      <c r="D128" s="8">
        <v>23220552</v>
      </c>
      <c r="E128" s="8">
        <v>16947008</v>
      </c>
      <c r="F128" s="8">
        <v>72.98</v>
      </c>
      <c r="J128" s="8" t="s">
        <v>283</v>
      </c>
      <c r="K128" s="8">
        <v>9263440</v>
      </c>
      <c r="L128" s="8">
        <v>6906575</v>
      </c>
      <c r="M128" s="8">
        <v>74.56</v>
      </c>
    </row>
    <row r="129" spans="2:13" ht="21" customHeight="1" x14ac:dyDescent="0.2">
      <c r="B129" s="8" t="s">
        <v>365</v>
      </c>
      <c r="D129" s="8">
        <v>15505163</v>
      </c>
      <c r="E129" s="8">
        <v>11425371</v>
      </c>
      <c r="F129" s="8">
        <v>73.69</v>
      </c>
      <c r="J129" s="8" t="s">
        <v>302</v>
      </c>
      <c r="K129" s="8">
        <v>19941221</v>
      </c>
      <c r="L129" s="8">
        <v>14535792</v>
      </c>
      <c r="M129" s="8">
        <v>72.89</v>
      </c>
    </row>
    <row r="130" spans="2:13" ht="21" customHeight="1" x14ac:dyDescent="0.2">
      <c r="B130" s="8" t="s">
        <v>366</v>
      </c>
      <c r="D130" s="8">
        <v>22875467</v>
      </c>
      <c r="E130" s="8">
        <v>17220507</v>
      </c>
      <c r="F130" s="8">
        <v>75.28</v>
      </c>
      <c r="J130" s="8" t="s">
        <v>346</v>
      </c>
      <c r="K130" s="8">
        <v>29513289</v>
      </c>
      <c r="L130" s="8">
        <v>22068719</v>
      </c>
      <c r="M130" s="8">
        <v>74.78</v>
      </c>
    </row>
    <row r="131" spans="2:13" ht="21" customHeight="1" x14ac:dyDescent="0.2">
      <c r="B131" s="8" t="s">
        <v>367</v>
      </c>
      <c r="D131" s="8">
        <v>18432955</v>
      </c>
      <c r="E131" s="8">
        <v>14333704</v>
      </c>
      <c r="F131" s="8">
        <v>77.760000000000005</v>
      </c>
      <c r="J131" s="8" t="s">
        <v>264</v>
      </c>
      <c r="K131" s="8">
        <v>20460125</v>
      </c>
      <c r="L131" s="8">
        <v>13404463</v>
      </c>
      <c r="M131" s="8">
        <v>65.52</v>
      </c>
    </row>
    <row r="132" spans="2:13" ht="21" customHeight="1" x14ac:dyDescent="0.2">
      <c r="B132" s="8" t="s">
        <v>368</v>
      </c>
      <c r="D132" s="8">
        <v>24847634</v>
      </c>
      <c r="E132" s="8">
        <v>20868866</v>
      </c>
      <c r="F132" s="8">
        <v>83.99</v>
      </c>
      <c r="J132" s="8" t="s">
        <v>362</v>
      </c>
      <c r="K132" s="8">
        <v>19208045</v>
      </c>
      <c r="L132" s="8">
        <v>14393262</v>
      </c>
      <c r="M132" s="8">
        <v>74.930000000000007</v>
      </c>
    </row>
  </sheetData>
  <mergeCells count="2">
    <mergeCell ref="B2:F2"/>
    <mergeCell ref="J2:N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3"/>
  <sheetViews>
    <sheetView workbookViewId="0">
      <selection activeCell="I21" sqref="I21"/>
    </sheetView>
  </sheetViews>
  <sheetFormatPr baseColWidth="10" defaultRowHeight="15" x14ac:dyDescent="0.2"/>
  <cols>
    <col min="3" max="3" width="16" customWidth="1"/>
    <col min="4" max="4" width="19.33203125" customWidth="1"/>
    <col min="5" max="5" width="16.83203125" customWidth="1"/>
    <col min="6" max="6" width="17.33203125" customWidth="1"/>
  </cols>
  <sheetData>
    <row r="2" spans="1:7" ht="24" x14ac:dyDescent="0.3">
      <c r="B2" s="26" t="s">
        <v>23</v>
      </c>
      <c r="C2" s="26"/>
      <c r="D2" s="26"/>
      <c r="E2" s="26"/>
      <c r="F2" s="24"/>
      <c r="G2" s="24"/>
    </row>
    <row r="5" spans="1:7" x14ac:dyDescent="0.2">
      <c r="A5" t="s">
        <v>791</v>
      </c>
    </row>
    <row r="6" spans="1:7" x14ac:dyDescent="0.2">
      <c r="A6" t="s">
        <v>24</v>
      </c>
    </row>
    <row r="7" spans="1:7" x14ac:dyDescent="0.2">
      <c r="A7" t="s">
        <v>25</v>
      </c>
    </row>
    <row r="9" spans="1:7" x14ac:dyDescent="0.2">
      <c r="A9" t="s">
        <v>26</v>
      </c>
    </row>
    <row r="11" spans="1:7" x14ac:dyDescent="0.2">
      <c r="A11" t="s">
        <v>27</v>
      </c>
    </row>
    <row r="15" spans="1:7" ht="34" customHeight="1" x14ac:dyDescent="0.2">
      <c r="C15" s="27" t="s">
        <v>62</v>
      </c>
      <c r="D15" s="28" t="s">
        <v>63</v>
      </c>
      <c r="E15" s="28" t="s">
        <v>64</v>
      </c>
      <c r="F15" s="29" t="s">
        <v>65</v>
      </c>
    </row>
    <row r="16" spans="1:7" ht="16" x14ac:dyDescent="0.2">
      <c r="B16" s="36">
        <v>1</v>
      </c>
      <c r="C16" s="30" t="s">
        <v>28</v>
      </c>
      <c r="D16" s="31" t="s">
        <v>29</v>
      </c>
      <c r="E16" s="31">
        <v>0.75</v>
      </c>
      <c r="F16" s="32">
        <v>0.81</v>
      </c>
      <c r="G16" t="s">
        <v>91</v>
      </c>
    </row>
    <row r="17" spans="2:9" ht="16" x14ac:dyDescent="0.2">
      <c r="B17" s="36">
        <v>2</v>
      </c>
      <c r="C17" s="30" t="s">
        <v>30</v>
      </c>
      <c r="D17" s="31" t="s">
        <v>31</v>
      </c>
      <c r="E17" s="31">
        <v>0.73</v>
      </c>
      <c r="F17" s="32">
        <v>0.77</v>
      </c>
      <c r="G17" t="s">
        <v>91</v>
      </c>
    </row>
    <row r="18" spans="2:9" ht="16" x14ac:dyDescent="0.2">
      <c r="B18" s="36">
        <v>3</v>
      </c>
      <c r="C18" s="33" t="s">
        <v>32</v>
      </c>
      <c r="D18" s="31" t="s">
        <v>33</v>
      </c>
      <c r="E18" s="31">
        <v>0.79</v>
      </c>
      <c r="F18" s="32"/>
      <c r="H18" s="37"/>
      <c r="I18" t="s">
        <v>66</v>
      </c>
    </row>
    <row r="19" spans="2:9" ht="16" x14ac:dyDescent="0.2">
      <c r="B19" s="36">
        <v>4</v>
      </c>
      <c r="C19" s="30" t="s">
        <v>34</v>
      </c>
      <c r="D19" s="34" t="s">
        <v>35</v>
      </c>
      <c r="E19" s="31">
        <v>0.75</v>
      </c>
      <c r="F19" s="32"/>
    </row>
    <row r="20" spans="2:9" ht="16" x14ac:dyDescent="0.2">
      <c r="B20" s="36">
        <v>5</v>
      </c>
      <c r="C20" s="30" t="s">
        <v>36</v>
      </c>
      <c r="D20" s="34" t="s">
        <v>37</v>
      </c>
      <c r="E20" s="31">
        <v>0.85</v>
      </c>
      <c r="F20" s="32"/>
    </row>
    <row r="21" spans="2:9" ht="16" x14ac:dyDescent="0.2">
      <c r="B21" s="36">
        <v>6</v>
      </c>
      <c r="C21" s="30" t="s">
        <v>38</v>
      </c>
      <c r="D21" s="35" t="s">
        <v>39</v>
      </c>
      <c r="E21" s="31">
        <v>0.64</v>
      </c>
      <c r="F21" s="32">
        <v>0.76</v>
      </c>
      <c r="G21" t="s">
        <v>91</v>
      </c>
    </row>
    <row r="22" spans="2:9" ht="16" x14ac:dyDescent="0.2">
      <c r="B22" s="36">
        <v>7</v>
      </c>
      <c r="C22" s="33" t="s">
        <v>40</v>
      </c>
      <c r="D22" s="34" t="s">
        <v>41</v>
      </c>
      <c r="E22" s="31">
        <v>0.85</v>
      </c>
      <c r="F22" s="32"/>
    </row>
    <row r="23" spans="2:9" ht="16" x14ac:dyDescent="0.2">
      <c r="B23" s="36">
        <v>8</v>
      </c>
      <c r="C23" s="30" t="s">
        <v>42</v>
      </c>
      <c r="D23" s="31" t="s">
        <v>43</v>
      </c>
      <c r="E23" s="31">
        <v>0.69</v>
      </c>
      <c r="F23" s="32">
        <v>0.81</v>
      </c>
      <c r="G23" t="s">
        <v>91</v>
      </c>
    </row>
    <row r="24" spans="2:9" ht="16" x14ac:dyDescent="0.2">
      <c r="B24" s="36">
        <v>9</v>
      </c>
      <c r="C24" s="30" t="s">
        <v>44</v>
      </c>
      <c r="D24" s="31" t="s">
        <v>45</v>
      </c>
      <c r="E24" s="31">
        <v>0.73</v>
      </c>
      <c r="F24" s="32">
        <v>0.82</v>
      </c>
      <c r="G24" t="s">
        <v>91</v>
      </c>
    </row>
    <row r="25" spans="2:9" ht="16" x14ac:dyDescent="0.2">
      <c r="B25" s="36">
        <v>10</v>
      </c>
      <c r="C25" s="30" t="s">
        <v>46</v>
      </c>
      <c r="D25" s="31" t="s">
        <v>47</v>
      </c>
      <c r="E25" s="31">
        <v>0.71</v>
      </c>
      <c r="F25" s="32">
        <v>0.79</v>
      </c>
      <c r="G25" t="s">
        <v>91</v>
      </c>
    </row>
    <row r="26" spans="2:9" ht="16" x14ac:dyDescent="0.2">
      <c r="B26" s="36">
        <v>11</v>
      </c>
      <c r="C26" s="30" t="s">
        <v>48</v>
      </c>
      <c r="D26" s="31" t="s">
        <v>49</v>
      </c>
      <c r="E26" s="31">
        <v>0.88</v>
      </c>
      <c r="F26" s="32">
        <v>0.97</v>
      </c>
      <c r="G26" t="s">
        <v>91</v>
      </c>
    </row>
    <row r="27" spans="2:9" ht="16" x14ac:dyDescent="0.2">
      <c r="B27" s="36">
        <v>12</v>
      </c>
      <c r="C27" s="30" t="s">
        <v>50</v>
      </c>
      <c r="D27" s="31" t="s">
        <v>51</v>
      </c>
      <c r="E27" s="31">
        <v>0.82</v>
      </c>
      <c r="F27" s="32">
        <v>0.95</v>
      </c>
      <c r="G27" t="s">
        <v>91</v>
      </c>
    </row>
    <row r="28" spans="2:9" ht="16" x14ac:dyDescent="0.2">
      <c r="B28" s="36">
        <v>13</v>
      </c>
      <c r="C28" s="30" t="s">
        <v>52</v>
      </c>
      <c r="D28" s="31" t="s">
        <v>53</v>
      </c>
      <c r="E28" s="31">
        <v>0.89</v>
      </c>
      <c r="F28" s="32">
        <v>0.97</v>
      </c>
      <c r="G28" t="s">
        <v>91</v>
      </c>
    </row>
    <row r="29" spans="2:9" ht="16" x14ac:dyDescent="0.2">
      <c r="B29" s="36">
        <v>14</v>
      </c>
      <c r="C29" s="30" t="s">
        <v>54</v>
      </c>
      <c r="D29" s="34" t="s">
        <v>55</v>
      </c>
      <c r="E29" s="31">
        <v>0.92</v>
      </c>
      <c r="F29" s="32"/>
    </row>
    <row r="30" spans="2:9" ht="16" x14ac:dyDescent="0.2">
      <c r="B30" s="36">
        <v>15</v>
      </c>
      <c r="C30" s="30" t="s">
        <v>56</v>
      </c>
      <c r="D30" s="31" t="s">
        <v>57</v>
      </c>
      <c r="E30" s="31">
        <v>0.78</v>
      </c>
      <c r="F30" s="32">
        <v>0.81</v>
      </c>
      <c r="G30" t="s">
        <v>91</v>
      </c>
      <c r="H30" t="s">
        <v>80</v>
      </c>
    </row>
    <row r="31" spans="2:9" ht="16" x14ac:dyDescent="0.2">
      <c r="B31" s="36">
        <v>16</v>
      </c>
      <c r="C31" s="30" t="s">
        <v>58</v>
      </c>
      <c r="D31" s="31" t="s">
        <v>59</v>
      </c>
      <c r="E31" s="31">
        <v>0.86</v>
      </c>
      <c r="F31" s="32">
        <v>0.91</v>
      </c>
      <c r="G31" t="s">
        <v>91</v>
      </c>
    </row>
    <row r="32" spans="2:9" ht="16" x14ac:dyDescent="0.2">
      <c r="B32" s="36">
        <v>17</v>
      </c>
      <c r="C32" s="33" t="s">
        <v>60</v>
      </c>
      <c r="D32" s="34" t="s">
        <v>61</v>
      </c>
      <c r="E32" s="31">
        <v>0.91</v>
      </c>
      <c r="F32" s="32"/>
    </row>
    <row r="35" spans="2:6" ht="39" customHeight="1" x14ac:dyDescent="0.2">
      <c r="C35" s="27" t="s">
        <v>62</v>
      </c>
      <c r="D35" s="28" t="s">
        <v>63</v>
      </c>
      <c r="E35" s="28" t="s">
        <v>64</v>
      </c>
      <c r="F35" s="29" t="s">
        <v>65</v>
      </c>
    </row>
    <row r="36" spans="2:6" ht="16" x14ac:dyDescent="0.2">
      <c r="B36" s="36">
        <v>1</v>
      </c>
      <c r="C36" s="38" t="s">
        <v>67</v>
      </c>
      <c r="D36" s="39" t="s">
        <v>68</v>
      </c>
      <c r="E36" s="40">
        <v>0.86</v>
      </c>
      <c r="F36" s="41">
        <v>0.95</v>
      </c>
    </row>
    <row r="37" spans="2:6" ht="16" x14ac:dyDescent="0.2">
      <c r="C37" s="38" t="s">
        <v>67</v>
      </c>
      <c r="D37" s="39" t="s">
        <v>69</v>
      </c>
      <c r="E37" s="40">
        <v>0.89</v>
      </c>
      <c r="F37" s="41">
        <v>0.96</v>
      </c>
    </row>
    <row r="38" spans="2:6" ht="16" x14ac:dyDescent="0.2">
      <c r="C38" s="38" t="s">
        <v>68</v>
      </c>
      <c r="D38" s="39" t="s">
        <v>69</v>
      </c>
      <c r="E38" s="40">
        <v>0.89</v>
      </c>
      <c r="F38" s="41">
        <v>0.97</v>
      </c>
    </row>
    <row r="39" spans="2:6" ht="16" x14ac:dyDescent="0.2">
      <c r="B39" s="36">
        <v>2</v>
      </c>
      <c r="C39" s="42" t="s">
        <v>70</v>
      </c>
      <c r="D39" s="43" t="s">
        <v>71</v>
      </c>
      <c r="E39" s="44">
        <v>0.84</v>
      </c>
      <c r="F39" s="45">
        <v>0.88</v>
      </c>
    </row>
    <row r="40" spans="2:6" ht="16" x14ac:dyDescent="0.2">
      <c r="C40" s="42" t="s">
        <v>70</v>
      </c>
      <c r="D40" s="43" t="s">
        <v>72</v>
      </c>
      <c r="E40" s="44">
        <v>0.8</v>
      </c>
      <c r="F40" s="45">
        <v>0.83</v>
      </c>
    </row>
    <row r="41" spans="2:6" ht="16" x14ac:dyDescent="0.2">
      <c r="C41" s="42" t="s">
        <v>71</v>
      </c>
      <c r="D41" s="43" t="s">
        <v>72</v>
      </c>
      <c r="E41" s="44">
        <v>0.75</v>
      </c>
      <c r="F41" s="45">
        <v>0.79</v>
      </c>
    </row>
    <row r="42" spans="2:6" ht="16" x14ac:dyDescent="0.2">
      <c r="B42" s="36">
        <v>3</v>
      </c>
      <c r="C42" s="46" t="s">
        <v>73</v>
      </c>
      <c r="D42" s="47" t="s">
        <v>74</v>
      </c>
      <c r="E42" s="48">
        <v>0.86</v>
      </c>
      <c r="F42" s="49">
        <v>0.92</v>
      </c>
    </row>
    <row r="43" spans="2:6" ht="16" x14ac:dyDescent="0.2">
      <c r="C43" s="46" t="s">
        <v>73</v>
      </c>
      <c r="D43" s="50" t="s">
        <v>75</v>
      </c>
      <c r="E43" s="48">
        <v>0.89</v>
      </c>
      <c r="F43" s="51"/>
    </row>
    <row r="44" spans="2:6" ht="16" x14ac:dyDescent="0.2">
      <c r="C44" s="46" t="s">
        <v>74</v>
      </c>
      <c r="D44" s="50" t="s">
        <v>75</v>
      </c>
      <c r="E44" s="48">
        <v>0.89</v>
      </c>
      <c r="F44" s="51"/>
    </row>
    <row r="45" spans="2:6" ht="16" x14ac:dyDescent="0.2">
      <c r="B45" s="36">
        <v>4</v>
      </c>
      <c r="C45" s="52" t="s">
        <v>76</v>
      </c>
      <c r="D45" s="53" t="s">
        <v>77</v>
      </c>
      <c r="E45" s="54">
        <v>0.92</v>
      </c>
      <c r="F45" s="55">
        <v>0.94</v>
      </c>
    </row>
    <row r="46" spans="2:6" ht="16" x14ac:dyDescent="0.2">
      <c r="C46" s="52" t="s">
        <v>76</v>
      </c>
      <c r="D46" s="53" t="s">
        <v>78</v>
      </c>
      <c r="E46" s="54">
        <v>0.75</v>
      </c>
      <c r="F46" s="55">
        <v>0.79</v>
      </c>
    </row>
    <row r="47" spans="2:6" ht="16" x14ac:dyDescent="0.2">
      <c r="C47" s="52" t="s">
        <v>77</v>
      </c>
      <c r="D47" s="53" t="s">
        <v>78</v>
      </c>
      <c r="E47" s="54">
        <v>0.75</v>
      </c>
      <c r="F47" s="55">
        <v>0.78</v>
      </c>
    </row>
    <row r="48" spans="2:6" ht="16" x14ac:dyDescent="0.2">
      <c r="B48" s="36">
        <v>5</v>
      </c>
      <c r="C48" s="56" t="s">
        <v>58</v>
      </c>
      <c r="D48" s="57" t="s">
        <v>59</v>
      </c>
      <c r="E48" s="58">
        <v>0.86</v>
      </c>
      <c r="F48" s="59">
        <v>0.91</v>
      </c>
    </row>
    <row r="49" spans="1:8" ht="16" x14ac:dyDescent="0.2">
      <c r="C49" s="56" t="s">
        <v>58</v>
      </c>
      <c r="D49" s="57" t="s">
        <v>79</v>
      </c>
      <c r="E49" s="58">
        <v>0.68</v>
      </c>
      <c r="F49" s="59">
        <v>0.73</v>
      </c>
      <c r="H49" t="s">
        <v>81</v>
      </c>
    </row>
    <row r="50" spans="1:8" ht="16" x14ac:dyDescent="0.2">
      <c r="C50" s="60" t="s">
        <v>79</v>
      </c>
      <c r="D50" s="61" t="s">
        <v>59</v>
      </c>
      <c r="E50" s="62">
        <v>0.72</v>
      </c>
      <c r="F50" s="63">
        <v>0.76</v>
      </c>
    </row>
    <row r="55" spans="1:8" x14ac:dyDescent="0.2">
      <c r="A55" t="s">
        <v>92</v>
      </c>
    </row>
    <row r="57" spans="1:8" x14ac:dyDescent="0.2">
      <c r="B57" t="s">
        <v>93</v>
      </c>
    </row>
    <row r="58" spans="1:8" x14ac:dyDescent="0.2">
      <c r="B58" t="s">
        <v>94</v>
      </c>
    </row>
    <row r="59" spans="1:8" x14ac:dyDescent="0.2">
      <c r="B59" t="s">
        <v>95</v>
      </c>
    </row>
    <row r="60" spans="1:8" x14ac:dyDescent="0.2">
      <c r="B60" t="s">
        <v>96</v>
      </c>
    </row>
    <row r="61" spans="1:8" x14ac:dyDescent="0.2">
      <c r="B61" t="s">
        <v>97</v>
      </c>
    </row>
    <row r="62" spans="1:8" x14ac:dyDescent="0.2">
      <c r="B62" t="s">
        <v>98</v>
      </c>
    </row>
    <row r="63" spans="1:8" x14ac:dyDescent="0.2">
      <c r="B63" t="s">
        <v>99</v>
      </c>
    </row>
    <row r="64" spans="1:8" x14ac:dyDescent="0.2">
      <c r="B64" t="s">
        <v>100</v>
      </c>
    </row>
    <row r="65" spans="2:2" x14ac:dyDescent="0.2">
      <c r="B65" t="s">
        <v>101</v>
      </c>
    </row>
    <row r="66" spans="2:2" x14ac:dyDescent="0.2">
      <c r="B66" t="s">
        <v>102</v>
      </c>
    </row>
    <row r="67" spans="2:2" x14ac:dyDescent="0.2">
      <c r="B67" t="s">
        <v>103</v>
      </c>
    </row>
    <row r="68" spans="2:2" x14ac:dyDescent="0.2">
      <c r="B68" t="s">
        <v>104</v>
      </c>
    </row>
    <row r="69" spans="2:2" x14ac:dyDescent="0.2">
      <c r="B69" t="s">
        <v>105</v>
      </c>
    </row>
    <row r="70" spans="2:2" x14ac:dyDescent="0.2">
      <c r="B70" t="s">
        <v>106</v>
      </c>
    </row>
    <row r="71" spans="2:2" x14ac:dyDescent="0.2">
      <c r="B71" t="s">
        <v>107</v>
      </c>
    </row>
    <row r="72" spans="2:2" x14ac:dyDescent="0.2">
      <c r="B72" t="s">
        <v>108</v>
      </c>
    </row>
    <row r="73" spans="2:2" x14ac:dyDescent="0.2">
      <c r="B73" t="s">
        <v>109</v>
      </c>
    </row>
    <row r="74" spans="2:2" x14ac:dyDescent="0.2">
      <c r="B74" t="s">
        <v>110</v>
      </c>
    </row>
    <row r="75" spans="2:2" x14ac:dyDescent="0.2">
      <c r="B75" t="s">
        <v>111</v>
      </c>
    </row>
    <row r="76" spans="2:2" x14ac:dyDescent="0.2">
      <c r="B76" t="s">
        <v>112</v>
      </c>
    </row>
    <row r="77" spans="2:2" x14ac:dyDescent="0.2">
      <c r="B77" t="s">
        <v>113</v>
      </c>
    </row>
    <row r="78" spans="2:2" x14ac:dyDescent="0.2">
      <c r="B78" t="s">
        <v>114</v>
      </c>
    </row>
    <row r="79" spans="2:2" x14ac:dyDescent="0.2">
      <c r="B79" t="s">
        <v>115</v>
      </c>
    </row>
    <row r="80" spans="2:2" x14ac:dyDescent="0.2">
      <c r="B80" t="s">
        <v>116</v>
      </c>
    </row>
    <row r="81" spans="2:2" x14ac:dyDescent="0.2">
      <c r="B81" t="s">
        <v>117</v>
      </c>
    </row>
    <row r="82" spans="2:2" x14ac:dyDescent="0.2">
      <c r="B82" t="s">
        <v>118</v>
      </c>
    </row>
    <row r="83" spans="2:2" x14ac:dyDescent="0.2">
      <c r="B83" t="s">
        <v>119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19"/>
  <sheetViews>
    <sheetView workbookViewId="0">
      <selection activeCell="B3" sqref="B3:I3"/>
    </sheetView>
  </sheetViews>
  <sheetFormatPr baseColWidth="10" defaultRowHeight="15" x14ac:dyDescent="0.2"/>
  <sheetData>
    <row r="3" spans="2:22" ht="39" customHeight="1" x14ac:dyDescent="0.2">
      <c r="B3" s="245" t="s">
        <v>792</v>
      </c>
      <c r="C3" s="245"/>
      <c r="D3" s="245"/>
      <c r="E3" s="245"/>
      <c r="F3" s="245"/>
      <c r="G3" s="245"/>
      <c r="H3" s="245"/>
      <c r="I3" s="245"/>
      <c r="O3" s="245" t="s">
        <v>793</v>
      </c>
      <c r="P3" s="245"/>
      <c r="Q3" s="245"/>
      <c r="R3" s="245"/>
      <c r="S3" s="245"/>
      <c r="T3" s="245"/>
      <c r="U3" s="245"/>
      <c r="V3" s="245"/>
    </row>
    <row r="8" spans="2:22" x14ac:dyDescent="0.2">
      <c r="F8" s="214" t="s">
        <v>777</v>
      </c>
      <c r="S8" s="217" t="s">
        <v>777</v>
      </c>
    </row>
    <row r="9" spans="2:22" x14ac:dyDescent="0.2">
      <c r="C9" s="244" t="s">
        <v>778</v>
      </c>
      <c r="D9" s="244"/>
      <c r="E9" s="244"/>
      <c r="F9" s="1" t="s">
        <v>779</v>
      </c>
      <c r="P9" s="244" t="s">
        <v>778</v>
      </c>
      <c r="Q9" s="244"/>
      <c r="R9" s="244"/>
      <c r="S9" s="218" t="s">
        <v>779</v>
      </c>
    </row>
    <row r="10" spans="2:22" x14ac:dyDescent="0.2">
      <c r="C10" s="244" t="s">
        <v>780</v>
      </c>
      <c r="D10" s="244"/>
      <c r="E10" s="244"/>
      <c r="F10" s="1">
        <v>120</v>
      </c>
      <c r="G10" t="s">
        <v>783</v>
      </c>
      <c r="P10" s="244" t="s">
        <v>780</v>
      </c>
      <c r="Q10" s="244"/>
      <c r="R10" s="244"/>
      <c r="S10" s="218">
        <v>120</v>
      </c>
      <c r="T10" t="s">
        <v>783</v>
      </c>
    </row>
    <row r="11" spans="2:22" x14ac:dyDescent="0.2">
      <c r="C11" s="244" t="s">
        <v>784</v>
      </c>
      <c r="D11" s="244"/>
      <c r="E11" s="244"/>
      <c r="F11" s="1">
        <v>73297</v>
      </c>
      <c r="P11" s="244" t="s">
        <v>784</v>
      </c>
      <c r="Q11" s="244"/>
      <c r="R11" s="244"/>
      <c r="S11" s="218">
        <v>55161</v>
      </c>
    </row>
    <row r="12" spans="2:22" x14ac:dyDescent="0.2">
      <c r="C12" s="244" t="s">
        <v>794</v>
      </c>
      <c r="D12" s="244"/>
      <c r="E12" s="244"/>
      <c r="F12" s="1">
        <v>12716</v>
      </c>
      <c r="P12" s="244" t="s">
        <v>794</v>
      </c>
      <c r="Q12" s="244"/>
      <c r="R12" s="244"/>
      <c r="S12" s="218">
        <v>10721</v>
      </c>
    </row>
    <row r="13" spans="2:22" x14ac:dyDescent="0.2">
      <c r="C13" s="244" t="s">
        <v>781</v>
      </c>
      <c r="D13" s="244"/>
      <c r="E13" s="244"/>
      <c r="F13" s="1">
        <v>169</v>
      </c>
      <c r="P13" s="244" t="s">
        <v>781</v>
      </c>
      <c r="Q13" s="244"/>
      <c r="R13" s="244"/>
      <c r="S13" s="218">
        <v>127</v>
      </c>
    </row>
    <row r="14" spans="2:22" x14ac:dyDescent="0.2">
      <c r="C14" s="244" t="s">
        <v>782</v>
      </c>
      <c r="D14" s="244"/>
      <c r="E14" s="244"/>
      <c r="F14" s="246">
        <v>12547</v>
      </c>
      <c r="P14" s="244" t="s">
        <v>782</v>
      </c>
      <c r="Q14" s="244"/>
      <c r="R14" s="244"/>
      <c r="S14" s="246">
        <v>10594</v>
      </c>
    </row>
    <row r="19" spans="10:10" x14ac:dyDescent="0.2">
      <c r="J19" t="s">
        <v>785</v>
      </c>
    </row>
  </sheetData>
  <mergeCells count="14">
    <mergeCell ref="P14:R14"/>
    <mergeCell ref="P10:R10"/>
    <mergeCell ref="P11:R11"/>
    <mergeCell ref="P12:R12"/>
    <mergeCell ref="P13:R13"/>
    <mergeCell ref="B3:I3"/>
    <mergeCell ref="O3:V3"/>
    <mergeCell ref="P9:R9"/>
    <mergeCell ref="C14:E14"/>
    <mergeCell ref="C11:E11"/>
    <mergeCell ref="C9:E9"/>
    <mergeCell ref="C10:E10"/>
    <mergeCell ref="C12:E12"/>
    <mergeCell ref="C13:E13"/>
  </mergeCells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47"/>
  <sheetViews>
    <sheetView tabSelected="1" workbookViewId="0">
      <selection activeCell="N21" sqref="N21"/>
    </sheetView>
  </sheetViews>
  <sheetFormatPr baseColWidth="10" defaultRowHeight="15" x14ac:dyDescent="0.2"/>
  <cols>
    <col min="1" max="1" width="15.5" customWidth="1"/>
    <col min="2" max="2" width="28.6640625" customWidth="1"/>
    <col min="3" max="3" width="20.1640625" customWidth="1"/>
    <col min="4" max="4" width="19.33203125" customWidth="1"/>
    <col min="5" max="5" width="18.1640625" customWidth="1"/>
    <col min="6" max="8" width="9.83203125" customWidth="1"/>
    <col min="9" max="9" width="28.6640625" customWidth="1"/>
    <col min="10" max="10" width="20.1640625" customWidth="1"/>
    <col min="11" max="11" width="19.33203125" customWidth="1"/>
    <col min="12" max="12" width="18.1640625" customWidth="1"/>
  </cols>
  <sheetData>
    <row r="4" spans="2:12" ht="21" x14ac:dyDescent="0.2">
      <c r="B4" s="245" t="s">
        <v>795</v>
      </c>
      <c r="C4" s="245"/>
      <c r="D4" s="245"/>
      <c r="E4" s="245"/>
      <c r="I4" s="245" t="s">
        <v>796</v>
      </c>
      <c r="J4" s="245"/>
      <c r="K4" s="245"/>
      <c r="L4" s="245"/>
    </row>
    <row r="7" spans="2:12" x14ac:dyDescent="0.2">
      <c r="B7" t="s">
        <v>728</v>
      </c>
      <c r="I7" t="s">
        <v>728</v>
      </c>
    </row>
    <row r="8" spans="2:12" x14ac:dyDescent="0.2">
      <c r="B8" t="s">
        <v>729</v>
      </c>
      <c r="C8" t="s">
        <v>730</v>
      </c>
      <c r="I8" t="s">
        <v>729</v>
      </c>
      <c r="J8" t="s">
        <v>730</v>
      </c>
    </row>
    <row r="10" spans="2:12" ht="16" x14ac:dyDescent="0.2">
      <c r="C10" s="215" t="s">
        <v>731</v>
      </c>
      <c r="D10" s="215" t="s">
        <v>732</v>
      </c>
      <c r="E10" t="s">
        <v>733</v>
      </c>
      <c r="J10" s="215" t="s">
        <v>731</v>
      </c>
      <c r="K10" s="215" t="s">
        <v>732</v>
      </c>
      <c r="L10" t="s">
        <v>733</v>
      </c>
    </row>
    <row r="11" spans="2:12" x14ac:dyDescent="0.2">
      <c r="B11" s="37" t="s">
        <v>734</v>
      </c>
      <c r="C11" s="37">
        <v>719737</v>
      </c>
      <c r="D11" s="37">
        <v>41524</v>
      </c>
      <c r="E11" s="176">
        <f>(C11-D11)/C11</f>
        <v>0.94230670369871217</v>
      </c>
      <c r="I11" s="37" t="s">
        <v>734</v>
      </c>
      <c r="J11" s="37"/>
      <c r="K11" s="37"/>
      <c r="L11" s="176"/>
    </row>
    <row r="12" spans="2:12" x14ac:dyDescent="0.2">
      <c r="B12" s="37" t="s">
        <v>735</v>
      </c>
      <c r="C12" s="216">
        <f>C11/2228850</f>
        <v>0.32291854543823045</v>
      </c>
      <c r="D12" s="216">
        <f>D11/2228850</f>
        <v>1.8630235323148708E-2</v>
      </c>
      <c r="E12" s="176">
        <f t="shared" ref="E12:E75" si="0">(C12-D12)/C12</f>
        <v>0.94230670369871217</v>
      </c>
      <c r="I12" s="37" t="s">
        <v>735</v>
      </c>
      <c r="J12" s="216"/>
      <c r="K12" s="216"/>
      <c r="L12" s="176"/>
    </row>
    <row r="13" spans="2:12" x14ac:dyDescent="0.2">
      <c r="B13" t="s">
        <v>274</v>
      </c>
      <c r="C13">
        <v>3569</v>
      </c>
      <c r="D13">
        <v>98</v>
      </c>
      <c r="E13" s="176">
        <f t="shared" si="0"/>
        <v>0.97254132810311011</v>
      </c>
      <c r="I13" t="s">
        <v>274</v>
      </c>
      <c r="L13" s="176"/>
    </row>
    <row r="14" spans="2:12" x14ac:dyDescent="0.2">
      <c r="B14" t="s">
        <v>343</v>
      </c>
      <c r="C14">
        <v>3385</v>
      </c>
      <c r="D14">
        <v>245</v>
      </c>
      <c r="E14" s="176">
        <f t="shared" si="0"/>
        <v>0.92762186115214185</v>
      </c>
      <c r="I14" t="s">
        <v>343</v>
      </c>
      <c r="L14" s="176"/>
    </row>
    <row r="15" spans="2:12" x14ac:dyDescent="0.2">
      <c r="B15" t="s">
        <v>255</v>
      </c>
      <c r="C15">
        <v>1521</v>
      </c>
      <c r="D15">
        <v>13</v>
      </c>
      <c r="E15" s="176">
        <f t="shared" si="0"/>
        <v>0.99145299145299148</v>
      </c>
      <c r="I15" t="s">
        <v>255</v>
      </c>
      <c r="L15" s="176"/>
    </row>
    <row r="16" spans="2:12" x14ac:dyDescent="0.2">
      <c r="B16" t="s">
        <v>365</v>
      </c>
      <c r="C16">
        <v>1919</v>
      </c>
      <c r="D16">
        <v>79</v>
      </c>
      <c r="E16" s="176">
        <f t="shared" si="0"/>
        <v>0.95883272537780095</v>
      </c>
      <c r="I16" t="s">
        <v>365</v>
      </c>
      <c r="L16" s="176"/>
    </row>
    <row r="17" spans="2:12" x14ac:dyDescent="0.2">
      <c r="B17" t="s">
        <v>311</v>
      </c>
      <c r="C17">
        <v>1378</v>
      </c>
      <c r="D17">
        <v>37</v>
      </c>
      <c r="E17" s="176">
        <f t="shared" si="0"/>
        <v>0.97314949201741652</v>
      </c>
      <c r="I17" t="s">
        <v>311</v>
      </c>
      <c r="L17" s="176"/>
    </row>
    <row r="18" spans="2:12" x14ac:dyDescent="0.2">
      <c r="B18" t="s">
        <v>335</v>
      </c>
      <c r="C18">
        <v>1040</v>
      </c>
      <c r="D18">
        <v>44</v>
      </c>
      <c r="E18" s="176">
        <f t="shared" si="0"/>
        <v>0.95769230769230773</v>
      </c>
      <c r="I18" t="s">
        <v>335</v>
      </c>
      <c r="L18" s="176"/>
    </row>
    <row r="19" spans="2:12" x14ac:dyDescent="0.2">
      <c r="B19" t="s">
        <v>292</v>
      </c>
      <c r="C19">
        <v>4460</v>
      </c>
      <c r="D19">
        <v>121</v>
      </c>
      <c r="E19" s="176">
        <f t="shared" si="0"/>
        <v>0.97286995515695063</v>
      </c>
      <c r="I19" t="s">
        <v>292</v>
      </c>
      <c r="L19" s="176"/>
    </row>
    <row r="20" spans="2:12" x14ac:dyDescent="0.2">
      <c r="B20" t="s">
        <v>326</v>
      </c>
      <c r="C20">
        <v>2244</v>
      </c>
      <c r="D20">
        <v>79</v>
      </c>
      <c r="E20" s="176">
        <f t="shared" si="0"/>
        <v>0.96479500891265602</v>
      </c>
      <c r="I20" t="s">
        <v>326</v>
      </c>
      <c r="L20" s="176"/>
    </row>
    <row r="21" spans="2:12" x14ac:dyDescent="0.2">
      <c r="B21" t="s">
        <v>352</v>
      </c>
      <c r="C21">
        <v>2950</v>
      </c>
      <c r="D21">
        <v>65</v>
      </c>
      <c r="E21" s="176">
        <f t="shared" si="0"/>
        <v>0.97796610169491527</v>
      </c>
      <c r="I21" t="s">
        <v>352</v>
      </c>
      <c r="L21" s="176"/>
    </row>
    <row r="22" spans="2:12" x14ac:dyDescent="0.2">
      <c r="B22" t="s">
        <v>265</v>
      </c>
      <c r="C22">
        <v>777</v>
      </c>
      <c r="D22">
        <v>10</v>
      </c>
      <c r="E22" s="176">
        <f t="shared" si="0"/>
        <v>0.98712998712998712</v>
      </c>
      <c r="I22" t="s">
        <v>265</v>
      </c>
      <c r="L22" s="176"/>
    </row>
    <row r="23" spans="2:12" x14ac:dyDescent="0.2">
      <c r="B23" t="s">
        <v>354</v>
      </c>
      <c r="C23">
        <v>1467</v>
      </c>
      <c r="D23">
        <v>9</v>
      </c>
      <c r="E23" s="176">
        <f t="shared" si="0"/>
        <v>0.99386503067484666</v>
      </c>
      <c r="I23" t="s">
        <v>354</v>
      </c>
      <c r="L23" s="176"/>
    </row>
    <row r="24" spans="2:12" x14ac:dyDescent="0.2">
      <c r="B24" t="s">
        <v>300</v>
      </c>
      <c r="C24">
        <v>1168</v>
      </c>
      <c r="D24">
        <v>101</v>
      </c>
      <c r="E24" s="176">
        <f t="shared" si="0"/>
        <v>0.91352739726027399</v>
      </c>
      <c r="I24" t="s">
        <v>300</v>
      </c>
      <c r="L24" s="176"/>
    </row>
    <row r="25" spans="2:12" x14ac:dyDescent="0.2">
      <c r="B25" t="s">
        <v>319</v>
      </c>
      <c r="C25">
        <v>887</v>
      </c>
      <c r="D25">
        <v>14</v>
      </c>
      <c r="E25" s="176">
        <f t="shared" si="0"/>
        <v>0.98421645997745211</v>
      </c>
      <c r="I25" t="s">
        <v>319</v>
      </c>
      <c r="L25" s="176"/>
    </row>
    <row r="26" spans="2:12" x14ac:dyDescent="0.2">
      <c r="B26" t="s">
        <v>336</v>
      </c>
      <c r="C26">
        <v>6090</v>
      </c>
      <c r="D26">
        <v>625</v>
      </c>
      <c r="E26" s="176">
        <f t="shared" si="0"/>
        <v>0.89737274220032837</v>
      </c>
      <c r="I26" t="s">
        <v>336</v>
      </c>
      <c r="L26" s="176"/>
    </row>
    <row r="27" spans="2:12" x14ac:dyDescent="0.2">
      <c r="B27" t="s">
        <v>287</v>
      </c>
      <c r="C27">
        <v>1551</v>
      </c>
      <c r="D27">
        <v>21</v>
      </c>
      <c r="E27" s="176">
        <f t="shared" si="0"/>
        <v>0.98646034816247585</v>
      </c>
      <c r="I27" t="s">
        <v>287</v>
      </c>
      <c r="L27" s="176"/>
    </row>
    <row r="28" spans="2:12" x14ac:dyDescent="0.2">
      <c r="B28" t="s">
        <v>294</v>
      </c>
      <c r="C28">
        <v>702</v>
      </c>
      <c r="D28">
        <v>9</v>
      </c>
      <c r="E28" s="176">
        <f t="shared" si="0"/>
        <v>0.98717948717948723</v>
      </c>
      <c r="I28" t="s">
        <v>294</v>
      </c>
      <c r="L28" s="176"/>
    </row>
    <row r="29" spans="2:12" x14ac:dyDescent="0.2">
      <c r="B29" t="s">
        <v>268</v>
      </c>
      <c r="C29">
        <v>708</v>
      </c>
      <c r="D29">
        <v>22</v>
      </c>
      <c r="E29" s="176">
        <f t="shared" si="0"/>
        <v>0.96892655367231639</v>
      </c>
      <c r="I29" t="s">
        <v>268</v>
      </c>
      <c r="L29" s="176"/>
    </row>
    <row r="30" spans="2:12" x14ac:dyDescent="0.2">
      <c r="B30" t="s">
        <v>350</v>
      </c>
      <c r="C30">
        <v>907</v>
      </c>
      <c r="D30">
        <v>9</v>
      </c>
      <c r="E30" s="176">
        <f t="shared" si="0"/>
        <v>0.99007717750826907</v>
      </c>
      <c r="I30" t="s">
        <v>350</v>
      </c>
      <c r="L30" s="176"/>
    </row>
    <row r="31" spans="2:12" x14ac:dyDescent="0.2">
      <c r="B31" t="s">
        <v>269</v>
      </c>
      <c r="C31">
        <v>861</v>
      </c>
      <c r="D31">
        <v>25</v>
      </c>
      <c r="E31" s="176">
        <f t="shared" si="0"/>
        <v>0.97096399535423927</v>
      </c>
      <c r="I31" t="s">
        <v>269</v>
      </c>
      <c r="L31" s="176"/>
    </row>
    <row r="32" spans="2:12" x14ac:dyDescent="0.2">
      <c r="B32" t="s">
        <v>251</v>
      </c>
      <c r="C32">
        <v>2025</v>
      </c>
      <c r="D32">
        <v>73</v>
      </c>
      <c r="E32" s="176">
        <f t="shared" si="0"/>
        <v>0.96395061728395059</v>
      </c>
      <c r="I32" t="s">
        <v>251</v>
      </c>
      <c r="L32" s="176"/>
    </row>
    <row r="33" spans="2:12" x14ac:dyDescent="0.2">
      <c r="B33" t="s">
        <v>286</v>
      </c>
      <c r="C33">
        <v>1368</v>
      </c>
      <c r="D33">
        <v>23</v>
      </c>
      <c r="E33" s="176">
        <f t="shared" si="0"/>
        <v>0.98318713450292394</v>
      </c>
      <c r="I33" t="s">
        <v>286</v>
      </c>
      <c r="L33" s="176"/>
    </row>
    <row r="34" spans="2:12" x14ac:dyDescent="0.2">
      <c r="B34" t="s">
        <v>328</v>
      </c>
      <c r="C34">
        <v>991</v>
      </c>
      <c r="D34">
        <v>14</v>
      </c>
      <c r="E34" s="176">
        <f t="shared" si="0"/>
        <v>0.98587285570131178</v>
      </c>
      <c r="I34" t="s">
        <v>328</v>
      </c>
      <c r="L34" s="176"/>
    </row>
    <row r="35" spans="2:12" x14ac:dyDescent="0.2">
      <c r="B35" t="s">
        <v>364</v>
      </c>
      <c r="C35">
        <v>1147</v>
      </c>
      <c r="D35">
        <v>25</v>
      </c>
      <c r="E35" s="176">
        <f t="shared" si="0"/>
        <v>0.97820401046207495</v>
      </c>
      <c r="I35" t="s">
        <v>364</v>
      </c>
      <c r="L35" s="176"/>
    </row>
    <row r="36" spans="2:12" x14ac:dyDescent="0.2">
      <c r="B36" t="s">
        <v>317</v>
      </c>
      <c r="C36">
        <v>1243</v>
      </c>
      <c r="D36">
        <v>77</v>
      </c>
      <c r="E36" s="176">
        <f t="shared" si="0"/>
        <v>0.93805309734513276</v>
      </c>
      <c r="I36" t="s">
        <v>317</v>
      </c>
      <c r="L36" s="176"/>
    </row>
    <row r="37" spans="2:12" x14ac:dyDescent="0.2">
      <c r="B37" t="s">
        <v>267</v>
      </c>
      <c r="C37">
        <v>3852</v>
      </c>
      <c r="D37">
        <v>141</v>
      </c>
      <c r="E37" s="176">
        <f t="shared" si="0"/>
        <v>0.96339563862928346</v>
      </c>
      <c r="I37" t="s">
        <v>267</v>
      </c>
      <c r="L37" s="176"/>
    </row>
    <row r="38" spans="2:12" x14ac:dyDescent="0.2">
      <c r="B38" t="s">
        <v>250</v>
      </c>
      <c r="C38">
        <v>2723</v>
      </c>
      <c r="D38">
        <v>121</v>
      </c>
      <c r="E38" s="176">
        <f t="shared" si="0"/>
        <v>0.95556371648916638</v>
      </c>
      <c r="I38" t="s">
        <v>250</v>
      </c>
      <c r="L38" s="176"/>
    </row>
    <row r="39" spans="2:12" x14ac:dyDescent="0.2">
      <c r="B39" t="s">
        <v>273</v>
      </c>
      <c r="C39">
        <v>2016</v>
      </c>
      <c r="D39">
        <v>30</v>
      </c>
      <c r="E39" s="176">
        <f t="shared" si="0"/>
        <v>0.98511904761904767</v>
      </c>
      <c r="I39" t="s">
        <v>273</v>
      </c>
      <c r="L39" s="176"/>
    </row>
    <row r="40" spans="2:12" x14ac:dyDescent="0.2">
      <c r="B40" t="s">
        <v>358</v>
      </c>
      <c r="C40">
        <v>750</v>
      </c>
      <c r="D40">
        <v>13</v>
      </c>
      <c r="E40" s="176">
        <f t="shared" si="0"/>
        <v>0.98266666666666669</v>
      </c>
      <c r="I40" t="s">
        <v>358</v>
      </c>
      <c r="L40" s="176"/>
    </row>
    <row r="41" spans="2:12" x14ac:dyDescent="0.2">
      <c r="B41" t="s">
        <v>258</v>
      </c>
      <c r="C41">
        <v>938</v>
      </c>
      <c r="D41">
        <v>9</v>
      </c>
      <c r="E41" s="176">
        <f t="shared" si="0"/>
        <v>0.99040511727078895</v>
      </c>
      <c r="I41" t="s">
        <v>258</v>
      </c>
      <c r="L41" s="176"/>
    </row>
    <row r="42" spans="2:12" x14ac:dyDescent="0.2">
      <c r="B42" t="s">
        <v>342</v>
      </c>
      <c r="C42">
        <v>355</v>
      </c>
      <c r="D42">
        <v>5</v>
      </c>
      <c r="E42" s="176">
        <f t="shared" si="0"/>
        <v>0.9859154929577465</v>
      </c>
      <c r="I42" t="s">
        <v>342</v>
      </c>
      <c r="L42" s="176"/>
    </row>
    <row r="43" spans="2:12" x14ac:dyDescent="0.2">
      <c r="B43" t="s">
        <v>349</v>
      </c>
      <c r="C43">
        <v>2250</v>
      </c>
      <c r="D43">
        <v>31</v>
      </c>
      <c r="E43" s="176">
        <f t="shared" si="0"/>
        <v>0.98622222222222222</v>
      </c>
      <c r="I43" t="s">
        <v>349</v>
      </c>
      <c r="L43" s="176"/>
    </row>
    <row r="44" spans="2:12" x14ac:dyDescent="0.2">
      <c r="B44" t="s">
        <v>360</v>
      </c>
      <c r="C44">
        <v>982</v>
      </c>
      <c r="D44">
        <v>17</v>
      </c>
      <c r="E44" s="176">
        <f t="shared" si="0"/>
        <v>0.98268839103869654</v>
      </c>
      <c r="I44" t="s">
        <v>360</v>
      </c>
      <c r="L44" s="176"/>
    </row>
    <row r="45" spans="2:12" x14ac:dyDescent="0.2">
      <c r="B45" t="s">
        <v>347</v>
      </c>
      <c r="C45">
        <v>1207</v>
      </c>
      <c r="D45">
        <v>15</v>
      </c>
      <c r="E45" s="176">
        <f t="shared" si="0"/>
        <v>0.9875724937862469</v>
      </c>
      <c r="I45" t="s">
        <v>347</v>
      </c>
      <c r="L45" s="176"/>
    </row>
    <row r="46" spans="2:12" x14ac:dyDescent="0.2">
      <c r="B46" t="s">
        <v>357</v>
      </c>
      <c r="C46">
        <v>1335</v>
      </c>
      <c r="D46">
        <v>19</v>
      </c>
      <c r="E46" s="176">
        <f t="shared" si="0"/>
        <v>0.98576779026217232</v>
      </c>
      <c r="I46" t="s">
        <v>357</v>
      </c>
      <c r="L46" s="176"/>
    </row>
    <row r="47" spans="2:12" x14ac:dyDescent="0.2">
      <c r="B47" t="s">
        <v>261</v>
      </c>
      <c r="C47">
        <v>1820</v>
      </c>
      <c r="D47">
        <v>25</v>
      </c>
      <c r="E47" s="176">
        <f t="shared" si="0"/>
        <v>0.98626373626373631</v>
      </c>
      <c r="I47" t="s">
        <v>261</v>
      </c>
      <c r="L47" s="176"/>
    </row>
    <row r="48" spans="2:12" x14ac:dyDescent="0.2">
      <c r="B48" t="s">
        <v>271</v>
      </c>
      <c r="C48">
        <v>2933</v>
      </c>
      <c r="D48">
        <v>395</v>
      </c>
      <c r="E48" s="176">
        <f t="shared" si="0"/>
        <v>0.86532560518240709</v>
      </c>
      <c r="I48" t="s">
        <v>271</v>
      </c>
      <c r="L48" s="176"/>
    </row>
    <row r="49" spans="2:12" x14ac:dyDescent="0.2">
      <c r="B49" t="s">
        <v>367</v>
      </c>
      <c r="C49">
        <v>1517</v>
      </c>
      <c r="D49">
        <v>43</v>
      </c>
      <c r="E49" s="176">
        <f t="shared" si="0"/>
        <v>0.97165458141067895</v>
      </c>
      <c r="I49" t="s">
        <v>367</v>
      </c>
      <c r="L49" s="176"/>
    </row>
    <row r="50" spans="2:12" x14ac:dyDescent="0.2">
      <c r="B50" t="s">
        <v>316</v>
      </c>
      <c r="C50">
        <v>1808</v>
      </c>
      <c r="D50">
        <v>42</v>
      </c>
      <c r="E50" s="176">
        <f t="shared" si="0"/>
        <v>0.97676991150442483</v>
      </c>
      <c r="I50" t="s">
        <v>316</v>
      </c>
      <c r="L50" s="176"/>
    </row>
    <row r="51" spans="2:12" x14ac:dyDescent="0.2">
      <c r="B51" t="s">
        <v>348</v>
      </c>
      <c r="C51">
        <v>1259</v>
      </c>
      <c r="D51">
        <v>48</v>
      </c>
      <c r="E51" s="176">
        <f t="shared" si="0"/>
        <v>0.96187450357426529</v>
      </c>
      <c r="I51" t="s">
        <v>348</v>
      </c>
      <c r="L51" s="176"/>
    </row>
    <row r="52" spans="2:12" x14ac:dyDescent="0.2">
      <c r="B52" t="s">
        <v>257</v>
      </c>
      <c r="C52">
        <v>1773</v>
      </c>
      <c r="D52">
        <v>62</v>
      </c>
      <c r="E52" s="176">
        <f t="shared" si="0"/>
        <v>0.96503102086858428</v>
      </c>
      <c r="I52" t="s">
        <v>257</v>
      </c>
      <c r="L52" s="176"/>
    </row>
    <row r="53" spans="2:12" x14ac:dyDescent="0.2">
      <c r="B53" t="s">
        <v>331</v>
      </c>
      <c r="C53">
        <v>2841</v>
      </c>
      <c r="D53">
        <v>52</v>
      </c>
      <c r="E53" s="176">
        <f t="shared" si="0"/>
        <v>0.98169658570925733</v>
      </c>
      <c r="I53" t="s">
        <v>331</v>
      </c>
      <c r="L53" s="176"/>
    </row>
    <row r="54" spans="2:12" x14ac:dyDescent="0.2">
      <c r="B54" t="s">
        <v>290</v>
      </c>
      <c r="C54">
        <v>1881</v>
      </c>
      <c r="D54">
        <v>35</v>
      </c>
      <c r="E54" s="176">
        <f t="shared" si="0"/>
        <v>0.98139287612971826</v>
      </c>
      <c r="I54" t="s">
        <v>290</v>
      </c>
      <c r="L54" s="176"/>
    </row>
    <row r="55" spans="2:12" x14ac:dyDescent="0.2">
      <c r="B55" t="s">
        <v>254</v>
      </c>
      <c r="C55">
        <v>1741</v>
      </c>
      <c r="D55">
        <v>19</v>
      </c>
      <c r="E55" s="176">
        <f t="shared" si="0"/>
        <v>0.98908673176335438</v>
      </c>
      <c r="I55" t="s">
        <v>254</v>
      </c>
      <c r="L55" s="176"/>
    </row>
    <row r="56" spans="2:12" x14ac:dyDescent="0.2">
      <c r="B56" t="s">
        <v>333</v>
      </c>
      <c r="C56">
        <v>2474</v>
      </c>
      <c r="D56">
        <v>50</v>
      </c>
      <c r="E56" s="176">
        <f t="shared" si="0"/>
        <v>0.9797898140662894</v>
      </c>
      <c r="I56" t="s">
        <v>333</v>
      </c>
      <c r="L56" s="176"/>
    </row>
    <row r="57" spans="2:12" x14ac:dyDescent="0.2">
      <c r="B57" t="s">
        <v>344</v>
      </c>
      <c r="C57">
        <v>2299</v>
      </c>
      <c r="D57">
        <v>90</v>
      </c>
      <c r="E57" s="176">
        <f t="shared" si="0"/>
        <v>0.96085254458460201</v>
      </c>
      <c r="I57" t="s">
        <v>344</v>
      </c>
      <c r="L57" s="176"/>
    </row>
    <row r="58" spans="2:12" x14ac:dyDescent="0.2">
      <c r="B58" t="s">
        <v>356</v>
      </c>
      <c r="C58">
        <v>2096</v>
      </c>
      <c r="D58">
        <v>43</v>
      </c>
      <c r="E58" s="176">
        <f t="shared" si="0"/>
        <v>0.9794847328244275</v>
      </c>
      <c r="I58" t="s">
        <v>356</v>
      </c>
      <c r="L58" s="176"/>
    </row>
    <row r="59" spans="2:12" x14ac:dyDescent="0.2">
      <c r="B59" t="s">
        <v>277</v>
      </c>
      <c r="C59">
        <v>904</v>
      </c>
      <c r="D59">
        <v>14</v>
      </c>
      <c r="E59" s="176">
        <f t="shared" si="0"/>
        <v>0.98451327433628322</v>
      </c>
      <c r="I59" t="s">
        <v>277</v>
      </c>
      <c r="L59" s="176"/>
    </row>
    <row r="60" spans="2:12" x14ac:dyDescent="0.2">
      <c r="B60" t="s">
        <v>312</v>
      </c>
      <c r="C60">
        <v>532</v>
      </c>
      <c r="D60">
        <v>13</v>
      </c>
      <c r="E60" s="176">
        <f t="shared" si="0"/>
        <v>0.97556390977443608</v>
      </c>
      <c r="I60" t="s">
        <v>312</v>
      </c>
      <c r="L60" s="176"/>
    </row>
    <row r="61" spans="2:12" x14ac:dyDescent="0.2">
      <c r="B61" t="s">
        <v>259</v>
      </c>
      <c r="C61">
        <v>2840</v>
      </c>
      <c r="D61">
        <v>93</v>
      </c>
      <c r="E61" s="176">
        <f t="shared" si="0"/>
        <v>0.96725352112676055</v>
      </c>
      <c r="I61" t="s">
        <v>259</v>
      </c>
      <c r="L61" s="176"/>
    </row>
    <row r="62" spans="2:12" x14ac:dyDescent="0.2">
      <c r="B62" t="s">
        <v>324</v>
      </c>
      <c r="C62">
        <v>2065</v>
      </c>
      <c r="D62">
        <v>53</v>
      </c>
      <c r="E62" s="176">
        <f t="shared" si="0"/>
        <v>0.97433414043583533</v>
      </c>
      <c r="I62" t="s">
        <v>324</v>
      </c>
      <c r="L62" s="176"/>
    </row>
    <row r="63" spans="2:12" x14ac:dyDescent="0.2">
      <c r="B63" t="s">
        <v>281</v>
      </c>
      <c r="C63">
        <v>2096</v>
      </c>
      <c r="D63">
        <v>62</v>
      </c>
      <c r="E63" s="176">
        <f t="shared" si="0"/>
        <v>0.97041984732824427</v>
      </c>
      <c r="I63" t="s">
        <v>281</v>
      </c>
      <c r="L63" s="176"/>
    </row>
    <row r="64" spans="2:12" x14ac:dyDescent="0.2">
      <c r="B64" t="s">
        <v>340</v>
      </c>
      <c r="C64">
        <v>2008</v>
      </c>
      <c r="D64">
        <v>35</v>
      </c>
      <c r="E64" s="176">
        <f t="shared" si="0"/>
        <v>0.98256972111553786</v>
      </c>
      <c r="I64" t="s">
        <v>340</v>
      </c>
      <c r="L64" s="176"/>
    </row>
    <row r="65" spans="2:12" x14ac:dyDescent="0.2">
      <c r="B65" t="s">
        <v>339</v>
      </c>
      <c r="C65">
        <v>2142</v>
      </c>
      <c r="D65">
        <v>42</v>
      </c>
      <c r="E65" s="176">
        <f t="shared" si="0"/>
        <v>0.98039215686274506</v>
      </c>
      <c r="I65" t="s">
        <v>339</v>
      </c>
      <c r="L65" s="176"/>
    </row>
    <row r="66" spans="2:12" x14ac:dyDescent="0.2">
      <c r="B66" t="s">
        <v>338</v>
      </c>
      <c r="C66">
        <v>2345</v>
      </c>
      <c r="D66">
        <v>35</v>
      </c>
      <c r="E66" s="176">
        <f t="shared" si="0"/>
        <v>0.9850746268656716</v>
      </c>
      <c r="I66" t="s">
        <v>338</v>
      </c>
      <c r="L66" s="176"/>
    </row>
    <row r="67" spans="2:12" x14ac:dyDescent="0.2">
      <c r="B67" t="s">
        <v>260</v>
      </c>
      <c r="C67">
        <v>1918</v>
      </c>
      <c r="D67">
        <v>40</v>
      </c>
      <c r="E67" s="176">
        <f t="shared" si="0"/>
        <v>0.97914494264859231</v>
      </c>
      <c r="I67" t="s">
        <v>260</v>
      </c>
      <c r="L67" s="176"/>
    </row>
    <row r="68" spans="2:12" x14ac:dyDescent="0.2">
      <c r="B68" t="s">
        <v>313</v>
      </c>
      <c r="C68">
        <v>2416</v>
      </c>
      <c r="D68">
        <v>51</v>
      </c>
      <c r="E68" s="176">
        <f t="shared" si="0"/>
        <v>0.97889072847682124</v>
      </c>
      <c r="I68" t="s">
        <v>313</v>
      </c>
      <c r="L68" s="176"/>
    </row>
    <row r="69" spans="2:12" x14ac:dyDescent="0.2">
      <c r="B69" t="s">
        <v>323</v>
      </c>
      <c r="C69">
        <v>1369</v>
      </c>
      <c r="D69">
        <v>28</v>
      </c>
      <c r="E69" s="176">
        <f t="shared" si="0"/>
        <v>0.97954711468224986</v>
      </c>
      <c r="I69" t="s">
        <v>323</v>
      </c>
      <c r="L69" s="176"/>
    </row>
    <row r="70" spans="2:12" x14ac:dyDescent="0.2">
      <c r="B70" t="s">
        <v>275</v>
      </c>
      <c r="C70">
        <v>1314</v>
      </c>
      <c r="D70">
        <v>28</v>
      </c>
      <c r="E70" s="176">
        <f t="shared" si="0"/>
        <v>0.9786910197869102</v>
      </c>
      <c r="I70" t="s">
        <v>275</v>
      </c>
      <c r="L70" s="176"/>
    </row>
    <row r="71" spans="2:12" x14ac:dyDescent="0.2">
      <c r="B71" t="s">
        <v>298</v>
      </c>
      <c r="C71">
        <v>3137</v>
      </c>
      <c r="D71">
        <v>165</v>
      </c>
      <c r="E71" s="176">
        <f t="shared" si="0"/>
        <v>0.94740197641058332</v>
      </c>
      <c r="I71" t="s">
        <v>298</v>
      </c>
      <c r="L71" s="176"/>
    </row>
    <row r="72" spans="2:12" x14ac:dyDescent="0.2">
      <c r="B72" t="s">
        <v>353</v>
      </c>
      <c r="C72">
        <v>1395</v>
      </c>
      <c r="D72">
        <v>23</v>
      </c>
      <c r="E72" s="176">
        <f t="shared" si="0"/>
        <v>0.98351254480286743</v>
      </c>
      <c r="I72" t="s">
        <v>353</v>
      </c>
      <c r="L72" s="176"/>
    </row>
    <row r="73" spans="2:12" x14ac:dyDescent="0.2">
      <c r="B73" t="s">
        <v>305</v>
      </c>
      <c r="C73">
        <v>1395</v>
      </c>
      <c r="D73">
        <v>66</v>
      </c>
      <c r="E73" s="176">
        <f t="shared" si="0"/>
        <v>0.95268817204301071</v>
      </c>
      <c r="I73" t="s">
        <v>305</v>
      </c>
      <c r="L73" s="176"/>
    </row>
    <row r="74" spans="2:12" x14ac:dyDescent="0.2">
      <c r="B74" t="s">
        <v>253</v>
      </c>
      <c r="C74">
        <v>4862</v>
      </c>
      <c r="D74">
        <v>153</v>
      </c>
      <c r="E74" s="176">
        <f t="shared" si="0"/>
        <v>0.96853146853146854</v>
      </c>
      <c r="I74" t="s">
        <v>253</v>
      </c>
      <c r="L74" s="176"/>
    </row>
    <row r="75" spans="2:12" x14ac:dyDescent="0.2">
      <c r="B75" t="s">
        <v>288</v>
      </c>
      <c r="C75">
        <v>756</v>
      </c>
      <c r="D75">
        <v>10</v>
      </c>
      <c r="E75" s="176">
        <f t="shared" si="0"/>
        <v>0.98677248677248675</v>
      </c>
      <c r="I75" t="s">
        <v>288</v>
      </c>
      <c r="L75" s="176"/>
    </row>
    <row r="76" spans="2:12" x14ac:dyDescent="0.2">
      <c r="B76" t="s">
        <v>304</v>
      </c>
      <c r="C76">
        <v>1135</v>
      </c>
      <c r="D76">
        <v>29</v>
      </c>
      <c r="E76" s="176">
        <f t="shared" ref="E76:E139" si="1">(C76-D76)/C76</f>
        <v>0.97444933920704846</v>
      </c>
      <c r="I76" t="s">
        <v>304</v>
      </c>
      <c r="L76" s="176"/>
    </row>
    <row r="77" spans="2:12" x14ac:dyDescent="0.2">
      <c r="B77" t="s">
        <v>366</v>
      </c>
      <c r="C77">
        <v>828</v>
      </c>
      <c r="D77">
        <v>17</v>
      </c>
      <c r="E77" s="176">
        <f t="shared" si="1"/>
        <v>0.97946859903381644</v>
      </c>
      <c r="I77" t="s">
        <v>366</v>
      </c>
      <c r="L77" s="176"/>
    </row>
    <row r="78" spans="2:12" x14ac:dyDescent="0.2">
      <c r="B78" t="s">
        <v>307</v>
      </c>
      <c r="C78">
        <v>609</v>
      </c>
      <c r="D78">
        <v>12</v>
      </c>
      <c r="E78" s="176">
        <f t="shared" si="1"/>
        <v>0.98029556650246308</v>
      </c>
      <c r="I78" t="s">
        <v>307</v>
      </c>
      <c r="L78" s="176"/>
    </row>
    <row r="79" spans="2:12" x14ac:dyDescent="0.2">
      <c r="B79" t="s">
        <v>314</v>
      </c>
      <c r="C79">
        <v>1009</v>
      </c>
      <c r="D79">
        <v>216</v>
      </c>
      <c r="E79" s="176">
        <f t="shared" si="1"/>
        <v>0.78592666005946477</v>
      </c>
      <c r="I79" t="s">
        <v>314</v>
      </c>
      <c r="L79" s="176"/>
    </row>
    <row r="80" spans="2:12" x14ac:dyDescent="0.2">
      <c r="B80" t="s">
        <v>262</v>
      </c>
      <c r="C80">
        <v>2500</v>
      </c>
      <c r="D80">
        <v>79</v>
      </c>
      <c r="E80" s="176">
        <f t="shared" si="1"/>
        <v>0.96840000000000004</v>
      </c>
      <c r="I80" t="s">
        <v>262</v>
      </c>
      <c r="L80" s="176"/>
    </row>
    <row r="81" spans="2:12" x14ac:dyDescent="0.2">
      <c r="B81" t="s">
        <v>278</v>
      </c>
      <c r="C81">
        <v>2332</v>
      </c>
      <c r="D81">
        <v>72</v>
      </c>
      <c r="E81" s="176">
        <f t="shared" si="1"/>
        <v>0.96912521440823329</v>
      </c>
      <c r="I81" t="s">
        <v>278</v>
      </c>
      <c r="L81" s="176"/>
    </row>
    <row r="82" spans="2:12" x14ac:dyDescent="0.2">
      <c r="B82" t="s">
        <v>329</v>
      </c>
      <c r="C82">
        <v>1150</v>
      </c>
      <c r="D82">
        <v>10</v>
      </c>
      <c r="E82" s="176">
        <f t="shared" si="1"/>
        <v>0.99130434782608701</v>
      </c>
      <c r="I82" t="s">
        <v>329</v>
      </c>
      <c r="L82" s="176"/>
    </row>
    <row r="83" spans="2:12" x14ac:dyDescent="0.2">
      <c r="B83" t="s">
        <v>321</v>
      </c>
      <c r="C83">
        <v>1955</v>
      </c>
      <c r="D83">
        <v>55</v>
      </c>
      <c r="E83" s="176">
        <f t="shared" si="1"/>
        <v>0.97186700767263423</v>
      </c>
      <c r="I83" t="s">
        <v>321</v>
      </c>
      <c r="L83" s="176"/>
    </row>
    <row r="84" spans="2:12" x14ac:dyDescent="0.2">
      <c r="B84" t="s">
        <v>291</v>
      </c>
      <c r="C84">
        <v>3106</v>
      </c>
      <c r="D84">
        <v>53</v>
      </c>
      <c r="E84" s="176">
        <f t="shared" si="1"/>
        <v>0.9829362524146813</v>
      </c>
      <c r="I84" t="s">
        <v>291</v>
      </c>
      <c r="L84" s="176"/>
    </row>
    <row r="85" spans="2:12" x14ac:dyDescent="0.2">
      <c r="B85" t="s">
        <v>341</v>
      </c>
      <c r="C85">
        <v>2484</v>
      </c>
      <c r="D85">
        <v>61</v>
      </c>
      <c r="E85" s="176">
        <f t="shared" si="1"/>
        <v>0.97544283413848631</v>
      </c>
      <c r="I85" t="s">
        <v>341</v>
      </c>
      <c r="L85" s="176"/>
    </row>
    <row r="86" spans="2:12" x14ac:dyDescent="0.2">
      <c r="B86" t="s">
        <v>306</v>
      </c>
      <c r="C86">
        <v>612</v>
      </c>
      <c r="D86">
        <v>31</v>
      </c>
      <c r="E86" s="176">
        <f t="shared" si="1"/>
        <v>0.94934640522875813</v>
      </c>
      <c r="I86" t="s">
        <v>306</v>
      </c>
      <c r="L86" s="176"/>
    </row>
    <row r="87" spans="2:12" x14ac:dyDescent="0.2">
      <c r="B87" t="s">
        <v>361</v>
      </c>
      <c r="C87">
        <v>2821</v>
      </c>
      <c r="D87">
        <v>68</v>
      </c>
      <c r="E87" s="176">
        <f t="shared" si="1"/>
        <v>0.97589507266926623</v>
      </c>
      <c r="I87" t="s">
        <v>361</v>
      </c>
      <c r="L87" s="176"/>
    </row>
    <row r="88" spans="2:12" x14ac:dyDescent="0.2">
      <c r="B88" t="s">
        <v>284</v>
      </c>
      <c r="C88">
        <v>1417</v>
      </c>
      <c r="D88">
        <v>114</v>
      </c>
      <c r="E88" s="176">
        <f t="shared" si="1"/>
        <v>0.91954834156669019</v>
      </c>
      <c r="I88" t="s">
        <v>284</v>
      </c>
      <c r="L88" s="176"/>
    </row>
    <row r="89" spans="2:12" x14ac:dyDescent="0.2">
      <c r="B89" t="s">
        <v>270</v>
      </c>
      <c r="C89">
        <v>2960</v>
      </c>
      <c r="D89">
        <v>44</v>
      </c>
      <c r="E89" s="176">
        <f t="shared" si="1"/>
        <v>0.98513513513513518</v>
      </c>
      <c r="I89" t="s">
        <v>270</v>
      </c>
      <c r="L89" s="176"/>
    </row>
    <row r="90" spans="2:12" x14ac:dyDescent="0.2">
      <c r="B90" t="s">
        <v>285</v>
      </c>
      <c r="C90">
        <v>1417</v>
      </c>
      <c r="D90">
        <v>63</v>
      </c>
      <c r="E90" s="176">
        <f t="shared" si="1"/>
        <v>0.95553987297106568</v>
      </c>
      <c r="I90" t="s">
        <v>285</v>
      </c>
      <c r="L90" s="176"/>
    </row>
    <row r="91" spans="2:12" x14ac:dyDescent="0.2">
      <c r="B91" t="s">
        <v>308</v>
      </c>
      <c r="C91">
        <v>1890</v>
      </c>
      <c r="D91">
        <v>36</v>
      </c>
      <c r="E91" s="176">
        <f t="shared" si="1"/>
        <v>0.98095238095238091</v>
      </c>
      <c r="I91" t="s">
        <v>308</v>
      </c>
      <c r="L91" s="176"/>
    </row>
    <row r="92" spans="2:12" x14ac:dyDescent="0.2">
      <c r="B92" t="s">
        <v>363</v>
      </c>
      <c r="C92">
        <v>973</v>
      </c>
      <c r="D92">
        <v>56</v>
      </c>
      <c r="E92" s="176">
        <f t="shared" si="1"/>
        <v>0.94244604316546765</v>
      </c>
      <c r="I92" t="s">
        <v>363</v>
      </c>
      <c r="L92" s="176"/>
    </row>
    <row r="93" spans="2:12" x14ac:dyDescent="0.2">
      <c r="B93" t="s">
        <v>334</v>
      </c>
      <c r="C93">
        <v>1116</v>
      </c>
      <c r="D93">
        <v>15</v>
      </c>
      <c r="E93" s="176">
        <f t="shared" si="1"/>
        <v>0.98655913978494625</v>
      </c>
      <c r="I93" t="s">
        <v>334</v>
      </c>
      <c r="L93" s="176"/>
    </row>
    <row r="94" spans="2:12" x14ac:dyDescent="0.2">
      <c r="B94" t="s">
        <v>337</v>
      </c>
      <c r="C94">
        <v>1756</v>
      </c>
      <c r="D94">
        <v>53</v>
      </c>
      <c r="E94" s="176">
        <f t="shared" si="1"/>
        <v>0.96981776765375849</v>
      </c>
      <c r="I94" t="s">
        <v>337</v>
      </c>
      <c r="L94" s="176"/>
    </row>
    <row r="95" spans="2:12" x14ac:dyDescent="0.2">
      <c r="B95" t="s">
        <v>351</v>
      </c>
      <c r="C95">
        <v>1058</v>
      </c>
      <c r="D95">
        <v>33</v>
      </c>
      <c r="E95" s="176">
        <f t="shared" si="1"/>
        <v>0.9688090737240076</v>
      </c>
      <c r="I95" t="s">
        <v>351</v>
      </c>
      <c r="L95" s="176"/>
    </row>
    <row r="96" spans="2:12" x14ac:dyDescent="0.2">
      <c r="B96" t="s">
        <v>322</v>
      </c>
      <c r="C96">
        <v>2075</v>
      </c>
      <c r="D96">
        <v>57</v>
      </c>
      <c r="E96" s="176">
        <f t="shared" si="1"/>
        <v>0.97253012048192766</v>
      </c>
      <c r="I96" t="s">
        <v>322</v>
      </c>
      <c r="L96" s="176"/>
    </row>
    <row r="97" spans="2:12" x14ac:dyDescent="0.2">
      <c r="B97" t="s">
        <v>315</v>
      </c>
      <c r="C97">
        <v>1297</v>
      </c>
      <c r="D97">
        <v>20</v>
      </c>
      <c r="E97" s="176">
        <f t="shared" si="1"/>
        <v>0.98457979953739394</v>
      </c>
      <c r="I97" t="s">
        <v>315</v>
      </c>
      <c r="L97" s="176"/>
    </row>
    <row r="98" spans="2:12" x14ac:dyDescent="0.2">
      <c r="B98" t="s">
        <v>249</v>
      </c>
      <c r="C98">
        <v>3282</v>
      </c>
      <c r="D98">
        <v>62</v>
      </c>
      <c r="E98" s="176">
        <f t="shared" si="1"/>
        <v>0.98110907982937234</v>
      </c>
      <c r="I98" t="s">
        <v>249</v>
      </c>
      <c r="L98" s="176"/>
    </row>
    <row r="99" spans="2:12" x14ac:dyDescent="0.2">
      <c r="B99" t="s">
        <v>296</v>
      </c>
      <c r="C99">
        <v>2061</v>
      </c>
      <c r="D99">
        <v>55</v>
      </c>
      <c r="E99" s="176">
        <f t="shared" si="1"/>
        <v>0.97331392527899074</v>
      </c>
      <c r="I99" t="s">
        <v>296</v>
      </c>
      <c r="L99" s="176"/>
    </row>
    <row r="100" spans="2:12" x14ac:dyDescent="0.2">
      <c r="B100" t="s">
        <v>280</v>
      </c>
      <c r="C100">
        <v>2474</v>
      </c>
      <c r="D100">
        <v>43</v>
      </c>
      <c r="E100" s="176">
        <f t="shared" si="1"/>
        <v>0.98261924009700885</v>
      </c>
      <c r="I100" t="s">
        <v>280</v>
      </c>
      <c r="L100" s="176"/>
    </row>
    <row r="101" spans="2:12" x14ac:dyDescent="0.2">
      <c r="B101" t="s">
        <v>279</v>
      </c>
      <c r="C101">
        <v>675</v>
      </c>
      <c r="D101">
        <v>15</v>
      </c>
      <c r="E101" s="176">
        <f t="shared" si="1"/>
        <v>0.97777777777777775</v>
      </c>
      <c r="I101" t="s">
        <v>279</v>
      </c>
      <c r="L101" s="176"/>
    </row>
    <row r="102" spans="2:12" x14ac:dyDescent="0.2">
      <c r="B102" t="s">
        <v>289</v>
      </c>
      <c r="C102">
        <v>2205</v>
      </c>
      <c r="D102">
        <v>67</v>
      </c>
      <c r="E102" s="176">
        <f t="shared" si="1"/>
        <v>0.96961451247165531</v>
      </c>
      <c r="I102" t="s">
        <v>289</v>
      </c>
      <c r="L102" s="176"/>
    </row>
    <row r="103" spans="2:12" x14ac:dyDescent="0.2">
      <c r="B103" t="s">
        <v>297</v>
      </c>
      <c r="C103">
        <v>1301</v>
      </c>
      <c r="D103">
        <v>73</v>
      </c>
      <c r="E103" s="176">
        <f t="shared" si="1"/>
        <v>0.9438893159108378</v>
      </c>
      <c r="I103" t="s">
        <v>297</v>
      </c>
      <c r="L103" s="176"/>
    </row>
    <row r="104" spans="2:12" x14ac:dyDescent="0.2">
      <c r="B104" t="s">
        <v>301</v>
      </c>
      <c r="C104">
        <v>2434</v>
      </c>
      <c r="D104">
        <v>25</v>
      </c>
      <c r="E104" s="176">
        <f t="shared" si="1"/>
        <v>0.98972884141331141</v>
      </c>
      <c r="I104" t="s">
        <v>301</v>
      </c>
      <c r="L104" s="176"/>
    </row>
    <row r="105" spans="2:12" x14ac:dyDescent="0.2">
      <c r="B105" t="s">
        <v>302</v>
      </c>
      <c r="C105">
        <v>1407</v>
      </c>
      <c r="D105">
        <v>36</v>
      </c>
      <c r="E105" s="176">
        <f t="shared" si="1"/>
        <v>0.97441364605543712</v>
      </c>
      <c r="I105" t="s">
        <v>302</v>
      </c>
      <c r="L105" s="176"/>
    </row>
    <row r="106" spans="2:12" x14ac:dyDescent="0.2">
      <c r="B106" t="s">
        <v>346</v>
      </c>
      <c r="C106">
        <v>570</v>
      </c>
      <c r="D106">
        <v>35</v>
      </c>
      <c r="E106" s="176">
        <f t="shared" si="1"/>
        <v>0.93859649122807021</v>
      </c>
      <c r="I106" t="s">
        <v>346</v>
      </c>
      <c r="L106" s="176"/>
    </row>
    <row r="107" spans="2:12" x14ac:dyDescent="0.2">
      <c r="B107" t="s">
        <v>736</v>
      </c>
      <c r="C107">
        <v>14261</v>
      </c>
      <c r="D107">
        <v>1595</v>
      </c>
      <c r="E107" s="176">
        <f t="shared" si="1"/>
        <v>0.88815651076362101</v>
      </c>
      <c r="I107" t="s">
        <v>736</v>
      </c>
      <c r="L107" s="176"/>
    </row>
    <row r="108" spans="2:12" x14ac:dyDescent="0.2">
      <c r="B108" t="s">
        <v>737</v>
      </c>
      <c r="C108">
        <v>13266</v>
      </c>
      <c r="D108">
        <v>642</v>
      </c>
      <c r="E108" s="176">
        <f t="shared" si="1"/>
        <v>0.95160560832202623</v>
      </c>
      <c r="I108" t="s">
        <v>737</v>
      </c>
      <c r="L108" s="176"/>
    </row>
    <row r="109" spans="2:12" x14ac:dyDescent="0.2">
      <c r="B109" t="s">
        <v>738</v>
      </c>
      <c r="C109">
        <v>13292</v>
      </c>
      <c r="D109">
        <v>730</v>
      </c>
      <c r="E109" s="176">
        <f t="shared" si="1"/>
        <v>0.94507974721637078</v>
      </c>
      <c r="I109" t="s">
        <v>738</v>
      </c>
      <c r="L109" s="176"/>
    </row>
    <row r="110" spans="2:12" x14ac:dyDescent="0.2">
      <c r="B110" t="s">
        <v>739</v>
      </c>
      <c r="C110">
        <v>13980</v>
      </c>
      <c r="D110">
        <v>1438</v>
      </c>
      <c r="E110" s="176">
        <f t="shared" si="1"/>
        <v>0.89713876967095851</v>
      </c>
      <c r="I110" t="s">
        <v>739</v>
      </c>
      <c r="L110" s="176"/>
    </row>
    <row r="111" spans="2:12" x14ac:dyDescent="0.2">
      <c r="B111" t="s">
        <v>740</v>
      </c>
      <c r="C111">
        <v>13452</v>
      </c>
      <c r="D111">
        <v>1885</v>
      </c>
      <c r="E111" s="176">
        <f t="shared" si="1"/>
        <v>0.85987213797204876</v>
      </c>
      <c r="I111" t="s">
        <v>740</v>
      </c>
      <c r="L111" s="176"/>
    </row>
    <row r="112" spans="2:12" x14ac:dyDescent="0.2">
      <c r="B112" t="s">
        <v>741</v>
      </c>
      <c r="C112">
        <v>13062</v>
      </c>
      <c r="D112">
        <v>686</v>
      </c>
      <c r="E112" s="176">
        <f t="shared" si="1"/>
        <v>0.947481243301179</v>
      </c>
      <c r="I112" t="s">
        <v>741</v>
      </c>
      <c r="L112" s="176"/>
    </row>
    <row r="113" spans="2:12" x14ac:dyDescent="0.2">
      <c r="B113" t="s">
        <v>742</v>
      </c>
      <c r="C113">
        <v>13651</v>
      </c>
      <c r="D113">
        <v>842</v>
      </c>
      <c r="E113" s="176">
        <f t="shared" si="1"/>
        <v>0.93831953703025417</v>
      </c>
      <c r="I113" t="s">
        <v>742</v>
      </c>
      <c r="L113" s="176"/>
    </row>
    <row r="114" spans="2:12" x14ac:dyDescent="0.2">
      <c r="B114" t="s">
        <v>743</v>
      </c>
      <c r="C114">
        <v>15122</v>
      </c>
      <c r="D114">
        <v>2189</v>
      </c>
      <c r="E114" s="176">
        <f t="shared" si="1"/>
        <v>0.85524401534188599</v>
      </c>
      <c r="I114" t="s">
        <v>743</v>
      </c>
      <c r="L114" s="176"/>
    </row>
    <row r="115" spans="2:12" x14ac:dyDescent="0.2">
      <c r="B115" t="s">
        <v>744</v>
      </c>
      <c r="C115">
        <v>13425</v>
      </c>
      <c r="D115">
        <v>790</v>
      </c>
      <c r="E115" s="176">
        <f t="shared" si="1"/>
        <v>0.94115456238361261</v>
      </c>
      <c r="I115" t="s">
        <v>744</v>
      </c>
      <c r="L115" s="176"/>
    </row>
    <row r="116" spans="2:12" x14ac:dyDescent="0.2">
      <c r="B116" t="s">
        <v>745</v>
      </c>
      <c r="C116">
        <v>13628</v>
      </c>
      <c r="D116">
        <v>703</v>
      </c>
      <c r="E116" s="176">
        <f t="shared" si="1"/>
        <v>0.94841502788376875</v>
      </c>
      <c r="I116" t="s">
        <v>745</v>
      </c>
      <c r="L116" s="176"/>
    </row>
    <row r="117" spans="2:12" x14ac:dyDescent="0.2">
      <c r="B117" t="s">
        <v>746</v>
      </c>
      <c r="C117">
        <v>13750</v>
      </c>
      <c r="D117">
        <v>974</v>
      </c>
      <c r="E117" s="176">
        <f t="shared" si="1"/>
        <v>0.92916363636363641</v>
      </c>
      <c r="I117" t="s">
        <v>746</v>
      </c>
      <c r="L117" s="176"/>
    </row>
    <row r="118" spans="2:12" x14ac:dyDescent="0.2">
      <c r="B118" t="s">
        <v>747</v>
      </c>
      <c r="C118">
        <v>13884</v>
      </c>
      <c r="D118">
        <v>1054</v>
      </c>
      <c r="E118" s="176">
        <f t="shared" si="1"/>
        <v>0.92408527801786233</v>
      </c>
      <c r="I118" t="s">
        <v>747</v>
      </c>
      <c r="L118" s="176"/>
    </row>
    <row r="119" spans="2:12" x14ac:dyDescent="0.2">
      <c r="B119" t="s">
        <v>748</v>
      </c>
      <c r="C119">
        <v>15225</v>
      </c>
      <c r="D119">
        <v>2478</v>
      </c>
      <c r="E119" s="176">
        <f t="shared" si="1"/>
        <v>0.83724137931034481</v>
      </c>
      <c r="I119" t="s">
        <v>748</v>
      </c>
      <c r="L119" s="176"/>
    </row>
    <row r="120" spans="2:12" x14ac:dyDescent="0.2">
      <c r="B120" t="s">
        <v>749</v>
      </c>
      <c r="C120">
        <v>13021</v>
      </c>
      <c r="D120">
        <v>547</v>
      </c>
      <c r="E120" s="176">
        <f t="shared" si="1"/>
        <v>0.95799093771599719</v>
      </c>
      <c r="I120" t="s">
        <v>749</v>
      </c>
      <c r="L120" s="176"/>
    </row>
    <row r="121" spans="2:12" x14ac:dyDescent="0.2">
      <c r="B121" t="s">
        <v>750</v>
      </c>
      <c r="C121">
        <v>13090</v>
      </c>
      <c r="D121">
        <v>619</v>
      </c>
      <c r="E121" s="176">
        <f t="shared" si="1"/>
        <v>0.9527119938884645</v>
      </c>
      <c r="I121" t="s">
        <v>750</v>
      </c>
      <c r="L121" s="176"/>
    </row>
    <row r="122" spans="2:12" x14ac:dyDescent="0.2">
      <c r="B122" t="s">
        <v>751</v>
      </c>
      <c r="C122">
        <v>13132</v>
      </c>
      <c r="D122">
        <v>598</v>
      </c>
      <c r="E122" s="176">
        <f t="shared" si="1"/>
        <v>0.95446238196771249</v>
      </c>
      <c r="I122" t="s">
        <v>751</v>
      </c>
      <c r="L122" s="176"/>
    </row>
    <row r="123" spans="2:12" x14ac:dyDescent="0.2">
      <c r="B123" t="s">
        <v>752</v>
      </c>
      <c r="C123">
        <v>13208</v>
      </c>
      <c r="D123">
        <v>914</v>
      </c>
      <c r="E123" s="176">
        <f t="shared" si="1"/>
        <v>0.93079951544518469</v>
      </c>
      <c r="I123" t="s">
        <v>752</v>
      </c>
      <c r="L123" s="176"/>
    </row>
    <row r="124" spans="2:12" x14ac:dyDescent="0.2">
      <c r="B124" t="s">
        <v>753</v>
      </c>
      <c r="C124">
        <v>13021</v>
      </c>
      <c r="D124">
        <v>688</v>
      </c>
      <c r="E124" s="176">
        <f t="shared" si="1"/>
        <v>0.94716227632286309</v>
      </c>
      <c r="I124" t="s">
        <v>753</v>
      </c>
      <c r="L124" s="176"/>
    </row>
    <row r="125" spans="2:12" x14ac:dyDescent="0.2">
      <c r="B125" t="s">
        <v>754</v>
      </c>
      <c r="C125">
        <v>13080</v>
      </c>
      <c r="D125">
        <v>546</v>
      </c>
      <c r="E125" s="176">
        <f t="shared" si="1"/>
        <v>0.95825688073394499</v>
      </c>
      <c r="I125" t="s">
        <v>754</v>
      </c>
      <c r="L125" s="176"/>
    </row>
    <row r="126" spans="2:12" x14ac:dyDescent="0.2">
      <c r="B126" t="s">
        <v>755</v>
      </c>
      <c r="C126">
        <v>13165</v>
      </c>
      <c r="D126">
        <v>569</v>
      </c>
      <c r="E126" s="176">
        <f t="shared" si="1"/>
        <v>0.95677933915685531</v>
      </c>
      <c r="I126" t="s">
        <v>755</v>
      </c>
      <c r="L126" s="176"/>
    </row>
    <row r="127" spans="2:12" x14ac:dyDescent="0.2">
      <c r="B127" t="s">
        <v>756</v>
      </c>
      <c r="C127">
        <v>13487</v>
      </c>
      <c r="D127">
        <v>730</v>
      </c>
      <c r="E127" s="176">
        <f t="shared" si="1"/>
        <v>0.94587380440424107</v>
      </c>
      <c r="I127" t="s">
        <v>756</v>
      </c>
      <c r="L127" s="176"/>
    </row>
    <row r="128" spans="2:12" x14ac:dyDescent="0.2">
      <c r="B128" t="s">
        <v>757</v>
      </c>
      <c r="C128">
        <v>13325</v>
      </c>
      <c r="D128">
        <v>635</v>
      </c>
      <c r="E128" s="176">
        <f t="shared" si="1"/>
        <v>0.95234521575984987</v>
      </c>
      <c r="I128" t="s">
        <v>757</v>
      </c>
      <c r="L128" s="176"/>
    </row>
    <row r="129" spans="2:12" x14ac:dyDescent="0.2">
      <c r="B129" t="s">
        <v>758</v>
      </c>
      <c r="C129">
        <v>12838</v>
      </c>
      <c r="D129">
        <v>682</v>
      </c>
      <c r="E129" s="176">
        <f t="shared" si="1"/>
        <v>0.94687646050786722</v>
      </c>
      <c r="I129" t="s">
        <v>758</v>
      </c>
      <c r="L129" s="176"/>
    </row>
    <row r="130" spans="2:12" x14ac:dyDescent="0.2">
      <c r="B130" t="s">
        <v>759</v>
      </c>
      <c r="C130">
        <v>13759</v>
      </c>
      <c r="D130">
        <v>976</v>
      </c>
      <c r="E130" s="176">
        <f t="shared" si="1"/>
        <v>0.92906461225379755</v>
      </c>
      <c r="I130" t="s">
        <v>759</v>
      </c>
      <c r="L130" s="176"/>
    </row>
    <row r="131" spans="2:12" x14ac:dyDescent="0.2">
      <c r="B131" t="s">
        <v>760</v>
      </c>
      <c r="C131">
        <v>13225</v>
      </c>
      <c r="D131">
        <v>832</v>
      </c>
      <c r="E131" s="176">
        <f t="shared" si="1"/>
        <v>0.93708884688090732</v>
      </c>
      <c r="I131" t="s">
        <v>760</v>
      </c>
      <c r="L131" s="176"/>
    </row>
    <row r="132" spans="2:12" x14ac:dyDescent="0.2">
      <c r="B132" t="s">
        <v>761</v>
      </c>
      <c r="C132">
        <v>13326</v>
      </c>
      <c r="D132">
        <v>438</v>
      </c>
      <c r="E132" s="176">
        <f t="shared" si="1"/>
        <v>0.96713192255740654</v>
      </c>
      <c r="I132" t="s">
        <v>761</v>
      </c>
      <c r="L132" s="176"/>
    </row>
    <row r="133" spans="2:12" x14ac:dyDescent="0.2">
      <c r="B133" t="s">
        <v>762</v>
      </c>
      <c r="C133">
        <v>12972</v>
      </c>
      <c r="D133">
        <v>838</v>
      </c>
      <c r="E133" s="176">
        <f t="shared" si="1"/>
        <v>0.93539932161578787</v>
      </c>
      <c r="I133" t="s">
        <v>762</v>
      </c>
      <c r="L133" s="176"/>
    </row>
    <row r="134" spans="2:12" x14ac:dyDescent="0.2">
      <c r="B134" t="s">
        <v>763</v>
      </c>
      <c r="C134">
        <v>13121</v>
      </c>
      <c r="D134">
        <v>639</v>
      </c>
      <c r="E134" s="176">
        <f t="shared" si="1"/>
        <v>0.95129944363996644</v>
      </c>
      <c r="I134" t="s">
        <v>763</v>
      </c>
      <c r="L134" s="176"/>
    </row>
    <row r="135" spans="2:12" x14ac:dyDescent="0.2">
      <c r="B135" t="s">
        <v>764</v>
      </c>
      <c r="C135">
        <v>13072</v>
      </c>
      <c r="D135">
        <v>681</v>
      </c>
      <c r="E135" s="176">
        <f t="shared" si="1"/>
        <v>0.94790391676866581</v>
      </c>
      <c r="I135" t="s">
        <v>764</v>
      </c>
      <c r="L135" s="176"/>
    </row>
    <row r="136" spans="2:12" x14ac:dyDescent="0.2">
      <c r="B136" t="s">
        <v>765</v>
      </c>
      <c r="C136">
        <v>13041</v>
      </c>
      <c r="D136">
        <v>397</v>
      </c>
      <c r="E136" s="176">
        <f t="shared" si="1"/>
        <v>0.96955754926769422</v>
      </c>
      <c r="I136" t="s">
        <v>765</v>
      </c>
      <c r="L136" s="176"/>
    </row>
    <row r="137" spans="2:12" x14ac:dyDescent="0.2">
      <c r="B137" t="s">
        <v>766</v>
      </c>
      <c r="C137">
        <v>12988</v>
      </c>
      <c r="D137">
        <v>720</v>
      </c>
      <c r="E137" s="176">
        <f t="shared" si="1"/>
        <v>0.94456421311980288</v>
      </c>
      <c r="I137" t="s">
        <v>766</v>
      </c>
      <c r="L137" s="176"/>
    </row>
    <row r="138" spans="2:12" x14ac:dyDescent="0.2">
      <c r="B138" t="s">
        <v>767</v>
      </c>
      <c r="C138">
        <v>13072</v>
      </c>
      <c r="D138">
        <v>817</v>
      </c>
      <c r="E138" s="176">
        <f t="shared" si="1"/>
        <v>0.9375</v>
      </c>
      <c r="I138" t="s">
        <v>767</v>
      </c>
      <c r="L138" s="176"/>
    </row>
    <row r="139" spans="2:12" x14ac:dyDescent="0.2">
      <c r="B139" t="s">
        <v>768</v>
      </c>
      <c r="C139">
        <v>12950</v>
      </c>
      <c r="D139">
        <v>633</v>
      </c>
      <c r="E139" s="176">
        <f t="shared" si="1"/>
        <v>0.95111969111969108</v>
      </c>
      <c r="I139" t="s">
        <v>768</v>
      </c>
      <c r="L139" s="176"/>
    </row>
    <row r="140" spans="2:12" x14ac:dyDescent="0.2">
      <c r="B140" t="s">
        <v>769</v>
      </c>
      <c r="C140">
        <v>12951</v>
      </c>
      <c r="D140">
        <v>621</v>
      </c>
      <c r="E140" s="176">
        <f t="shared" ref="E140:E147" si="2">(C140-D140)/C140</f>
        <v>0.95205003474635164</v>
      </c>
      <c r="I140" t="s">
        <v>769</v>
      </c>
      <c r="L140" s="176"/>
    </row>
    <row r="141" spans="2:12" x14ac:dyDescent="0.2">
      <c r="B141" t="s">
        <v>770</v>
      </c>
      <c r="C141">
        <v>13486</v>
      </c>
      <c r="D141">
        <v>1379</v>
      </c>
      <c r="E141" s="176">
        <f t="shared" si="2"/>
        <v>0.89774581047011714</v>
      </c>
      <c r="I141" t="s">
        <v>770</v>
      </c>
      <c r="L141" s="176"/>
    </row>
    <row r="142" spans="2:12" x14ac:dyDescent="0.2">
      <c r="B142" t="s">
        <v>771</v>
      </c>
      <c r="C142">
        <v>13008</v>
      </c>
      <c r="D142">
        <v>504</v>
      </c>
      <c r="E142" s="176">
        <f t="shared" si="2"/>
        <v>0.96125461254612543</v>
      </c>
      <c r="I142" t="s">
        <v>771</v>
      </c>
      <c r="L142" s="176"/>
    </row>
    <row r="143" spans="2:12" x14ac:dyDescent="0.2">
      <c r="B143" t="s">
        <v>772</v>
      </c>
      <c r="C143">
        <v>13246</v>
      </c>
      <c r="D143">
        <v>810</v>
      </c>
      <c r="E143" s="176">
        <f t="shared" si="2"/>
        <v>0.93884946398912883</v>
      </c>
      <c r="I143" t="s">
        <v>772</v>
      </c>
      <c r="L143" s="176"/>
    </row>
    <row r="144" spans="2:12" x14ac:dyDescent="0.2">
      <c r="B144" t="s">
        <v>773</v>
      </c>
      <c r="C144">
        <v>13082</v>
      </c>
      <c r="D144">
        <v>824</v>
      </c>
      <c r="E144" s="176">
        <f t="shared" si="2"/>
        <v>0.93701268919125513</v>
      </c>
      <c r="I144" t="s">
        <v>773</v>
      </c>
      <c r="L144" s="176"/>
    </row>
    <row r="145" spans="2:12" x14ac:dyDescent="0.2">
      <c r="B145" t="s">
        <v>774</v>
      </c>
      <c r="C145">
        <v>13023</v>
      </c>
      <c r="D145">
        <v>730</v>
      </c>
      <c r="E145" s="176">
        <f t="shared" si="2"/>
        <v>0.94394532749750437</v>
      </c>
      <c r="I145" t="s">
        <v>774</v>
      </c>
      <c r="L145" s="176"/>
    </row>
    <row r="146" spans="2:12" x14ac:dyDescent="0.2">
      <c r="B146" t="s">
        <v>775</v>
      </c>
      <c r="C146">
        <v>13380</v>
      </c>
      <c r="D146">
        <v>830</v>
      </c>
      <c r="E146" s="176">
        <f t="shared" si="2"/>
        <v>0.93796711509715991</v>
      </c>
      <c r="I146" t="s">
        <v>775</v>
      </c>
      <c r="L146" s="176"/>
    </row>
    <row r="147" spans="2:12" x14ac:dyDescent="0.2">
      <c r="B147" t="s">
        <v>776</v>
      </c>
      <c r="C147">
        <v>13059</v>
      </c>
      <c r="D147">
        <v>662</v>
      </c>
      <c r="E147" s="176">
        <f t="shared" si="2"/>
        <v>0.94930699134696372</v>
      </c>
      <c r="I147" t="s">
        <v>776</v>
      </c>
      <c r="L147" s="176"/>
    </row>
  </sheetData>
  <mergeCells count="2">
    <mergeCell ref="B4:E4"/>
    <mergeCell ref="I4:L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Structure_des_reads</vt:lpstr>
      <vt:lpstr>Correspondance</vt:lpstr>
      <vt:lpstr>Doublons_et_allof</vt:lpstr>
      <vt:lpstr>nbr de reads initial</vt:lpstr>
      <vt:lpstr>Mapping</vt:lpstr>
      <vt:lpstr>Structure</vt:lpstr>
      <vt:lpstr>SNP</vt:lpstr>
      <vt:lpstr>IMPUTATION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2017-05-16T07:48:51Z</dcterms:modified>
</cp:coreProperties>
</file>