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7200" windowHeight="20260" tabRatio="500" activeTab="2"/>
  </bookViews>
  <sheets>
    <sheet name="0-RAW_DATA" sheetId="1" r:id="rId1"/>
    <sheet name="1-carthagene" sheetId="4" r:id="rId2"/>
    <sheet name="2-IMPUTA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1" i="4" l="1"/>
  <c r="P111" i="4"/>
  <c r="Q111" i="4"/>
  <c r="R111" i="4"/>
  <c r="S111" i="4"/>
  <c r="S112" i="4"/>
  <c r="S113" i="4"/>
  <c r="R112" i="4"/>
  <c r="R113" i="4"/>
  <c r="Q112" i="4"/>
  <c r="Q113" i="4"/>
  <c r="P112" i="4"/>
  <c r="P113" i="4"/>
  <c r="O112" i="4"/>
  <c r="O113" i="4"/>
  <c r="S77" i="4"/>
  <c r="S78" i="4"/>
  <c r="S79" i="4"/>
  <c r="R77" i="4"/>
  <c r="R78" i="4"/>
  <c r="R79" i="4"/>
  <c r="Q77" i="4"/>
  <c r="Q78" i="4"/>
  <c r="Q79" i="4"/>
  <c r="P77" i="4"/>
  <c r="P78" i="4"/>
  <c r="P79" i="4"/>
  <c r="O77" i="4"/>
  <c r="O78" i="4"/>
  <c r="O79" i="4"/>
  <c r="K33" i="4"/>
  <c r="K35" i="4"/>
  <c r="K37" i="4"/>
  <c r="K39" i="4"/>
  <c r="K41" i="4"/>
  <c r="K43" i="4"/>
  <c r="K45" i="4"/>
  <c r="K47" i="4"/>
  <c r="K34" i="4"/>
  <c r="K36" i="4"/>
  <c r="K38" i="4"/>
  <c r="K40" i="4"/>
  <c r="K42" i="4"/>
  <c r="K44" i="4"/>
  <c r="K46" i="4"/>
  <c r="K48" i="4"/>
  <c r="K49" i="4"/>
  <c r="J47" i="4"/>
  <c r="J48" i="4"/>
  <c r="J49" i="4"/>
  <c r="H47" i="4"/>
  <c r="H48" i="4"/>
  <c r="H49" i="4"/>
  <c r="D29" i="4"/>
  <c r="I48" i="4"/>
  <c r="I47" i="4"/>
  <c r="I49" i="4"/>
  <c r="G48" i="4"/>
  <c r="G47" i="4"/>
  <c r="G49" i="4"/>
  <c r="F48" i="4"/>
  <c r="F47" i="4"/>
  <c r="F49" i="4"/>
  <c r="E48" i="4"/>
  <c r="E47" i="4"/>
  <c r="E49" i="4"/>
  <c r="E9" i="3"/>
  <c r="D8" i="3"/>
  <c r="G7" i="3"/>
  <c r="G8" i="3"/>
  <c r="E143" i="3"/>
  <c r="C8" i="3"/>
  <c r="E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7" i="3"/>
  <c r="F12" i="1"/>
  <c r="F13" i="1"/>
  <c r="F14" i="1"/>
</calcChain>
</file>

<file path=xl/sharedStrings.xml><?xml version="1.0" encoding="utf-8"?>
<sst xmlns="http://schemas.openxmlformats.org/spreadsheetml/2006/main" count="4364" uniqueCount="319">
  <si>
    <t>Travail sur la pop Dic2*Silur</t>
  </si>
  <si>
    <t>On travaille ici avec deux génotypage:</t>
  </si>
  <si>
    <t>RNA-seq sur 120 individus</t>
  </si>
  <si>
    <t>capture BAITES sur 164 individus</t>
  </si>
  <si>
    <t>Il a fallut supprimer des individus à cause d'un phénomène d'allofécondation ==&gt; beaucoup d'hétérozygotie</t>
  </si>
  <si>
    <t>Mais aussi à cause de doublons repérés par la proximité génétique.</t>
  </si>
  <si>
    <t>Manip</t>
  </si>
  <si>
    <t>RNA-SEQ</t>
  </si>
  <si>
    <t>CAPTURE_BAITES</t>
  </si>
  <si>
    <t>compte initial</t>
  </si>
  <si>
    <t>indidvidus redondants</t>
  </si>
  <si>
    <t>indidvidus allofécondés</t>
  </si>
  <si>
    <t>Compte final</t>
  </si>
  <si>
    <t>TOTAL</t>
  </si>
  <si>
    <t>38.38</t>
  </si>
  <si>
    <t>38.37</t>
  </si>
  <si>
    <t>38.47</t>
  </si>
  <si>
    <t>allof</t>
  </si>
  <si>
    <t>38.50</t>
  </si>
  <si>
    <t>38.52</t>
  </si>
  <si>
    <t>38.53</t>
  </si>
  <si>
    <t>39.07</t>
  </si>
  <si>
    <t>39.21</t>
  </si>
  <si>
    <t>39.24</t>
  </si>
  <si>
    <t>39.23</t>
  </si>
  <si>
    <t>39.27</t>
  </si>
  <si>
    <t>39.31</t>
  </si>
  <si>
    <t>39.32</t>
  </si>
  <si>
    <t>39.35</t>
  </si>
  <si>
    <t>40.04</t>
  </si>
  <si>
    <t>40.05</t>
  </si>
  <si>
    <t>40.08</t>
  </si>
  <si>
    <t>40.01</t>
  </si>
  <si>
    <t>40.11</t>
  </si>
  <si>
    <t>40.12</t>
  </si>
  <si>
    <t>40.14</t>
  </si>
  <si>
    <t>40.15</t>
  </si>
  <si>
    <t>40.10</t>
  </si>
  <si>
    <t>40.16</t>
  </si>
  <si>
    <t>40.17</t>
  </si>
  <si>
    <t>40.35</t>
  </si>
  <si>
    <t>42.05</t>
  </si>
  <si>
    <t>40.47</t>
  </si>
  <si>
    <t>40.46</t>
  </si>
  <si>
    <t>42.14</t>
  </si>
  <si>
    <t>42.15</t>
  </si>
  <si>
    <t>42.38</t>
  </si>
  <si>
    <t>42.49</t>
  </si>
  <si>
    <t>44.01</t>
  </si>
  <si>
    <t>44.13</t>
  </si>
  <si>
    <t>44.14</t>
  </si>
  <si>
    <t>44.42</t>
  </si>
  <si>
    <t>44.45</t>
  </si>
  <si>
    <t>44.43</t>
  </si>
  <si>
    <t>44.56</t>
  </si>
  <si>
    <t>44.61</t>
  </si>
  <si>
    <t>44.65</t>
  </si>
  <si>
    <t>44.62</t>
  </si>
  <si>
    <t>individus supprimés</t>
  </si>
  <si>
    <t>Raison</t>
  </si>
  <si>
    <t>en gris ce sont les individus présent</t>
  </si>
  <si>
    <t>uniquement dans la manip baites</t>
  </si>
  <si>
    <t>On travaille au final avec un .raw de 135 individus (Dic2 et silur ne compte pas)</t>
  </si>
  <si>
    <t>Avec 3758 marqueurs chez les baites</t>
  </si>
  <si>
    <t>Avec 12946 pour la manip Rna-seq</t>
  </si>
  <si>
    <t>Dont 55 marqueurs communs (au moins pour le nom)</t>
  </si>
  <si>
    <t>*==&gt; 16649 SNP au total</t>
  </si>
  <si>
    <t>nbr_per_LG</t>
  </si>
  <si>
    <t>nbr_with_pos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</si>
  <si>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</si>
  <si>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</si>
  <si>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</si>
  <si>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</si>
  <si>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</si>
  <si>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</si>
  <si>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</si>
  <si>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</si>
  <si>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</si>
  <si>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</si>
  <si>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</si>
  <si>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</si>
  <si>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</si>
  <si>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</si>
  <si>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Chromo</t>
  </si>
  <si>
    <t>nbr_marker</t>
  </si>
  <si>
    <t>size_in_cM</t>
  </si>
  <si>
    <t>average_gap</t>
  </si>
  <si>
    <t>biggest_gap</t>
  </si>
  <si>
    <t>A</t>
  </si>
  <si>
    <t>B</t>
  </si>
  <si>
    <t>tot</t>
  </si>
  <si>
    <t>nbr marker</t>
  </si>
  <si>
    <t>size in cM</t>
  </si>
  <si>
    <t>average gap</t>
  </si>
  <si>
    <t>biggest gap</t>
  </si>
  <si>
    <t>nbr_common_marker</t>
  </si>
  <si>
    <t>Spearman</t>
  </si>
  <si>
    <t>sur 135 individus</t>
  </si>
  <si>
    <t>16510 marqueurs</t>
  </si>
  <si>
    <t>AVANT IMPUTATION</t>
  </si>
  <si>
    <t>APRES IMPUTATION</t>
  </si>
  <si>
    <t>Donc 2.228.850 values</t>
  </si>
  <si>
    <t>nombre de missing_value TOTAL</t>
  </si>
  <si>
    <t>nombre de missing_value %</t>
  </si>
  <si>
    <t>DC38.03</t>
  </si>
  <si>
    <t>DC38.08</t>
  </si>
  <si>
    <t>DC38.11</t>
  </si>
  <si>
    <t>DC38.12</t>
  </si>
  <si>
    <t>DC38.15</t>
  </si>
  <si>
    <t>DC38.19</t>
  </si>
  <si>
    <t>DC38.23</t>
  </si>
  <si>
    <t>DC38.24</t>
  </si>
  <si>
    <t>DC38.25</t>
  </si>
  <si>
    <t>DC38.27</t>
  </si>
  <si>
    <t>DC38.29</t>
  </si>
  <si>
    <t>DC38.32</t>
  </si>
  <si>
    <t>DC38.34</t>
  </si>
  <si>
    <t>DC38.35</t>
  </si>
  <si>
    <t>DC38.36</t>
  </si>
  <si>
    <t>DC38.37</t>
  </si>
  <si>
    <t>DC38.39</t>
  </si>
  <si>
    <t>DC38.41</t>
  </si>
  <si>
    <t>DC38.42</t>
  </si>
  <si>
    <t>DC38.44</t>
  </si>
  <si>
    <t>DC38.51</t>
  </si>
  <si>
    <t>DC38.52</t>
  </si>
  <si>
    <t>DC38.54</t>
  </si>
  <si>
    <t>DC39.03</t>
  </si>
  <si>
    <t>DC39.04</t>
  </si>
  <si>
    <t>DC39.06</t>
  </si>
  <si>
    <t>DC39.08</t>
  </si>
  <si>
    <t>DC39.09</t>
  </si>
  <si>
    <t>DC39.11</t>
  </si>
  <si>
    <t>DC39.13</t>
  </si>
  <si>
    <t>DC39.16</t>
  </si>
  <si>
    <t>DC39.18</t>
  </si>
  <si>
    <t>DC39.20</t>
  </si>
  <si>
    <t>DC39.24</t>
  </si>
  <si>
    <t>DC39.25</t>
  </si>
  <si>
    <t>DC39.26</t>
  </si>
  <si>
    <t>DC39.28</t>
  </si>
  <si>
    <t>DC39.32</t>
  </si>
  <si>
    <t>DC39.34</t>
  </si>
  <si>
    <t>DC40.01</t>
  </si>
  <si>
    <t>DC40.05</t>
  </si>
  <si>
    <t>DC40.10</t>
  </si>
  <si>
    <t>DC40.12</t>
  </si>
  <si>
    <t>DC40.17</t>
  </si>
  <si>
    <t>DC40.18</t>
  </si>
  <si>
    <t>DC40.23</t>
  </si>
  <si>
    <t>DC40.24</t>
  </si>
  <si>
    <t>DC40.32</t>
  </si>
  <si>
    <t>DC40.33</t>
  </si>
  <si>
    <t>DC40.34</t>
  </si>
  <si>
    <t>DC40.38</t>
  </si>
  <si>
    <t>DC40.39</t>
  </si>
  <si>
    <t>DC40.45</t>
  </si>
  <si>
    <t>DC40.46</t>
  </si>
  <si>
    <t>DC40.52</t>
  </si>
  <si>
    <t>DC42.01</t>
  </si>
  <si>
    <t>DC42.02</t>
  </si>
  <si>
    <t>DC42.03</t>
  </si>
  <si>
    <t>DC42.04</t>
  </si>
  <si>
    <t>DC42.05</t>
  </si>
  <si>
    <t>DC42.06</t>
  </si>
  <si>
    <t>DC42.09</t>
  </si>
  <si>
    <t>DC42.11</t>
  </si>
  <si>
    <t>DC42.13</t>
  </si>
  <si>
    <t>DC42.17</t>
  </si>
  <si>
    <t>DC42.18</t>
  </si>
  <si>
    <t>DC42.25</t>
  </si>
  <si>
    <t>DC42.26</t>
  </si>
  <si>
    <t>DC42.28</t>
  </si>
  <si>
    <t>DC42.35</t>
  </si>
  <si>
    <t>DC42.40</t>
  </si>
  <si>
    <t>DC42.41</t>
  </si>
  <si>
    <t>DC42.44</t>
  </si>
  <si>
    <t>DC42.48</t>
  </si>
  <si>
    <t>DC42.53</t>
  </si>
  <si>
    <t>DC42.55</t>
  </si>
  <si>
    <t>DC44.03</t>
  </si>
  <si>
    <t>DC44.05</t>
  </si>
  <si>
    <t>DC44.07</t>
  </si>
  <si>
    <t>DC44.11</t>
  </si>
  <si>
    <t>DC44.14</t>
  </si>
  <si>
    <t>DC44.19</t>
  </si>
  <si>
    <t>DC44.22</t>
  </si>
  <si>
    <t>DC44.28</t>
  </si>
  <si>
    <t>DC44.34</t>
  </si>
  <si>
    <t>DC44.35</t>
  </si>
  <si>
    <t>DC44.38</t>
  </si>
  <si>
    <t>DC44.39</t>
  </si>
  <si>
    <t>DC44.45</t>
  </si>
  <si>
    <t>DC44.48</t>
  </si>
  <si>
    <t>DC44.54</t>
  </si>
  <si>
    <t>DC44.55</t>
  </si>
  <si>
    <t>DC44.64</t>
  </si>
  <si>
    <t>DC44.65</t>
  </si>
  <si>
    <t>DC38.07</t>
  </si>
  <si>
    <t>DC38.09</t>
  </si>
  <si>
    <t>DC38.13</t>
  </si>
  <si>
    <t>DC38.49</t>
  </si>
  <si>
    <t>DC39.10</t>
  </si>
  <si>
    <t>DC39.17</t>
  </si>
  <si>
    <t>DC39.29</t>
  </si>
  <si>
    <t>DC39.30</t>
  </si>
  <si>
    <t>DC39.36</t>
  </si>
  <si>
    <t>DC39.37</t>
  </si>
  <si>
    <t>DC40.06</t>
  </si>
  <si>
    <t>DC40.07</t>
  </si>
  <si>
    <t>DC40.22</t>
  </si>
  <si>
    <t>DC40.27</t>
  </si>
  <si>
    <t>DC40.29</t>
  </si>
  <si>
    <t>DC40.31</t>
  </si>
  <si>
    <t>DC40.37</t>
  </si>
  <si>
    <t>DC40.40</t>
  </si>
  <si>
    <t>DC40.41</t>
  </si>
  <si>
    <t>DC40.49</t>
  </si>
  <si>
    <t>DC40.53</t>
  </si>
  <si>
    <t>DC42.07</t>
  </si>
  <si>
    <t>DC42.16</t>
  </si>
  <si>
    <t>DC42.19</t>
  </si>
  <si>
    <t>DC42.21</t>
  </si>
  <si>
    <t>DC42.22</t>
  </si>
  <si>
    <t>DC42.23</t>
  </si>
  <si>
    <t>DC42.24</t>
  </si>
  <si>
    <t>DC42.36</t>
  </si>
  <si>
    <t>DC42.43</t>
  </si>
  <si>
    <t>DC42.45</t>
  </si>
  <si>
    <t>DC42.46</t>
  </si>
  <si>
    <t>DC44.10</t>
  </si>
  <si>
    <t>DC44.24</t>
  </si>
  <si>
    <t>DC44.31</t>
  </si>
  <si>
    <t>DC44.33</t>
  </si>
  <si>
    <t>DC44.36</t>
  </si>
  <si>
    <t>DC44.41</t>
  </si>
  <si>
    <t>DC44.47</t>
  </si>
  <si>
    <t>DC44.50</t>
  </si>
  <si>
    <t>DC44.52</t>
  </si>
  <si>
    <t>% de remplissage</t>
  </si>
  <si>
    <t>autre imputation (F =0.8)</t>
  </si>
  <si>
    <t>Bilan outisders</t>
  </si>
  <si>
    <t>grande présence sur le 5A</t>
  </si>
  <si>
    <t>grande présence sur la 4A</t>
  </si>
  <si>
    <t>LIEN 4B/5A</t>
  </si>
  <si>
    <t>LIEN 7A/4A</t>
  </si>
  <si>
    <t>translocation</t>
  </si>
  <si>
    <t>nbr uniq_marq</t>
  </si>
  <si>
    <t>nb de DL</t>
  </si>
  <si>
    <t>Comparaison avec la carte américaine (position physique)</t>
  </si>
  <si>
    <t>cM par marqueur</t>
  </si>
  <si>
    <t>On déplore ici la perte des 11 marqueurs des petits groupes de liaison RIP</t>
  </si>
  <si>
    <t xml:space="preserve">présence sur le 4B </t>
  </si>
  <si>
    <t>TRANSLOCATION 4B/5A et 7A/4A</t>
  </si>
  <si>
    <t>size in ???</t>
  </si>
  <si>
    <t>Il subsiste un problème sur le 3B : la nouvelle référence TRAES3B n'est pas reconnu par la carte américaine.</t>
  </si>
  <si>
    <t>hormis le 4B et le 2A (respectivement 0,87 et 0,77) tous les chromosomes ont un excellent coefficient de spearman (&gt;0,94) avec les données des américains</t>
  </si>
  <si>
    <t>Comparaison avec la carte IWSGSC (position physique)</t>
  </si>
  <si>
    <t>Comparaison avec la carte Macafari (position génétique)</t>
  </si>
  <si>
    <t>rs#</t>
  </si>
  <si>
    <t>alleles</t>
  </si>
  <si>
    <t>chrom</t>
  </si>
  <si>
    <t>pos</t>
  </si>
  <si>
    <t>strand</t>
  </si>
  <si>
    <t>assembly#</t>
  </si>
  <si>
    <t>Cluster_10322|Contig1|complementarySeq@393</t>
  </si>
  <si>
    <t>C/G</t>
  </si>
  <si>
    <t>+</t>
  </si>
  <si>
    <t>NA</t>
  </si>
  <si>
    <t>G</t>
  </si>
  <si>
    <t>C</t>
  </si>
  <si>
    <t>-</t>
  </si>
  <si>
    <t>Cluster_3335|Contig1|complementarySeq@1206</t>
  </si>
  <si>
    <t>Cluster_3335|Contig1|likelySeq@1206</t>
  </si>
  <si>
    <t>Traes_1AS_39A586E3E@1343</t>
  </si>
  <si>
    <t>Traes_1AS_6052071D9@787</t>
  </si>
  <si>
    <t>Traes_1AS_6052071D9@840</t>
  </si>
  <si>
    <t>Traes_1AS_6052071D9@852</t>
  </si>
  <si>
    <t>Traes_1AS_6052071D9@884</t>
  </si>
  <si>
    <t>Traes_1AS_6052071D9@914</t>
  </si>
  <si>
    <t>Traes_1AS_A90E617A6@684</t>
  </si>
  <si>
    <t>Traes_1AS_BEE845715@1111</t>
  </si>
  <si>
    <t>Traes_1AS_BEE845715@982</t>
  </si>
  <si>
    <t>Traes_1AS_F0BFF6DE7@352</t>
  </si>
  <si>
    <t>Cluster_1386|Contig2|original@880</t>
  </si>
  <si>
    <t>Cluster_11732|Contig1|original@129</t>
  </si>
  <si>
    <t>Cluster_1973|Contig2|original@1572</t>
  </si>
  <si>
    <t>Cluster_9253|Contig1|original@617</t>
  </si>
  <si>
    <t>Traes_1AS_37424AFD6@1364</t>
  </si>
  <si>
    <t>Traes_1AS_37424AFD6@1601</t>
  </si>
  <si>
    <t>Traes_1AS_37424AFD6@1646</t>
  </si>
  <si>
    <t>Traes_1AS_DB8DD0EC7@344</t>
  </si>
  <si>
    <t>Traes_1AS_DB8DD0EC7@406</t>
  </si>
  <si>
    <t>Traes_1AS_DB8DD0EC7@415</t>
  </si>
  <si>
    <t>Traes_1AS_DB8DD0EC7@476</t>
  </si>
  <si>
    <t>Traes_1AS_DB8DD0EC7@508</t>
  </si>
  <si>
    <t>Cluster_9156|Contig1|original@166</t>
  </si>
  <si>
    <t>Traes_1AS_1A25E76FF@1068</t>
  </si>
  <si>
    <t>Traes_1AS_1A25E76FF@2331</t>
  </si>
  <si>
    <t>Traes_1AS_1A25E76FF@938</t>
  </si>
  <si>
    <t>Traes_1AS_1A25E76FF@942</t>
  </si>
  <si>
    <t>Traes_1AS_BEEC10025@141</t>
  </si>
  <si>
    <t>Cluster_4969|Contig2|original@370</t>
  </si>
  <si>
    <t>Traes_1AS_658AB4BB1@2889</t>
  </si>
  <si>
    <t>Traes_1AS_658AB4BB1@2908</t>
  </si>
  <si>
    <t>Traes_1AS_658AB4BB1@2990</t>
  </si>
  <si>
    <t>Traes_1AS_658AB4BB1@3001</t>
  </si>
  <si>
    <t>Traes_1AS_658AB4BB1@3334</t>
  </si>
  <si>
    <t>Traes_1AS_E56988F6D@437</t>
  </si>
  <si>
    <t>Traes_1AS_E56988F6D@449</t>
  </si>
  <si>
    <t>Traes_1AS_E56988F6D@452</t>
  </si>
  <si>
    <t>Traes_1AS_E56988F6D@458</t>
  </si>
  <si>
    <t>Traes_1AS_E56988F6D@478</t>
  </si>
  <si>
    <t>Traes_1AS_E56988F6D@494</t>
  </si>
  <si>
    <t>Traes_1AS_E56988F6D@496</t>
  </si>
  <si>
    <t>Traes_1AS_E56988F6D@555</t>
  </si>
  <si>
    <t>Traes_1AS_E56988F6D@563</t>
  </si>
  <si>
    <t>Traes_1AS_E56988F6D@567</t>
  </si>
  <si>
    <t>Beaucoup de différence sur le 2A ==&gt; spearman à 0,77 peut être une inversion des américains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</si>
</sst>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name val="Calibri"/>
      <scheme val="minor"/>
    </font>
    <font>
      <sz val="16"/>
      <color theme="9"/>
      <name val="Calibri"/>
      <scheme val="minor"/>
    </font>
    <font>
      <b/>
      <sz val="14"/>
      <color theme="9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5"/>
      </left>
      <right/>
      <top style="thin">
        <color theme="6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Alignment="1">
      <alignment horizontal="center"/>
    </xf>
    <xf numFmtId="9" fontId="0" fillId="0" borderId="0" xfId="23" applyFont="1"/>
    <xf numFmtId="0" fontId="5" fillId="5" borderId="0" xfId="0" applyFont="1" applyFill="1"/>
    <xf numFmtId="0" fontId="0" fillId="4" borderId="0" xfId="0" applyFill="1"/>
    <xf numFmtId="9" fontId="0" fillId="4" borderId="0" xfId="23" applyFont="1" applyFill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0" xfId="0" applyFill="1"/>
    <xf numFmtId="0" fontId="6" fillId="10" borderId="0" xfId="0" applyFont="1" applyFill="1"/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7" xfId="0" applyFill="1" applyBorder="1"/>
    <xf numFmtId="2" fontId="0" fillId="0" borderId="8" xfId="0" applyNumberFormat="1" applyBorder="1" applyAlignment="1">
      <alignment horizontal="center"/>
    </xf>
    <xf numFmtId="0" fontId="0" fillId="9" borderId="7" xfId="0" applyFill="1" applyBorder="1"/>
    <xf numFmtId="2" fontId="0" fillId="0" borderId="15" xfId="0" applyNumberFormat="1" applyBorder="1" applyAlignment="1">
      <alignment horizontal="center"/>
    </xf>
    <xf numFmtId="0" fontId="0" fillId="9" borderId="9" xfId="0" applyFill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5" fillId="12" borderId="0" xfId="0" applyFont="1" applyFill="1"/>
    <xf numFmtId="0" fontId="0" fillId="12" borderId="0" xfId="0" applyFill="1"/>
    <xf numFmtId="0" fontId="0" fillId="7" borderId="0" xfId="0" applyFill="1"/>
    <xf numFmtId="0" fontId="0" fillId="5" borderId="0" xfId="0" applyFill="1"/>
    <xf numFmtId="0" fontId="0" fillId="13" borderId="17" xfId="0" applyFont="1" applyFill="1" applyBorder="1"/>
    <xf numFmtId="0" fontId="0" fillId="5" borderId="13" xfId="0" applyFont="1" applyFill="1" applyBorder="1"/>
    <xf numFmtId="0" fontId="0" fillId="5" borderId="17" xfId="0" applyFont="1" applyFill="1" applyBorder="1"/>
    <xf numFmtId="0" fontId="0" fillId="5" borderId="14" xfId="0" applyFont="1" applyFill="1" applyBorder="1"/>
    <xf numFmtId="0" fontId="0" fillId="5" borderId="18" xfId="0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</cellXfs>
  <cellStyles count="9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Normal" xfId="0" builtinId="0"/>
    <cellStyle name="Pourcentage" xfId="23" builtinId="5"/>
  </cellStyles>
  <dxfs count="68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279400</xdr:colOff>
      <xdr:row>28</xdr:row>
      <xdr:rowOff>139700</xdr:rowOff>
    </xdr:from>
    <xdr:to>
      <xdr:col>18</xdr:col>
      <xdr:colOff>228600</xdr:colOff>
      <xdr:row>56</xdr:row>
      <xdr:rowOff>54051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5473700"/>
          <a:ext cx="5295900" cy="5311851"/>
        </a:xfrm>
        <a:prstGeom prst="rect">
          <a:avLst/>
        </a:prstGeom>
      </xdr:spPr>
    </xdr:pic>
    <xdr:clientData/>
  </xdr:twoCellAnchor>
  <xdr:twoCellAnchor editAs="oneCell">
    <xdr:from>
      <xdr:col>18</xdr:col>
      <xdr:colOff>711199</xdr:colOff>
      <xdr:row>29</xdr:row>
      <xdr:rowOff>12700</xdr:rowOff>
    </xdr:from>
    <xdr:to>
      <xdr:col>26</xdr:col>
      <xdr:colOff>761998</xdr:colOff>
      <xdr:row>56</xdr:row>
      <xdr:rowOff>13332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7099" y="5575300"/>
          <a:ext cx="7137399" cy="5207632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60</xdr:row>
      <xdr:rowOff>12700</xdr:rowOff>
    </xdr:from>
    <xdr:to>
      <xdr:col>12</xdr:col>
      <xdr:colOff>347943</xdr:colOff>
      <xdr:row>89</xdr:row>
      <xdr:rowOff>139700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4300" y="11671300"/>
          <a:ext cx="8209243" cy="56769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241299</xdr:colOff>
      <xdr:row>94</xdr:row>
      <xdr:rowOff>114110</xdr:rowOff>
    </xdr:from>
    <xdr:to>
      <xdr:col>12</xdr:col>
      <xdr:colOff>200942</xdr:colOff>
      <xdr:row>122</xdr:row>
      <xdr:rowOff>127000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7799" y="18402110"/>
          <a:ext cx="7998743" cy="53722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1:F14" totalsRowShown="0">
  <autoFilter ref="B11:F14"/>
  <tableColumns count="5">
    <tableColumn id="1" name="Manip"/>
    <tableColumn id="2" name="compte initial"/>
    <tableColumn id="3" name="indidvidus redondants"/>
    <tableColumn id="4" name="indidvidus allofécondés"/>
    <tableColumn id="5" name="Compte final" dataDxfId="67">
      <calculatedColumnFormula>Table1[[#This Row],[compte initial]]-Table1[[#This Row],[indidvidus redondants]]-Table1[[#This Row],[indidvidus allofécondés]]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8:E47" totalsRowShown="0" tableBorderDxfId="66">
  <autoFilter ref="D18:E47"/>
  <tableColumns count="2">
    <tableColumn id="1" name="individus supprimés" dataDxfId="65"/>
    <tableColumn id="2" name="Raison" dataDxfId="6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47:AU194" totalsRowShown="0" headerRowDxfId="47" dataDxfId="46">
  <autoFilter ref="B147:AU194"/>
  <tableColumns count="46">
    <tableColumn id="1" name="rs#" dataDxfId="45"/>
    <tableColumn id="2" name="alleles" dataDxfId="44"/>
    <tableColumn id="3" name="chrom" dataDxfId="43"/>
    <tableColumn id="4" name="pos" dataDxfId="42"/>
    <tableColumn id="5" name="strand" dataDxfId="41"/>
    <tableColumn id="6" name="assembly#" dataDxfId="40"/>
    <tableColumn id="12" name="DC38.03" dataDxfId="39"/>
    <tableColumn id="13" name="DC38.08" dataDxfId="38"/>
    <tableColumn id="14" name="DC38.11" dataDxfId="37"/>
    <tableColumn id="15" name="DC38.12" dataDxfId="36"/>
    <tableColumn id="16" name="DC38.15" dataDxfId="35"/>
    <tableColumn id="17" name="DC38.19" dataDxfId="34"/>
    <tableColumn id="18" name="DC38.23" dataDxfId="33"/>
    <tableColumn id="19" name="DC38.24" dataDxfId="32"/>
    <tableColumn id="20" name="DC38.25" dataDxfId="31"/>
    <tableColumn id="21" name="DC38.27" dataDxfId="30"/>
    <tableColumn id="22" name="DC38.29" dataDxfId="29"/>
    <tableColumn id="23" name="DC38.32" dataDxfId="28"/>
    <tableColumn id="24" name="DC38.34" dataDxfId="27"/>
    <tableColumn id="25" name="DC38.35" dataDxfId="26"/>
    <tableColumn id="26" name="DC38.36" dataDxfId="25"/>
    <tableColumn id="27" name="DC38.37" dataDxfId="24"/>
    <tableColumn id="28" name="DC38.39" dataDxfId="23"/>
    <tableColumn id="29" name="DC38.41" dataDxfId="22"/>
    <tableColumn id="30" name="DC38.42" dataDxfId="21"/>
    <tableColumn id="31" name="DC38.44" dataDxfId="20"/>
    <tableColumn id="32" name="DC38.51" dataDxfId="19"/>
    <tableColumn id="33" name="DC38.52" dataDxfId="18"/>
    <tableColumn id="34" name="DC38.54" dataDxfId="17"/>
    <tableColumn id="35" name="DC39.03" dataDxfId="16"/>
    <tableColumn id="36" name="DC39.04" dataDxfId="15"/>
    <tableColumn id="37" name="DC39.06" dataDxfId="14"/>
    <tableColumn id="38" name="DC39.08" dataDxfId="13"/>
    <tableColumn id="39" name="DC39.09" dataDxfId="12"/>
    <tableColumn id="40" name="DC39.11" dataDxfId="11"/>
    <tableColumn id="41" name="DC39.13" dataDxfId="10"/>
    <tableColumn id="42" name="DC39.16" dataDxfId="9"/>
    <tableColumn id="43" name="DC39.18" dataDxfId="8"/>
    <tableColumn id="44" name="DC39.20" dataDxfId="7"/>
    <tableColumn id="45" name="DC39.24" dataDxfId="6"/>
    <tableColumn id="46" name="DC39.25" dataDxfId="5"/>
    <tableColumn id="47" name="DC39.26" dataDxfId="4"/>
    <tableColumn id="48" name="DC39.28" dataDxfId="3"/>
    <tableColumn id="49" name="DC39.32" dataDxfId="2"/>
    <tableColumn id="50" name="DC39.34" dataDxfId="1"/>
    <tableColumn id="51" name="DC40.0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workbookViewId="0">
      <selection activeCell="J11" sqref="J11"/>
    </sheetView>
  </sheetViews>
  <sheetFormatPr baseColWidth="10" defaultRowHeight="15" x14ac:dyDescent="0"/>
  <cols>
    <col min="2" max="2" width="16.6640625" customWidth="1"/>
    <col min="3" max="3" width="15.33203125" bestFit="1" customWidth="1"/>
    <col min="4" max="4" width="22.5" bestFit="1" customWidth="1"/>
    <col min="5" max="5" width="23.5" bestFit="1" customWidth="1"/>
    <col min="6" max="6" width="14.33203125" customWidth="1"/>
  </cols>
  <sheetData>
    <row r="2" spans="2:15">
      <c r="B2" s="60" t="s">
        <v>0</v>
      </c>
      <c r="C2" s="60"/>
      <c r="D2" s="60"/>
      <c r="E2" s="60"/>
    </row>
    <row r="4" spans="2:15">
      <c r="B4" t="s">
        <v>1</v>
      </c>
    </row>
    <row r="5" spans="2:15" ht="20">
      <c r="B5" t="s">
        <v>2</v>
      </c>
      <c r="H5" s="61" t="s">
        <v>62</v>
      </c>
      <c r="I5" s="61"/>
      <c r="J5" s="61"/>
      <c r="K5" s="61"/>
      <c r="L5" s="61"/>
      <c r="M5" s="61"/>
      <c r="N5" s="61"/>
      <c r="O5" s="61"/>
    </row>
    <row r="6" spans="2:15">
      <c r="B6" t="s">
        <v>3</v>
      </c>
      <c r="H6" t="s">
        <v>63</v>
      </c>
    </row>
    <row r="7" spans="2:15">
      <c r="H7" t="s">
        <v>64</v>
      </c>
    </row>
    <row r="8" spans="2:15">
      <c r="B8" t="s">
        <v>4</v>
      </c>
      <c r="H8" t="s">
        <v>65</v>
      </c>
    </row>
    <row r="9" spans="2:15">
      <c r="B9" t="s">
        <v>5</v>
      </c>
      <c r="H9" t="s">
        <v>66</v>
      </c>
    </row>
    <row r="11" spans="2:15">
      <c r="B11" t="s">
        <v>6</v>
      </c>
      <c r="C11" t="s">
        <v>9</v>
      </c>
      <c r="D11" t="s">
        <v>10</v>
      </c>
      <c r="E11" t="s">
        <v>11</v>
      </c>
      <c r="F11" t="s">
        <v>12</v>
      </c>
    </row>
    <row r="12" spans="2:15">
      <c r="B12" t="s">
        <v>7</v>
      </c>
      <c r="C12">
        <v>120</v>
      </c>
      <c r="D12">
        <v>19</v>
      </c>
      <c r="E12">
        <v>4</v>
      </c>
      <c r="F12">
        <f>Table1[[#This Row],[compte initial]]-Table1[[#This Row],[indidvidus redondants]]-Table1[[#This Row],[indidvidus allofécondés]]</f>
        <v>97</v>
      </c>
    </row>
    <row r="13" spans="2:15">
      <c r="B13" t="s">
        <v>8</v>
      </c>
      <c r="C13">
        <v>164</v>
      </c>
      <c r="D13">
        <v>25</v>
      </c>
      <c r="E13">
        <v>0</v>
      </c>
      <c r="F13">
        <f>Table1[[#This Row],[compte initial]]-Table1[[#This Row],[indidvidus redondants]]-Table1[[#This Row],[indidvidus allofécondés]]</f>
        <v>139</v>
      </c>
    </row>
    <row r="14" spans="2:15">
      <c r="B14" t="s">
        <v>13</v>
      </c>
      <c r="C14">
        <v>166</v>
      </c>
      <c r="D14">
        <v>25</v>
      </c>
      <c r="E14">
        <v>4</v>
      </c>
      <c r="F14">
        <f>Table1[[#This Row],[compte initial]]-Table1[[#This Row],[indidvidus redondants]]-Table1[[#This Row],[indidvidus allofécondés]]</f>
        <v>137</v>
      </c>
    </row>
    <row r="18" spans="2:5">
      <c r="D18" t="s">
        <v>58</v>
      </c>
      <c r="E18" t="s">
        <v>59</v>
      </c>
    </row>
    <row r="19" spans="2:5">
      <c r="D19" s="2" t="s">
        <v>14</v>
      </c>
      <c r="E19" s="3" t="s">
        <v>15</v>
      </c>
    </row>
    <row r="20" spans="2:5">
      <c r="D20" s="4" t="s">
        <v>16</v>
      </c>
      <c r="E20" s="3" t="s">
        <v>17</v>
      </c>
    </row>
    <row r="21" spans="2:5">
      <c r="D21" s="2" t="s">
        <v>18</v>
      </c>
      <c r="E21" s="3" t="s">
        <v>19</v>
      </c>
    </row>
    <row r="22" spans="2:5">
      <c r="B22" t="s">
        <v>60</v>
      </c>
      <c r="D22" s="5" t="s">
        <v>20</v>
      </c>
      <c r="E22" s="3"/>
    </row>
    <row r="23" spans="2:5">
      <c r="B23" t="s">
        <v>61</v>
      </c>
      <c r="D23" s="5" t="s">
        <v>21</v>
      </c>
      <c r="E23" s="3"/>
    </row>
    <row r="24" spans="2:5">
      <c r="D24" s="4" t="s">
        <v>22</v>
      </c>
      <c r="E24" s="3" t="s">
        <v>23</v>
      </c>
    </row>
    <row r="25" spans="2:5">
      <c r="D25" s="4" t="s">
        <v>24</v>
      </c>
      <c r="E25" s="3" t="s">
        <v>23</v>
      </c>
    </row>
    <row r="26" spans="2:5">
      <c r="D26" s="5" t="s">
        <v>25</v>
      </c>
      <c r="E26" s="3"/>
    </row>
    <row r="27" spans="2:5">
      <c r="D27" s="2" t="s">
        <v>26</v>
      </c>
      <c r="E27" s="3" t="s">
        <v>27</v>
      </c>
    </row>
    <row r="28" spans="2:5">
      <c r="D28" s="5" t="s">
        <v>28</v>
      </c>
      <c r="E28" s="3"/>
    </row>
    <row r="29" spans="2:5">
      <c r="D29" s="2" t="s">
        <v>29</v>
      </c>
      <c r="E29" s="3" t="s">
        <v>30</v>
      </c>
    </row>
    <row r="30" spans="2:5">
      <c r="D30" s="2" t="s">
        <v>31</v>
      </c>
      <c r="E30" s="3" t="s">
        <v>32</v>
      </c>
    </row>
    <row r="31" spans="2:5">
      <c r="D31" s="4" t="s">
        <v>33</v>
      </c>
      <c r="E31" s="3" t="s">
        <v>34</v>
      </c>
    </row>
    <row r="32" spans="2:5">
      <c r="D32" s="4" t="s">
        <v>35</v>
      </c>
      <c r="E32" s="3" t="s">
        <v>34</v>
      </c>
    </row>
    <row r="33" spans="4:5">
      <c r="D33" s="2" t="s">
        <v>36</v>
      </c>
      <c r="E33" s="3" t="s">
        <v>37</v>
      </c>
    </row>
    <row r="34" spans="4:5">
      <c r="D34" s="2" t="s">
        <v>38</v>
      </c>
      <c r="E34" s="3" t="s">
        <v>39</v>
      </c>
    </row>
    <row r="35" spans="4:5">
      <c r="D35" s="2" t="s">
        <v>40</v>
      </c>
      <c r="E35" s="3" t="s">
        <v>41</v>
      </c>
    </row>
    <row r="36" spans="4:5">
      <c r="D36" s="2" t="s">
        <v>42</v>
      </c>
      <c r="E36" s="3" t="s">
        <v>43</v>
      </c>
    </row>
    <row r="37" spans="4:5">
      <c r="D37" s="6" t="s">
        <v>44</v>
      </c>
      <c r="E37" s="3" t="s">
        <v>45</v>
      </c>
    </row>
    <row r="38" spans="4:5">
      <c r="D38" s="7" t="s">
        <v>45</v>
      </c>
      <c r="E38" s="3"/>
    </row>
    <row r="39" spans="4:5">
      <c r="D39" s="6" t="s">
        <v>46</v>
      </c>
      <c r="E39" s="3" t="s">
        <v>17</v>
      </c>
    </row>
    <row r="40" spans="4:5">
      <c r="D40" s="7" t="s">
        <v>47</v>
      </c>
      <c r="E40" s="3"/>
    </row>
    <row r="41" spans="4:5">
      <c r="D41" s="6" t="s">
        <v>48</v>
      </c>
      <c r="E41" s="3" t="s">
        <v>17</v>
      </c>
    </row>
    <row r="42" spans="4:5">
      <c r="D42" s="1" t="s">
        <v>49</v>
      </c>
      <c r="E42" s="1" t="s">
        <v>50</v>
      </c>
    </row>
    <row r="43" spans="4:5">
      <c r="D43" s="6" t="s">
        <v>51</v>
      </c>
      <c r="E43" s="1" t="s">
        <v>52</v>
      </c>
    </row>
    <row r="44" spans="4:5">
      <c r="D44" s="6" t="s">
        <v>53</v>
      </c>
      <c r="E44" s="1" t="s">
        <v>52</v>
      </c>
    </row>
    <row r="45" spans="4:5">
      <c r="D45" s="6" t="s">
        <v>54</v>
      </c>
      <c r="E45" s="1" t="s">
        <v>17</v>
      </c>
    </row>
    <row r="46" spans="4:5">
      <c r="D46" s="6" t="s">
        <v>55</v>
      </c>
      <c r="E46" s="1" t="s">
        <v>56</v>
      </c>
    </row>
    <row r="47" spans="4:5">
      <c r="D47" s="6" t="s">
        <v>57</v>
      </c>
      <c r="E47" s="1" t="s">
        <v>56</v>
      </c>
    </row>
  </sheetData>
  <mergeCells count="2">
    <mergeCell ref="B2:E2"/>
    <mergeCell ref="H5:O5"/>
  </mergeCells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9"/>
  <sheetViews>
    <sheetView workbookViewId="0">
      <selection activeCell="C46" sqref="C46"/>
    </sheetView>
  </sheetViews>
  <sheetFormatPr baseColWidth="10" defaultRowHeight="15" x14ac:dyDescent="0"/>
  <cols>
    <col min="5" max="5" width="12.5" bestFit="1" customWidth="1"/>
    <col min="9" max="9" width="13" customWidth="1"/>
    <col min="11" max="11" width="15" customWidth="1"/>
    <col min="15" max="15" width="13.6640625" customWidth="1"/>
    <col min="16" max="16" width="13.1640625" customWidth="1"/>
    <col min="20" max="20" width="15.33203125" customWidth="1"/>
    <col min="21" max="21" width="12.6640625" customWidth="1"/>
  </cols>
  <sheetData>
    <row r="3" spans="3:24">
      <c r="C3" s="15"/>
      <c r="D3" s="16" t="s">
        <v>67</v>
      </c>
      <c r="E3" s="16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16" t="s">
        <v>73</v>
      </c>
      <c r="K3" s="16" t="s">
        <v>74</v>
      </c>
      <c r="L3" s="16" t="s">
        <v>75</v>
      </c>
      <c r="M3" s="16" t="s">
        <v>76</v>
      </c>
      <c r="N3" s="16" t="s">
        <v>77</v>
      </c>
      <c r="O3" s="16" t="s">
        <v>78</v>
      </c>
      <c r="P3" s="16" t="s">
        <v>79</v>
      </c>
      <c r="Q3" s="16" t="s">
        <v>80</v>
      </c>
      <c r="R3" s="16" t="s">
        <v>81</v>
      </c>
      <c r="S3" s="17" t="s">
        <v>82</v>
      </c>
      <c r="T3" s="28" t="s">
        <v>241</v>
      </c>
      <c r="U3" s="28" t="s">
        <v>246</v>
      </c>
    </row>
    <row r="4" spans="3:24">
      <c r="C4" s="13">
        <v>25</v>
      </c>
      <c r="D4" s="18">
        <v>1781</v>
      </c>
      <c r="E4" s="18">
        <v>1405</v>
      </c>
      <c r="F4" s="18">
        <v>0</v>
      </c>
      <c r="G4" s="18">
        <v>0</v>
      </c>
      <c r="H4" s="26">
        <v>35</v>
      </c>
      <c r="I4" s="24">
        <v>1368</v>
      </c>
      <c r="J4" s="18">
        <v>0</v>
      </c>
      <c r="K4" s="18">
        <v>1</v>
      </c>
      <c r="L4" s="18">
        <v>0</v>
      </c>
      <c r="M4" s="18">
        <v>0</v>
      </c>
      <c r="N4" s="18">
        <v>0</v>
      </c>
      <c r="O4" s="18">
        <v>1</v>
      </c>
      <c r="P4" s="18">
        <v>0</v>
      </c>
      <c r="Q4" s="18">
        <v>0</v>
      </c>
      <c r="R4" s="18">
        <v>0</v>
      </c>
      <c r="S4" s="19">
        <v>0</v>
      </c>
      <c r="T4" s="29">
        <v>2</v>
      </c>
    </row>
    <row r="5" spans="3:24">
      <c r="C5" s="13">
        <v>20</v>
      </c>
      <c r="D5" s="18">
        <v>1435</v>
      </c>
      <c r="E5" s="18">
        <v>1200</v>
      </c>
      <c r="F5" s="26">
        <v>42</v>
      </c>
      <c r="G5" s="24">
        <v>1155</v>
      </c>
      <c r="H5" s="18">
        <v>0</v>
      </c>
      <c r="I5" s="18">
        <v>0</v>
      </c>
      <c r="J5" s="18">
        <v>0</v>
      </c>
      <c r="K5" s="18">
        <v>1</v>
      </c>
      <c r="L5" s="18">
        <v>1</v>
      </c>
      <c r="M5" s="18">
        <v>0</v>
      </c>
      <c r="N5" s="18">
        <v>0</v>
      </c>
      <c r="O5" s="18">
        <v>0</v>
      </c>
      <c r="P5" s="18">
        <v>1</v>
      </c>
      <c r="Q5" s="18">
        <v>0</v>
      </c>
      <c r="R5" s="18">
        <v>0</v>
      </c>
      <c r="S5" s="19">
        <v>0</v>
      </c>
      <c r="T5" s="29">
        <v>3</v>
      </c>
    </row>
    <row r="6" spans="3:24">
      <c r="C6" s="13">
        <v>18</v>
      </c>
      <c r="D6" s="18">
        <v>1460</v>
      </c>
      <c r="E6" s="18">
        <v>1120</v>
      </c>
      <c r="F6" s="18">
        <v>0</v>
      </c>
      <c r="G6" s="18">
        <v>0</v>
      </c>
      <c r="H6" s="24">
        <v>1065</v>
      </c>
      <c r="I6" s="26">
        <v>52</v>
      </c>
      <c r="J6" s="18">
        <v>0</v>
      </c>
      <c r="K6" s="18">
        <v>3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9">
        <v>0</v>
      </c>
      <c r="T6" s="29">
        <v>3</v>
      </c>
    </row>
    <row r="7" spans="3:24">
      <c r="C7" s="13">
        <v>16</v>
      </c>
      <c r="D7" s="18">
        <v>1365</v>
      </c>
      <c r="E7" s="18">
        <v>1103</v>
      </c>
      <c r="F7" s="18">
        <v>0</v>
      </c>
      <c r="G7" s="18">
        <v>0</v>
      </c>
      <c r="H7" s="18">
        <v>0</v>
      </c>
      <c r="I7" s="18">
        <v>2</v>
      </c>
      <c r="J7" s="18">
        <v>0</v>
      </c>
      <c r="K7" s="18">
        <v>0</v>
      </c>
      <c r="L7" s="18">
        <v>3</v>
      </c>
      <c r="M7" s="18">
        <v>1</v>
      </c>
      <c r="N7" s="26">
        <v>17</v>
      </c>
      <c r="O7" s="24">
        <v>1080</v>
      </c>
      <c r="P7" s="18">
        <v>0</v>
      </c>
      <c r="Q7" s="18">
        <v>0</v>
      </c>
      <c r="R7" s="18">
        <v>0</v>
      </c>
      <c r="S7" s="19">
        <v>0</v>
      </c>
      <c r="T7" s="29">
        <v>6</v>
      </c>
    </row>
    <row r="8" spans="3:24">
      <c r="C8" s="13">
        <v>17</v>
      </c>
      <c r="D8" s="18">
        <v>1151</v>
      </c>
      <c r="E8" s="18">
        <v>986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1</v>
      </c>
      <c r="L8" s="26">
        <v>22</v>
      </c>
      <c r="M8" s="24">
        <v>953</v>
      </c>
      <c r="N8" s="18">
        <v>10</v>
      </c>
      <c r="O8" s="18">
        <v>0</v>
      </c>
      <c r="P8" s="18">
        <v>0</v>
      </c>
      <c r="Q8" s="18">
        <v>0</v>
      </c>
      <c r="R8" s="18">
        <v>0</v>
      </c>
      <c r="S8" s="19">
        <v>0</v>
      </c>
      <c r="T8" s="29">
        <v>11</v>
      </c>
      <c r="U8" s="29">
        <v>10</v>
      </c>
      <c r="V8" t="s">
        <v>242</v>
      </c>
      <c r="X8" t="s">
        <v>244</v>
      </c>
    </row>
    <row r="9" spans="3:24">
      <c r="C9" s="13">
        <v>24</v>
      </c>
      <c r="D9" s="18">
        <v>1244</v>
      </c>
      <c r="E9" s="18">
        <v>860</v>
      </c>
      <c r="F9" s="18">
        <v>2</v>
      </c>
      <c r="G9" s="18">
        <v>1</v>
      </c>
      <c r="H9" s="18">
        <v>0</v>
      </c>
      <c r="I9" s="18">
        <v>0</v>
      </c>
      <c r="J9" s="18">
        <v>1</v>
      </c>
      <c r="K9" s="18">
        <v>0</v>
      </c>
      <c r="L9" s="18">
        <v>1</v>
      </c>
      <c r="M9" s="18">
        <v>1</v>
      </c>
      <c r="N9" s="18">
        <v>1</v>
      </c>
      <c r="O9" s="18">
        <v>0</v>
      </c>
      <c r="P9" s="26">
        <v>53</v>
      </c>
      <c r="Q9" s="24">
        <v>800</v>
      </c>
      <c r="R9" s="18">
        <v>0</v>
      </c>
      <c r="S9" s="19">
        <v>0</v>
      </c>
      <c r="T9" s="29">
        <v>7</v>
      </c>
    </row>
    <row r="10" spans="3:24">
      <c r="C10" s="13">
        <v>13</v>
      </c>
      <c r="D10" s="18">
        <v>1156</v>
      </c>
      <c r="E10" s="18">
        <v>845</v>
      </c>
      <c r="F10" s="18">
        <v>0</v>
      </c>
      <c r="G10" s="18">
        <v>0</v>
      </c>
      <c r="H10" s="18">
        <v>0</v>
      </c>
      <c r="I10" s="18">
        <v>0</v>
      </c>
      <c r="J10" s="18">
        <v>1</v>
      </c>
      <c r="K10" s="18">
        <v>0</v>
      </c>
      <c r="L10" s="18">
        <v>12</v>
      </c>
      <c r="M10" s="18">
        <v>0</v>
      </c>
      <c r="N10" s="18">
        <v>0</v>
      </c>
      <c r="O10" s="18">
        <v>1</v>
      </c>
      <c r="P10" s="18">
        <v>0</v>
      </c>
      <c r="Q10" s="18">
        <v>1</v>
      </c>
      <c r="R10" s="24">
        <v>801</v>
      </c>
      <c r="S10" s="27">
        <v>29</v>
      </c>
      <c r="T10" s="29">
        <v>15</v>
      </c>
      <c r="U10" s="29">
        <v>12</v>
      </c>
      <c r="V10" t="s">
        <v>243</v>
      </c>
      <c r="X10" t="s">
        <v>245</v>
      </c>
    </row>
    <row r="11" spans="3:24">
      <c r="C11" s="13">
        <v>15</v>
      </c>
      <c r="D11" s="18">
        <v>1142</v>
      </c>
      <c r="E11" s="18">
        <v>813</v>
      </c>
      <c r="F11" s="18">
        <v>0</v>
      </c>
      <c r="G11" s="18">
        <v>1</v>
      </c>
      <c r="H11" s="18">
        <v>0</v>
      </c>
      <c r="I11" s="18">
        <v>0</v>
      </c>
      <c r="J11" s="18">
        <v>0</v>
      </c>
      <c r="K11" s="18">
        <v>1</v>
      </c>
      <c r="L11" s="24">
        <v>786</v>
      </c>
      <c r="M11" s="26">
        <v>20</v>
      </c>
      <c r="N11" s="18">
        <v>0</v>
      </c>
      <c r="O11" s="18">
        <v>1</v>
      </c>
      <c r="P11" s="18">
        <v>0</v>
      </c>
      <c r="Q11" s="18">
        <v>0</v>
      </c>
      <c r="R11" s="18">
        <v>4</v>
      </c>
      <c r="S11" s="19">
        <v>0</v>
      </c>
      <c r="T11" s="29">
        <v>7</v>
      </c>
      <c r="U11" s="29">
        <v>4</v>
      </c>
    </row>
    <row r="12" spans="3:24">
      <c r="C12" s="13">
        <v>11</v>
      </c>
      <c r="D12" s="18">
        <v>827</v>
      </c>
      <c r="E12" s="18">
        <v>660</v>
      </c>
      <c r="F12" s="18">
        <v>2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2</v>
      </c>
      <c r="N12" s="18">
        <v>0</v>
      </c>
      <c r="O12" s="18">
        <v>1</v>
      </c>
      <c r="P12" s="18">
        <v>0</v>
      </c>
      <c r="Q12" s="18">
        <v>1</v>
      </c>
      <c r="R12" s="26">
        <v>12</v>
      </c>
      <c r="S12" s="25">
        <v>642</v>
      </c>
      <c r="T12" s="29">
        <v>6</v>
      </c>
    </row>
    <row r="13" spans="3:24">
      <c r="C13" s="13">
        <v>12</v>
      </c>
      <c r="D13" s="18">
        <v>816</v>
      </c>
      <c r="E13" s="18">
        <v>641</v>
      </c>
      <c r="F13" s="18">
        <v>0</v>
      </c>
      <c r="G13" s="18">
        <v>1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2</v>
      </c>
      <c r="N13" s="18">
        <v>0</v>
      </c>
      <c r="O13" s="18">
        <v>0</v>
      </c>
      <c r="P13" s="24">
        <v>629</v>
      </c>
      <c r="Q13" s="26">
        <v>9</v>
      </c>
      <c r="R13" s="18">
        <v>0</v>
      </c>
      <c r="S13" s="19">
        <v>0</v>
      </c>
      <c r="T13" s="29">
        <v>3</v>
      </c>
    </row>
    <row r="14" spans="3:24">
      <c r="C14" s="13">
        <v>14</v>
      </c>
      <c r="D14" s="18">
        <v>979</v>
      </c>
      <c r="E14" s="18">
        <v>613</v>
      </c>
      <c r="F14" s="18">
        <v>0</v>
      </c>
      <c r="G14" s="18">
        <v>0</v>
      </c>
      <c r="H14" s="18">
        <v>1</v>
      </c>
      <c r="I14" s="18">
        <v>0</v>
      </c>
      <c r="J14" s="18">
        <v>0</v>
      </c>
      <c r="K14" s="18">
        <v>1</v>
      </c>
      <c r="L14" s="18">
        <v>1</v>
      </c>
      <c r="M14" s="18">
        <v>7</v>
      </c>
      <c r="N14" s="24">
        <v>551</v>
      </c>
      <c r="O14" s="26">
        <v>52</v>
      </c>
      <c r="P14" s="18">
        <v>0</v>
      </c>
      <c r="Q14" s="18">
        <v>0</v>
      </c>
      <c r="R14" s="18">
        <v>0</v>
      </c>
      <c r="S14" s="19">
        <v>0</v>
      </c>
      <c r="T14" s="29">
        <v>10</v>
      </c>
      <c r="U14" s="29">
        <v>7</v>
      </c>
      <c r="V14" t="s">
        <v>252</v>
      </c>
    </row>
    <row r="15" spans="3:24">
      <c r="C15" s="13">
        <v>19</v>
      </c>
      <c r="D15" s="18">
        <v>780</v>
      </c>
      <c r="E15" s="18">
        <v>575</v>
      </c>
      <c r="F15" s="24">
        <v>545</v>
      </c>
      <c r="G15" s="26">
        <v>29</v>
      </c>
      <c r="H15" s="18">
        <v>0</v>
      </c>
      <c r="I15" s="18">
        <v>0</v>
      </c>
      <c r="J15" s="18">
        <v>0</v>
      </c>
      <c r="K15" s="18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9">
        <v>0</v>
      </c>
      <c r="T15" s="29">
        <v>1</v>
      </c>
    </row>
    <row r="16" spans="3:24">
      <c r="C16" s="13">
        <v>21</v>
      </c>
      <c r="D16" s="18">
        <v>684</v>
      </c>
      <c r="E16" s="18">
        <v>431</v>
      </c>
      <c r="F16" s="18">
        <v>0</v>
      </c>
      <c r="G16" s="18">
        <v>0</v>
      </c>
      <c r="H16" s="18">
        <v>0</v>
      </c>
      <c r="I16" s="18">
        <v>0</v>
      </c>
      <c r="J16" s="24">
        <v>389</v>
      </c>
      <c r="K16" s="26">
        <v>42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9">
        <v>0</v>
      </c>
      <c r="T16" s="29">
        <v>0</v>
      </c>
    </row>
    <row r="17" spans="3:25" ht="18">
      <c r="C17" s="13">
        <v>23</v>
      </c>
      <c r="D17" s="18">
        <v>1135</v>
      </c>
      <c r="E17" s="18">
        <v>247</v>
      </c>
      <c r="F17" s="18">
        <v>0</v>
      </c>
      <c r="G17" s="18">
        <v>0</v>
      </c>
      <c r="H17" s="18">
        <v>0</v>
      </c>
      <c r="I17" s="18">
        <v>1</v>
      </c>
      <c r="J17" s="26">
        <v>25</v>
      </c>
      <c r="K17" s="24">
        <v>220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9">
        <v>1</v>
      </c>
      <c r="T17" s="29">
        <v>2</v>
      </c>
      <c r="W17" s="62" t="s">
        <v>253</v>
      </c>
      <c r="X17" s="62"/>
      <c r="Y17" s="62"/>
    </row>
    <row r="18" spans="3:25">
      <c r="C18" s="13">
        <v>22</v>
      </c>
      <c r="D18" s="18">
        <v>113</v>
      </c>
      <c r="E18" s="18">
        <v>81</v>
      </c>
      <c r="F18" s="24">
        <v>81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9">
        <v>0</v>
      </c>
      <c r="T18" s="29">
        <v>0</v>
      </c>
    </row>
    <row r="19" spans="3:25">
      <c r="C19" s="13">
        <v>9</v>
      </c>
      <c r="D19" s="18">
        <v>29</v>
      </c>
      <c r="E19" s="18">
        <v>29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26">
        <v>1</v>
      </c>
      <c r="M19" s="24">
        <v>28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9">
        <v>0</v>
      </c>
      <c r="T19" s="29">
        <v>0</v>
      </c>
    </row>
    <row r="20" spans="3:25">
      <c r="C20" s="13">
        <v>10</v>
      </c>
      <c r="D20" s="18">
        <v>122</v>
      </c>
      <c r="E20" s="18">
        <v>11</v>
      </c>
      <c r="F20" s="18">
        <v>0</v>
      </c>
      <c r="G20" s="18">
        <v>0</v>
      </c>
      <c r="H20" s="18">
        <v>0</v>
      </c>
      <c r="I20" s="18">
        <v>0</v>
      </c>
      <c r="J20" s="26">
        <v>2</v>
      </c>
      <c r="K20" s="24">
        <v>9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9">
        <v>0</v>
      </c>
      <c r="T20" s="29">
        <v>0</v>
      </c>
    </row>
    <row r="21" spans="3:25">
      <c r="C21" s="13">
        <v>7</v>
      </c>
      <c r="D21" s="20">
        <v>2</v>
      </c>
      <c r="E21" s="20">
        <v>2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1">
        <v>2</v>
      </c>
    </row>
    <row r="22" spans="3:25">
      <c r="C22" s="13">
        <v>2</v>
      </c>
      <c r="D22" s="18">
        <v>1</v>
      </c>
      <c r="E22" s="18">
        <v>1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9">
        <v>1</v>
      </c>
    </row>
    <row r="23" spans="3:25">
      <c r="C23" s="13">
        <v>5</v>
      </c>
      <c r="D23" s="18">
        <v>1</v>
      </c>
      <c r="E23" s="18">
        <v>1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1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9">
        <v>0</v>
      </c>
    </row>
    <row r="24" spans="3:25">
      <c r="C24" s="13">
        <v>6</v>
      </c>
      <c r="D24" s="18">
        <v>1</v>
      </c>
      <c r="E24" s="18">
        <v>1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1</v>
      </c>
      <c r="S24" s="19">
        <v>0</v>
      </c>
    </row>
    <row r="25" spans="3:25">
      <c r="C25" s="13">
        <v>8</v>
      </c>
      <c r="D25" s="18">
        <v>1</v>
      </c>
      <c r="E25" s="18">
        <v>1</v>
      </c>
      <c r="F25" s="18">
        <v>0</v>
      </c>
      <c r="G25" s="18">
        <v>1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9">
        <v>0</v>
      </c>
    </row>
    <row r="26" spans="3:25">
      <c r="C26" s="13">
        <v>1</v>
      </c>
      <c r="D26" s="18">
        <v>1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9">
        <v>0</v>
      </c>
    </row>
    <row r="27" spans="3:25">
      <c r="C27" s="13">
        <v>3</v>
      </c>
      <c r="D27" s="18">
        <v>2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9">
        <v>0</v>
      </c>
    </row>
    <row r="28" spans="3:25">
      <c r="C28" s="14">
        <v>4</v>
      </c>
      <c r="D28" s="22">
        <v>2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3">
        <v>0</v>
      </c>
    </row>
    <row r="29" spans="3:25">
      <c r="D29">
        <f>SUM(D4:D28)</f>
        <v>16230</v>
      </c>
    </row>
    <row r="32" spans="3:25" ht="18" customHeight="1">
      <c r="D32" s="48" t="s">
        <v>83</v>
      </c>
      <c r="E32" s="49" t="s">
        <v>84</v>
      </c>
      <c r="F32" s="49" t="s">
        <v>85</v>
      </c>
      <c r="G32" s="49" t="s">
        <v>86</v>
      </c>
      <c r="H32" s="49" t="s">
        <v>87</v>
      </c>
      <c r="I32" s="49" t="s">
        <v>247</v>
      </c>
      <c r="J32" s="49" t="s">
        <v>248</v>
      </c>
      <c r="K32" s="50" t="s">
        <v>250</v>
      </c>
    </row>
    <row r="33" spans="4:11">
      <c r="D33" s="35" t="s">
        <v>69</v>
      </c>
      <c r="E33" s="42">
        <v>893</v>
      </c>
      <c r="F33" s="20">
        <v>178</v>
      </c>
      <c r="G33" s="43">
        <v>0.19955156950672601</v>
      </c>
      <c r="H33" s="20">
        <v>14.3</v>
      </c>
      <c r="I33" s="20">
        <v>131</v>
      </c>
      <c r="J33" s="20">
        <v>2</v>
      </c>
      <c r="K33" s="44">
        <f>F33/I33</f>
        <v>1.3587786259541985</v>
      </c>
    </row>
    <row r="34" spans="4:11">
      <c r="D34" s="35" t="s">
        <v>70</v>
      </c>
      <c r="E34" s="45">
        <v>1435</v>
      </c>
      <c r="F34" s="18">
        <v>193.3</v>
      </c>
      <c r="G34" s="34">
        <v>0.13479776847977701</v>
      </c>
      <c r="H34" s="18">
        <v>9.0999999999999908</v>
      </c>
      <c r="I34" s="18">
        <v>157</v>
      </c>
      <c r="J34" s="18">
        <v>1</v>
      </c>
      <c r="K34" s="36">
        <f t="shared" ref="K34:K46" si="0">F34/I34</f>
        <v>1.2312101910828026</v>
      </c>
    </row>
    <row r="35" spans="4:11">
      <c r="D35" s="35" t="s">
        <v>71</v>
      </c>
      <c r="E35" s="45">
        <v>1460</v>
      </c>
      <c r="F35" s="18">
        <v>238.7</v>
      </c>
      <c r="G35" s="34">
        <v>0.163605209047293</v>
      </c>
      <c r="H35" s="18">
        <v>12</v>
      </c>
      <c r="I35" s="18">
        <v>168</v>
      </c>
      <c r="J35" s="18">
        <v>1</v>
      </c>
      <c r="K35" s="36">
        <f t="shared" si="0"/>
        <v>1.4208333333333332</v>
      </c>
    </row>
    <row r="36" spans="4:11">
      <c r="D36" s="35" t="s">
        <v>72</v>
      </c>
      <c r="E36" s="45">
        <v>1781</v>
      </c>
      <c r="F36" s="18">
        <v>246.2</v>
      </c>
      <c r="G36" s="34">
        <v>0.138314606741573</v>
      </c>
      <c r="H36" s="18">
        <v>10.6</v>
      </c>
      <c r="I36" s="18">
        <v>198</v>
      </c>
      <c r="J36" s="18">
        <v>1</v>
      </c>
      <c r="K36" s="36">
        <f t="shared" si="0"/>
        <v>1.2434343434343433</v>
      </c>
    </row>
    <row r="37" spans="4:11">
      <c r="D37" s="35" t="s">
        <v>73</v>
      </c>
      <c r="E37" s="45">
        <v>684</v>
      </c>
      <c r="F37" s="18">
        <v>213.3</v>
      </c>
      <c r="G37" s="34">
        <v>0.31229868228404101</v>
      </c>
      <c r="H37" s="18">
        <v>6.5</v>
      </c>
      <c r="I37" s="18">
        <v>133</v>
      </c>
      <c r="J37" s="18">
        <v>1</v>
      </c>
      <c r="K37" s="36">
        <f t="shared" si="0"/>
        <v>1.6037593984962406</v>
      </c>
    </row>
    <row r="38" spans="4:11">
      <c r="D38" s="35" t="s">
        <v>74</v>
      </c>
      <c r="E38" s="45">
        <v>1257</v>
      </c>
      <c r="F38" s="18">
        <v>240.4</v>
      </c>
      <c r="G38" s="34">
        <v>0.19140127388535</v>
      </c>
      <c r="H38" s="18">
        <v>15</v>
      </c>
      <c r="I38" s="18">
        <v>186</v>
      </c>
      <c r="J38" s="18">
        <v>2</v>
      </c>
      <c r="K38" s="36">
        <f t="shared" si="0"/>
        <v>1.2924731182795699</v>
      </c>
    </row>
    <row r="39" spans="4:11">
      <c r="D39" s="35" t="s">
        <v>75</v>
      </c>
      <c r="E39" s="45">
        <v>1142</v>
      </c>
      <c r="F39" s="18">
        <v>240.5</v>
      </c>
      <c r="G39" s="34">
        <v>0.21078001752848399</v>
      </c>
      <c r="H39" s="18">
        <v>12.7</v>
      </c>
      <c r="I39" s="18">
        <v>155</v>
      </c>
      <c r="J39" s="18">
        <v>1</v>
      </c>
      <c r="K39" s="36">
        <f t="shared" si="0"/>
        <v>1.5516129032258064</v>
      </c>
    </row>
    <row r="40" spans="4:11">
      <c r="D40" s="35" t="s">
        <v>76</v>
      </c>
      <c r="E40" s="45">
        <v>1180</v>
      </c>
      <c r="F40" s="18">
        <v>168.6</v>
      </c>
      <c r="G40" s="34">
        <v>0.143002544529262</v>
      </c>
      <c r="H40" s="18">
        <v>17.3</v>
      </c>
      <c r="I40" s="18">
        <v>127</v>
      </c>
      <c r="J40" s="18">
        <v>2</v>
      </c>
      <c r="K40" s="36">
        <f t="shared" si="0"/>
        <v>1.3275590551181102</v>
      </c>
    </row>
    <row r="41" spans="4:11">
      <c r="D41" s="35" t="s">
        <v>77</v>
      </c>
      <c r="E41" s="45">
        <v>979</v>
      </c>
      <c r="F41" s="18">
        <v>305.3</v>
      </c>
      <c r="G41" s="34">
        <v>0.31216768916155402</v>
      </c>
      <c r="H41" s="18">
        <v>10.3</v>
      </c>
      <c r="I41" s="18">
        <v>198</v>
      </c>
      <c r="J41" s="18">
        <v>1</v>
      </c>
      <c r="K41" s="36">
        <f t="shared" si="0"/>
        <v>1.5419191919191919</v>
      </c>
    </row>
    <row r="42" spans="4:11">
      <c r="D42" s="35" t="s">
        <v>78</v>
      </c>
      <c r="E42" s="45">
        <v>1365</v>
      </c>
      <c r="F42" s="18">
        <v>262.3</v>
      </c>
      <c r="G42" s="34">
        <v>0.19230205278592399</v>
      </c>
      <c r="H42" s="18">
        <v>8.5999999999999908</v>
      </c>
      <c r="I42" s="18">
        <v>192</v>
      </c>
      <c r="J42" s="18">
        <v>1</v>
      </c>
      <c r="K42" s="36">
        <f t="shared" si="0"/>
        <v>1.3661458333333334</v>
      </c>
    </row>
    <row r="43" spans="4:11">
      <c r="D43" s="35" t="s">
        <v>79</v>
      </c>
      <c r="E43" s="45">
        <v>816</v>
      </c>
      <c r="F43" s="18">
        <v>193.7</v>
      </c>
      <c r="G43" s="34">
        <v>0.23766871165644199</v>
      </c>
      <c r="H43" s="18">
        <v>6.1</v>
      </c>
      <c r="I43" s="18">
        <v>144</v>
      </c>
      <c r="J43" s="18">
        <v>1</v>
      </c>
      <c r="K43" s="36">
        <f t="shared" si="0"/>
        <v>1.3451388888888889</v>
      </c>
    </row>
    <row r="44" spans="4:11">
      <c r="D44" s="35" t="s">
        <v>80</v>
      </c>
      <c r="E44" s="45">
        <v>1244</v>
      </c>
      <c r="F44" s="18">
        <v>183.7</v>
      </c>
      <c r="G44" s="34">
        <v>0.14778761061946899</v>
      </c>
      <c r="H44" s="18">
        <v>9.3000000000000007</v>
      </c>
      <c r="I44" s="18">
        <v>147</v>
      </c>
      <c r="J44" s="18">
        <v>1</v>
      </c>
      <c r="K44" s="36">
        <f t="shared" si="0"/>
        <v>1.2496598639455783</v>
      </c>
    </row>
    <row r="45" spans="4:11">
      <c r="D45" s="35" t="s">
        <v>81</v>
      </c>
      <c r="E45" s="45">
        <v>1156</v>
      </c>
      <c r="F45" s="18">
        <v>241.9</v>
      </c>
      <c r="G45" s="34">
        <v>0.20943722943722901</v>
      </c>
      <c r="H45" s="18">
        <v>9.1999999999999904</v>
      </c>
      <c r="I45" s="18">
        <v>172</v>
      </c>
      <c r="J45" s="18">
        <v>1</v>
      </c>
      <c r="K45" s="36">
        <f t="shared" si="0"/>
        <v>1.4063953488372094</v>
      </c>
    </row>
    <row r="46" spans="4:11" ht="16" thickBot="1">
      <c r="D46" s="35" t="s">
        <v>82</v>
      </c>
      <c r="E46" s="45">
        <v>827</v>
      </c>
      <c r="F46" s="18">
        <v>221.8</v>
      </c>
      <c r="G46" s="34">
        <v>0.268523002421307</v>
      </c>
      <c r="H46" s="18">
        <v>11.5</v>
      </c>
      <c r="I46" s="18">
        <v>130</v>
      </c>
      <c r="J46" s="18">
        <v>1</v>
      </c>
      <c r="K46" s="36">
        <f t="shared" si="0"/>
        <v>1.7061538461538461</v>
      </c>
    </row>
    <row r="47" spans="4:11" ht="16" thickTop="1">
      <c r="D47" s="37" t="s">
        <v>88</v>
      </c>
      <c r="E47" s="46">
        <f>E33+E35+E37+E39+E41+E43+E45</f>
        <v>7130</v>
      </c>
      <c r="F47" s="32">
        <f>F33+F35+F37+F39+F41+F43+F45</f>
        <v>1611.4</v>
      </c>
      <c r="G47" s="33">
        <f>AVERAGE(G33,G35,G37,H3,G39,G41,G43,G45)</f>
        <v>0.23507272980310986</v>
      </c>
      <c r="H47" s="32">
        <f>MAX(H33,H35,H37,I3,H39,H41,H43,H45)</f>
        <v>14.3</v>
      </c>
      <c r="I47" s="32">
        <f>I33+I35+I37+I39+I41+I43+I45</f>
        <v>1101</v>
      </c>
      <c r="J47" s="32">
        <f>J33+J35+J37+J39+J41+J43+J45</f>
        <v>8</v>
      </c>
      <c r="K47" s="38">
        <f>AVERAGE(K33,K35,K37,L3,K39,K41,K43,K45)</f>
        <v>1.4612053843792672</v>
      </c>
    </row>
    <row r="48" spans="4:11">
      <c r="D48" s="37" t="s">
        <v>89</v>
      </c>
      <c r="E48" s="45">
        <f>E34+E36+E38+E40+E42+E44+E46</f>
        <v>9089</v>
      </c>
      <c r="F48" s="18">
        <f>F34+F36+F38+F40+F42+F44+F46</f>
        <v>1516.3</v>
      </c>
      <c r="G48" s="34">
        <f>AVERAGE(G34,G36,G38,G40,G42,G44,G46)</f>
        <v>0.17373269420895168</v>
      </c>
      <c r="H48" s="18">
        <f>MAX(H34,H36,H38,H40,H42,H44,H46)</f>
        <v>17.3</v>
      </c>
      <c r="I48" s="18">
        <f>I34+I36+I38+I40+I42+I44+I46</f>
        <v>1137</v>
      </c>
      <c r="J48" s="18">
        <f>J34+J36+J38+J40+J42+J44+J46</f>
        <v>9</v>
      </c>
      <c r="K48" s="36">
        <f>AVERAGE(K34,K36,K38,K40,K42,K44,K46)</f>
        <v>1.3452337501925118</v>
      </c>
    </row>
    <row r="49" spans="1:30">
      <c r="D49" s="39" t="s">
        <v>90</v>
      </c>
      <c r="E49" s="47">
        <f>E47+E48</f>
        <v>16219</v>
      </c>
      <c r="F49" s="22">
        <f>F47+F48</f>
        <v>3127.7</v>
      </c>
      <c r="G49" s="40">
        <f>AVERAGE(G47:G48)</f>
        <v>0.20440271200603077</v>
      </c>
      <c r="H49" s="22">
        <f>MAX(H47,H48)</f>
        <v>17.3</v>
      </c>
      <c r="I49" s="22">
        <f>I47+I48</f>
        <v>2238</v>
      </c>
      <c r="J49" s="22">
        <f>J47+J48</f>
        <v>17</v>
      </c>
      <c r="K49" s="41">
        <f>AVERAGE(K47:K48)</f>
        <v>1.4032195672858894</v>
      </c>
    </row>
    <row r="51" spans="1:30">
      <c r="E51" t="s">
        <v>251</v>
      </c>
    </row>
    <row r="58" spans="1:30" ht="20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 ht="20">
      <c r="A59" s="31" t="s">
        <v>249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11"/>
      <c r="B60" s="11"/>
      <c r="C60" s="11"/>
    </row>
    <row r="61" spans="1:30">
      <c r="A61" s="11"/>
      <c r="B61" s="11"/>
      <c r="C61" s="11"/>
    </row>
    <row r="62" spans="1:30">
      <c r="A62" s="11"/>
      <c r="B62" s="11"/>
      <c r="C62" s="11"/>
      <c r="N62" s="51" t="s">
        <v>83</v>
      </c>
      <c r="O62" s="52" t="s">
        <v>91</v>
      </c>
      <c r="P62" s="52" t="s">
        <v>254</v>
      </c>
      <c r="Q62" s="52" t="s">
        <v>93</v>
      </c>
      <c r="R62" s="52" t="s">
        <v>94</v>
      </c>
      <c r="S62" s="52" t="s">
        <v>95</v>
      </c>
      <c r="T62" s="52" t="s">
        <v>96</v>
      </c>
    </row>
    <row r="63" spans="1:30">
      <c r="A63" s="11"/>
      <c r="B63" s="11"/>
      <c r="C63" s="11"/>
      <c r="N63" s="51" t="s">
        <v>69</v>
      </c>
      <c r="O63" s="8">
        <v>5542</v>
      </c>
      <c r="P63" s="8">
        <v>248430370</v>
      </c>
      <c r="Q63" s="8">
        <v>44833.521386031403</v>
      </c>
      <c r="R63" s="8">
        <v>2741575</v>
      </c>
      <c r="S63" s="8">
        <v>626</v>
      </c>
      <c r="T63" s="8">
        <v>0.98</v>
      </c>
    </row>
    <row r="64" spans="1:30">
      <c r="A64" s="11"/>
      <c r="B64" s="11"/>
      <c r="C64" s="11"/>
      <c r="N64" s="51" t="s">
        <v>70</v>
      </c>
      <c r="O64" s="8">
        <v>5815</v>
      </c>
      <c r="P64" s="8">
        <v>295098154</v>
      </c>
      <c r="Q64" s="8">
        <v>50752.857585139303</v>
      </c>
      <c r="R64" s="8">
        <v>1736114</v>
      </c>
      <c r="S64" s="8">
        <v>1155</v>
      </c>
      <c r="T64" s="8">
        <v>0.99</v>
      </c>
    </row>
    <row r="65" spans="1:20">
      <c r="A65" s="11"/>
      <c r="B65" s="11"/>
      <c r="C65" s="11"/>
      <c r="N65" s="51" t="s">
        <v>71</v>
      </c>
      <c r="O65" s="8">
        <v>6610</v>
      </c>
      <c r="P65" s="8">
        <v>254914217</v>
      </c>
      <c r="Q65" s="8">
        <v>38569.031926161297</v>
      </c>
      <c r="R65" s="8">
        <v>1582730</v>
      </c>
      <c r="S65" s="8">
        <v>1065</v>
      </c>
      <c r="T65" s="8">
        <v>0.77</v>
      </c>
    </row>
    <row r="66" spans="1:20">
      <c r="A66" s="11"/>
      <c r="B66" s="11"/>
      <c r="C66" s="11"/>
      <c r="N66" s="51" t="s">
        <v>72</v>
      </c>
      <c r="O66" s="8">
        <v>8014</v>
      </c>
      <c r="P66" s="8">
        <v>345227379</v>
      </c>
      <c r="Q66" s="8">
        <v>43080.580431798298</v>
      </c>
      <c r="R66" s="8">
        <v>1368325</v>
      </c>
      <c r="S66" s="8">
        <v>1368</v>
      </c>
      <c r="T66" s="8">
        <v>0.97</v>
      </c>
    </row>
    <row r="67" spans="1:20">
      <c r="A67" s="11"/>
      <c r="B67" s="11"/>
      <c r="C67" s="11"/>
      <c r="N67" s="51" t="s">
        <v>73</v>
      </c>
      <c r="O67" s="8">
        <v>3996</v>
      </c>
      <c r="P67" s="8">
        <v>185007145</v>
      </c>
      <c r="Q67" s="8">
        <v>46292.261576971199</v>
      </c>
      <c r="R67" s="8">
        <v>1731511</v>
      </c>
      <c r="S67" s="8">
        <v>389</v>
      </c>
      <c r="T67" s="8">
        <v>0.98</v>
      </c>
    </row>
    <row r="68" spans="1:20">
      <c r="A68" s="11"/>
      <c r="B68" s="11"/>
      <c r="C68" s="11"/>
      <c r="N68" s="51" t="s">
        <v>74</v>
      </c>
      <c r="O68" s="8">
        <v>12574</v>
      </c>
      <c r="P68" s="8">
        <v>774326762</v>
      </c>
      <c r="Q68" s="8">
        <v>61584.414698162698</v>
      </c>
      <c r="R68" s="8">
        <v>3206233</v>
      </c>
      <c r="S68" s="8">
        <v>992</v>
      </c>
      <c r="T68" s="8">
        <v>0.93</v>
      </c>
    </row>
    <row r="69" spans="1:20">
      <c r="A69" s="11"/>
      <c r="B69" s="11"/>
      <c r="C69" s="11"/>
      <c r="N69" s="51" t="s">
        <v>75</v>
      </c>
      <c r="O69" s="8">
        <v>5415</v>
      </c>
      <c r="P69" s="8">
        <v>215834788</v>
      </c>
      <c r="Q69" s="8">
        <v>39857.633727373497</v>
      </c>
      <c r="R69" s="8">
        <v>1294013</v>
      </c>
      <c r="S69" s="8">
        <v>786</v>
      </c>
      <c r="T69" s="8">
        <v>0.96</v>
      </c>
    </row>
    <row r="70" spans="1:20">
      <c r="A70" s="11"/>
      <c r="B70" s="11"/>
      <c r="C70" s="11"/>
      <c r="N70" s="51" t="s">
        <v>76</v>
      </c>
      <c r="O70" s="8">
        <v>5783</v>
      </c>
      <c r="P70" s="8">
        <v>317320085</v>
      </c>
      <c r="Q70" s="8">
        <v>54877.553960567297</v>
      </c>
      <c r="R70" s="8">
        <v>2298822</v>
      </c>
      <c r="S70" s="8">
        <v>981</v>
      </c>
      <c r="T70" s="8">
        <v>0.87</v>
      </c>
    </row>
    <row r="71" spans="1:20">
      <c r="A71" s="11"/>
      <c r="B71" s="11"/>
      <c r="C71" s="11"/>
      <c r="N71" s="51" t="s">
        <v>77</v>
      </c>
      <c r="O71" s="8">
        <v>3391</v>
      </c>
      <c r="P71" s="8">
        <v>148194179</v>
      </c>
      <c r="Q71" s="8">
        <v>43572.394985250699</v>
      </c>
      <c r="R71" s="8">
        <v>859276</v>
      </c>
      <c r="S71" s="8">
        <v>551</v>
      </c>
      <c r="T71" s="8">
        <v>0.98</v>
      </c>
    </row>
    <row r="72" spans="1:20">
      <c r="A72" s="11"/>
      <c r="B72" s="11"/>
      <c r="C72" s="11"/>
      <c r="N72" s="51" t="s">
        <v>78</v>
      </c>
      <c r="O72" s="8">
        <v>7800</v>
      </c>
      <c r="P72" s="8">
        <v>273606128</v>
      </c>
      <c r="Q72" s="8">
        <v>35081.032440056399</v>
      </c>
      <c r="R72" s="8">
        <v>980107</v>
      </c>
      <c r="S72" s="8">
        <v>1080</v>
      </c>
      <c r="T72" s="8">
        <v>0.99</v>
      </c>
    </row>
    <row r="73" spans="1:20">
      <c r="A73" s="11"/>
      <c r="B73" s="11"/>
      <c r="C73" s="11"/>
      <c r="N73" s="51" t="s">
        <v>79</v>
      </c>
      <c r="O73" s="8">
        <v>5468</v>
      </c>
      <c r="P73" s="8">
        <v>207867819</v>
      </c>
      <c r="Q73" s="8">
        <v>38013.892811413898</v>
      </c>
      <c r="R73" s="8">
        <v>1240694</v>
      </c>
      <c r="S73" s="8">
        <v>629</v>
      </c>
      <c r="T73" s="8">
        <v>0.99</v>
      </c>
    </row>
    <row r="74" spans="1:20">
      <c r="A74" s="11"/>
      <c r="B74" s="11"/>
      <c r="C74" s="11"/>
      <c r="N74" s="51" t="s">
        <v>80</v>
      </c>
      <c r="O74" s="8">
        <v>3610</v>
      </c>
      <c r="P74" s="8">
        <v>203970664</v>
      </c>
      <c r="Q74" s="8">
        <v>56506.832917705702</v>
      </c>
      <c r="R74" s="8">
        <v>1287055</v>
      </c>
      <c r="S74" s="8">
        <v>800</v>
      </c>
      <c r="T74" s="8">
        <v>0.97</v>
      </c>
    </row>
    <row r="75" spans="1:20">
      <c r="A75" s="11"/>
      <c r="B75" s="11"/>
      <c r="C75" s="11"/>
      <c r="N75" s="51" t="s">
        <v>81</v>
      </c>
      <c r="O75" s="8">
        <v>4811</v>
      </c>
      <c r="P75" s="8">
        <v>181862517</v>
      </c>
      <c r="Q75" s="8">
        <v>37802.247609147598</v>
      </c>
      <c r="R75" s="8">
        <v>1075110</v>
      </c>
      <c r="S75" s="8">
        <v>801</v>
      </c>
      <c r="T75" s="8">
        <v>0.99</v>
      </c>
    </row>
    <row r="76" spans="1:20" ht="16" thickBot="1">
      <c r="A76" s="11"/>
      <c r="B76" s="11"/>
      <c r="C76" s="11"/>
      <c r="N76" s="51" t="s">
        <v>82</v>
      </c>
      <c r="O76" s="8">
        <v>4627</v>
      </c>
      <c r="P76" s="8">
        <v>251514884</v>
      </c>
      <c r="Q76" s="8">
        <v>54361.129701686099</v>
      </c>
      <c r="R76" s="8">
        <v>1582296</v>
      </c>
      <c r="S76" s="8">
        <v>642</v>
      </c>
      <c r="T76" s="8">
        <v>0.99</v>
      </c>
    </row>
    <row r="77" spans="1:20" ht="16" thickTop="1">
      <c r="A77" s="11"/>
      <c r="B77" s="11"/>
      <c r="C77" s="11"/>
      <c r="N77" s="53" t="s">
        <v>88</v>
      </c>
      <c r="O77" s="46">
        <f>O63+O65+O67+O69+O71+O73+O75</f>
        <v>35233</v>
      </c>
      <c r="P77" s="32">
        <f>P63+P65+P67+P69+P71+P73+P75</f>
        <v>1442111035</v>
      </c>
      <c r="Q77" s="33">
        <f>AVERAGE(Q63,Q65,Q67,Q33,Q69,Q71,Q73,Q75)</f>
        <v>41277.283431764226</v>
      </c>
      <c r="R77" s="32">
        <f>MAX(R63,R65,R67,R33,R69,R71,R73,R75)</f>
        <v>2741575</v>
      </c>
      <c r="S77" s="32">
        <f>S63+S65+S67+S69+S71+S73+S75</f>
        <v>4847</v>
      </c>
      <c r="T77" s="8"/>
    </row>
    <row r="78" spans="1:20">
      <c r="A78" s="11"/>
      <c r="B78" s="11"/>
      <c r="C78" s="11"/>
      <c r="N78" s="53" t="s">
        <v>89</v>
      </c>
      <c r="O78" s="45">
        <f>O64+O66+O68+O70+O72+O74+O76</f>
        <v>48223</v>
      </c>
      <c r="P78" s="18">
        <f>P64+P66+P68+P70+P72+P74+P76</f>
        <v>2461064056</v>
      </c>
      <c r="Q78" s="34">
        <f>AVERAGE(Q64,Q66,Q68,Q70,Q72,Q74,Q76)</f>
        <v>50892.057390730828</v>
      </c>
      <c r="R78" s="18">
        <f>MAX(R64,R66,R68,R70,R72,R74,R76)</f>
        <v>3206233</v>
      </c>
      <c r="S78" s="18">
        <f>S64+S66+S68+S70+S72+S74+S76</f>
        <v>7018</v>
      </c>
      <c r="T78" s="8"/>
    </row>
    <row r="79" spans="1:20">
      <c r="A79" s="11"/>
      <c r="B79" s="11"/>
      <c r="C79" s="11"/>
      <c r="N79" s="53" t="s">
        <v>90</v>
      </c>
      <c r="O79" s="47">
        <f>O77+O78</f>
        <v>83456</v>
      </c>
      <c r="P79" s="22">
        <f>P77+P78</f>
        <v>3903175091</v>
      </c>
      <c r="Q79" s="40">
        <f>AVERAGE(Q77:Q78)</f>
        <v>46084.670411247527</v>
      </c>
      <c r="R79" s="22">
        <f>MAX(R77,R78)</f>
        <v>3206233</v>
      </c>
      <c r="S79" s="22">
        <f>S77+S78</f>
        <v>11865</v>
      </c>
      <c r="T79" s="8"/>
    </row>
    <row r="80" spans="1:20">
      <c r="A80" s="11"/>
      <c r="B80" s="11"/>
      <c r="C80" s="11"/>
    </row>
    <row r="81" spans="1:30">
      <c r="A81" s="11"/>
      <c r="B81" s="11"/>
      <c r="C81" s="11"/>
    </row>
    <row r="82" spans="1:30">
      <c r="A82" s="11"/>
      <c r="B82" s="11"/>
      <c r="C82" s="11"/>
      <c r="N82" t="s">
        <v>255</v>
      </c>
    </row>
    <row r="83" spans="1:30">
      <c r="A83" s="11"/>
      <c r="B83" s="11"/>
      <c r="C83" s="11"/>
      <c r="N83" t="s">
        <v>318</v>
      </c>
    </row>
    <row r="84" spans="1:30">
      <c r="A84" s="11"/>
      <c r="B84" s="11"/>
      <c r="C84" s="11"/>
      <c r="N84" t="s">
        <v>256</v>
      </c>
    </row>
    <row r="85" spans="1:30">
      <c r="A85" s="11"/>
      <c r="B85" s="11"/>
      <c r="C85" s="11"/>
    </row>
    <row r="86" spans="1:30">
      <c r="A86" s="11"/>
      <c r="B86" s="11"/>
      <c r="C86" s="11"/>
    </row>
    <row r="87" spans="1:30">
      <c r="A87" s="11"/>
      <c r="B87" s="11"/>
      <c r="C87" s="11"/>
    </row>
    <row r="88" spans="1:30">
      <c r="A88" s="11"/>
      <c r="B88" s="11"/>
      <c r="C88" s="11"/>
    </row>
    <row r="89" spans="1:30">
      <c r="A89" s="11"/>
      <c r="B89" s="11"/>
      <c r="C89" s="11"/>
    </row>
    <row r="90" spans="1:30">
      <c r="A90" s="11"/>
      <c r="B90" s="11"/>
      <c r="C90" s="11"/>
    </row>
    <row r="91" spans="1:30">
      <c r="A91" s="11"/>
      <c r="B91" s="11"/>
      <c r="C91" s="11"/>
    </row>
    <row r="92" spans="1:30" ht="20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 ht="20">
      <c r="A93" s="31" t="s">
        <v>257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11"/>
      <c r="B94" s="11"/>
      <c r="C94" s="11"/>
    </row>
    <row r="95" spans="1:30">
      <c r="A95" s="11"/>
      <c r="B95" s="11"/>
      <c r="C95" s="11"/>
    </row>
    <row r="96" spans="1:30">
      <c r="A96" s="11"/>
      <c r="B96" s="11"/>
      <c r="C96" s="11"/>
      <c r="N96" s="51" t="s">
        <v>83</v>
      </c>
      <c r="O96" s="52" t="s">
        <v>91</v>
      </c>
      <c r="P96" s="52" t="s">
        <v>92</v>
      </c>
      <c r="Q96" s="52" t="s">
        <v>93</v>
      </c>
      <c r="R96" s="52" t="s">
        <v>94</v>
      </c>
      <c r="S96" s="52" t="s">
        <v>95</v>
      </c>
      <c r="T96" s="52" t="s">
        <v>96</v>
      </c>
    </row>
    <row r="97" spans="1:20">
      <c r="A97" s="11"/>
      <c r="B97" s="11"/>
      <c r="C97" s="11"/>
      <c r="N97" s="51" t="s">
        <v>69</v>
      </c>
      <c r="O97" s="8">
        <v>2682</v>
      </c>
      <c r="P97" s="8">
        <v>248430370</v>
      </c>
      <c r="Q97" s="8">
        <v>92660.403580753496</v>
      </c>
      <c r="R97" s="8">
        <v>2741575</v>
      </c>
      <c r="S97" s="8">
        <v>496</v>
      </c>
      <c r="T97" s="8">
        <v>0.99</v>
      </c>
    </row>
    <row r="98" spans="1:20">
      <c r="A98" s="11"/>
      <c r="B98" s="11"/>
      <c r="C98" s="11"/>
      <c r="N98" s="51" t="s">
        <v>70</v>
      </c>
      <c r="O98" s="8">
        <v>2819</v>
      </c>
      <c r="P98" s="8">
        <v>295098154</v>
      </c>
      <c r="Q98" s="8">
        <v>104711.537970192</v>
      </c>
      <c r="R98" s="8">
        <v>1736114</v>
      </c>
      <c r="S98" s="8">
        <v>972</v>
      </c>
      <c r="T98" s="8">
        <v>0.99</v>
      </c>
    </row>
    <row r="99" spans="1:20">
      <c r="A99" s="11"/>
      <c r="B99" s="11"/>
      <c r="C99" s="11"/>
      <c r="N99" s="51" t="s">
        <v>71</v>
      </c>
      <c r="O99" s="8">
        <v>3341</v>
      </c>
      <c r="P99" s="8">
        <v>254914217</v>
      </c>
      <c r="Q99" s="8">
        <v>76318.183233532895</v>
      </c>
      <c r="R99" s="8">
        <v>1582730</v>
      </c>
      <c r="S99" s="8">
        <v>837</v>
      </c>
      <c r="T99" s="8">
        <v>0.8</v>
      </c>
    </row>
    <row r="100" spans="1:20">
      <c r="A100" s="11"/>
      <c r="B100" s="11"/>
      <c r="C100" s="11"/>
      <c r="N100" s="51" t="s">
        <v>72</v>
      </c>
      <c r="O100" s="8">
        <v>3942</v>
      </c>
      <c r="P100" s="8">
        <v>345227379</v>
      </c>
      <c r="Q100" s="8">
        <v>87593.172037553901</v>
      </c>
      <c r="R100" s="8">
        <v>1368325</v>
      </c>
      <c r="S100" s="8">
        <v>1172</v>
      </c>
      <c r="T100" s="8">
        <v>0.98</v>
      </c>
    </row>
    <row r="101" spans="1:20">
      <c r="A101" s="11"/>
      <c r="B101" s="11"/>
      <c r="C101" s="11"/>
      <c r="N101" s="51" t="s">
        <v>73</v>
      </c>
      <c r="O101" s="8">
        <v>2088</v>
      </c>
      <c r="P101" s="8">
        <v>185007145</v>
      </c>
      <c r="Q101" s="8">
        <v>88614.0800191663</v>
      </c>
      <c r="R101" s="8">
        <v>1731511</v>
      </c>
      <c r="S101" s="8">
        <v>302</v>
      </c>
      <c r="T101" s="8">
        <v>0.98</v>
      </c>
    </row>
    <row r="102" spans="1:20">
      <c r="A102" s="11"/>
      <c r="B102" s="11"/>
      <c r="C102" s="11"/>
      <c r="N102" s="51" t="s">
        <v>74</v>
      </c>
      <c r="O102" s="8">
        <v>8055</v>
      </c>
      <c r="P102" s="8">
        <v>774326762</v>
      </c>
      <c r="Q102" s="8">
        <v>96138.669729326997</v>
      </c>
      <c r="R102" s="8">
        <v>3206233</v>
      </c>
      <c r="S102" s="8">
        <v>763</v>
      </c>
      <c r="T102" s="8">
        <v>0.93</v>
      </c>
    </row>
    <row r="103" spans="1:20">
      <c r="A103" s="11"/>
      <c r="B103" s="11"/>
      <c r="C103" s="11"/>
      <c r="N103" s="51" t="s">
        <v>75</v>
      </c>
      <c r="O103" s="8">
        <v>2569</v>
      </c>
      <c r="P103" s="8">
        <v>215834788</v>
      </c>
      <c r="Q103" s="8">
        <v>84030.073598130795</v>
      </c>
      <c r="R103" s="8">
        <v>1294013</v>
      </c>
      <c r="S103" s="8">
        <v>663</v>
      </c>
      <c r="T103" s="8">
        <v>0.97</v>
      </c>
    </row>
    <row r="104" spans="1:20">
      <c r="A104" s="11"/>
      <c r="B104" s="11"/>
      <c r="C104" s="11"/>
      <c r="N104" s="51" t="s">
        <v>76</v>
      </c>
      <c r="O104" s="8">
        <v>2790</v>
      </c>
      <c r="P104" s="8">
        <v>317320085</v>
      </c>
      <c r="Q104" s="8">
        <v>113769.09896020099</v>
      </c>
      <c r="R104" s="8">
        <v>2298822</v>
      </c>
      <c r="S104" s="8">
        <v>804</v>
      </c>
      <c r="T104" s="8">
        <v>0.88</v>
      </c>
    </row>
    <row r="105" spans="1:20">
      <c r="A105" s="11"/>
      <c r="B105" s="11"/>
      <c r="C105" s="11"/>
      <c r="N105" s="51" t="s">
        <v>77</v>
      </c>
      <c r="O105" s="8">
        <v>1714</v>
      </c>
      <c r="P105" s="8">
        <v>148194179</v>
      </c>
      <c r="Q105" s="8">
        <v>86229.082895504995</v>
      </c>
      <c r="R105" s="8">
        <v>859276</v>
      </c>
      <c r="S105" s="8">
        <v>444</v>
      </c>
      <c r="T105" s="8">
        <v>0.98</v>
      </c>
    </row>
    <row r="106" spans="1:20">
      <c r="A106" s="11"/>
      <c r="B106" s="11"/>
      <c r="C106" s="11"/>
      <c r="N106" s="51" t="s">
        <v>78</v>
      </c>
      <c r="O106" s="8">
        <v>3557</v>
      </c>
      <c r="P106" s="8">
        <v>273606128</v>
      </c>
      <c r="Q106" s="8">
        <v>76939.530933633301</v>
      </c>
      <c r="R106" s="8">
        <v>980107</v>
      </c>
      <c r="S106" s="8">
        <v>904</v>
      </c>
      <c r="T106" s="8">
        <v>0.99</v>
      </c>
    </row>
    <row r="107" spans="1:20">
      <c r="A107" s="11"/>
      <c r="B107" s="11"/>
      <c r="C107" s="11"/>
      <c r="N107" s="51" t="s">
        <v>79</v>
      </c>
      <c r="O107" s="8">
        <v>2429</v>
      </c>
      <c r="P107" s="8">
        <v>207867819</v>
      </c>
      <c r="Q107" s="8">
        <v>85593.884678747898</v>
      </c>
      <c r="R107" s="8">
        <v>1240694</v>
      </c>
      <c r="S107" s="8">
        <v>517</v>
      </c>
      <c r="T107" s="8">
        <v>0.99</v>
      </c>
    </row>
    <row r="108" spans="1:20">
      <c r="A108" s="11"/>
      <c r="B108" s="11"/>
      <c r="C108" s="11"/>
      <c r="N108" s="51" t="s">
        <v>80</v>
      </c>
      <c r="O108" s="8">
        <v>1821</v>
      </c>
      <c r="P108" s="8">
        <v>203970664</v>
      </c>
      <c r="Q108" s="8">
        <v>112051.186813187</v>
      </c>
      <c r="R108" s="8">
        <v>1287055</v>
      </c>
      <c r="S108" s="8">
        <v>678</v>
      </c>
      <c r="T108" s="8">
        <v>0.97</v>
      </c>
    </row>
    <row r="109" spans="1:20">
      <c r="A109" s="11"/>
      <c r="B109" s="11"/>
      <c r="C109" s="11"/>
      <c r="N109" s="51" t="s">
        <v>81</v>
      </c>
      <c r="O109" s="8">
        <v>2385</v>
      </c>
      <c r="P109" s="8">
        <v>181862517</v>
      </c>
      <c r="Q109" s="8">
        <v>76270.474412751704</v>
      </c>
      <c r="R109" s="8">
        <v>1075110</v>
      </c>
      <c r="S109" s="8">
        <v>648</v>
      </c>
      <c r="T109" s="8">
        <v>0.99</v>
      </c>
    </row>
    <row r="110" spans="1:20" ht="16" thickBot="1">
      <c r="A110" s="11"/>
      <c r="B110" s="11"/>
      <c r="C110" s="11"/>
      <c r="N110" s="51" t="s">
        <v>82</v>
      </c>
      <c r="O110" s="8">
        <v>2306</v>
      </c>
      <c r="P110" s="8">
        <v>251514884</v>
      </c>
      <c r="Q110" s="8">
        <v>109099.603470716</v>
      </c>
      <c r="R110" s="8">
        <v>1582296</v>
      </c>
      <c r="S110" s="8">
        <v>563</v>
      </c>
      <c r="T110" s="8">
        <v>0.99</v>
      </c>
    </row>
    <row r="111" spans="1:20" ht="16" thickTop="1">
      <c r="A111" s="11"/>
      <c r="B111" s="11"/>
      <c r="C111" s="11"/>
      <c r="N111" s="53" t="s">
        <v>88</v>
      </c>
      <c r="O111" s="46">
        <f>O97+O99+O101+O103+O105+O107+O109</f>
        <v>17208</v>
      </c>
      <c r="P111" s="32">
        <f>P97+P99+P101+P103+P105+P107+P109</f>
        <v>1442111035</v>
      </c>
      <c r="Q111" s="33">
        <f>AVERAGE(Q97,Q99,Q101,Q67,Q103,Q105,Q107,Q109)</f>
        <v>79501.055499444919</v>
      </c>
      <c r="R111" s="32">
        <f>MAX(R97,R99,R101,R67,R103,R105,R107,R109)</f>
        <v>2741575</v>
      </c>
      <c r="S111" s="32">
        <f>S97+S99+S101+S103+S105+S107+S109</f>
        <v>3907</v>
      </c>
      <c r="T111" s="8"/>
    </row>
    <row r="112" spans="1:20">
      <c r="A112" s="11"/>
      <c r="B112" s="11"/>
      <c r="C112" s="11"/>
      <c r="N112" s="53" t="s">
        <v>89</v>
      </c>
      <c r="O112" s="45">
        <f>O98+O100+O102+O104+O106+O108+O110</f>
        <v>25290</v>
      </c>
      <c r="P112" s="18">
        <f>P98+P100+P102+P104+P106+P108+P110</f>
        <v>2461064056</v>
      </c>
      <c r="Q112" s="34">
        <f>AVERAGE(Q98,Q100,Q102,Q104,Q106,Q108,Q110)</f>
        <v>100043.25713068717</v>
      </c>
      <c r="R112" s="18">
        <f>MAX(R98,R100,R102,R104,R106,R108,R110)</f>
        <v>3206233</v>
      </c>
      <c r="S112" s="18">
        <f>S98+S100+S102+S104+S106+S108+S110</f>
        <v>5856</v>
      </c>
      <c r="T112" s="8"/>
    </row>
    <row r="113" spans="1:29">
      <c r="A113" s="11"/>
      <c r="B113" s="11"/>
      <c r="C113" s="11"/>
      <c r="N113" s="53" t="s">
        <v>90</v>
      </c>
      <c r="O113" s="47">
        <f>O111+O112</f>
        <v>42498</v>
      </c>
      <c r="P113" s="22">
        <f>P111+P112</f>
        <v>3903175091</v>
      </c>
      <c r="Q113" s="40">
        <f>AVERAGE(Q111:Q112)</f>
        <v>89772.156315066037</v>
      </c>
      <c r="R113" s="22">
        <f>MAX(R111,R112)</f>
        <v>3206233</v>
      </c>
      <c r="S113" s="22">
        <f>S111+S112</f>
        <v>9763</v>
      </c>
      <c r="T113" s="8"/>
    </row>
    <row r="114" spans="1:29">
      <c r="A114" s="11"/>
      <c r="B114" s="11"/>
      <c r="C114" s="11"/>
    </row>
    <row r="115" spans="1:29">
      <c r="A115" s="11"/>
      <c r="B115" s="11"/>
      <c r="C115" s="11"/>
    </row>
    <row r="116" spans="1:29">
      <c r="A116" s="11"/>
      <c r="B116" s="11"/>
      <c r="C116" s="11"/>
    </row>
    <row r="117" spans="1:29">
      <c r="A117" s="11"/>
      <c r="B117" s="11"/>
      <c r="C117" s="11"/>
    </row>
    <row r="118" spans="1:29">
      <c r="A118" s="11"/>
      <c r="B118" s="11"/>
      <c r="C118" s="11"/>
    </row>
    <row r="119" spans="1:29">
      <c r="A119" s="11"/>
      <c r="B119" s="11"/>
      <c r="C119" s="11"/>
    </row>
    <row r="120" spans="1:29">
      <c r="A120" s="11"/>
      <c r="B120" s="11"/>
      <c r="C120" s="11"/>
    </row>
    <row r="121" spans="1:29">
      <c r="A121" s="11"/>
      <c r="B121" s="11"/>
      <c r="C121" s="11"/>
    </row>
    <row r="122" spans="1:29">
      <c r="A122" s="11"/>
      <c r="B122" s="11"/>
      <c r="C122" s="11"/>
    </row>
    <row r="123" spans="1:29">
      <c r="A123" s="11"/>
      <c r="B123" s="11"/>
      <c r="C123" s="11"/>
    </row>
    <row r="124" spans="1:29">
      <c r="A124" s="11"/>
      <c r="B124" s="11"/>
      <c r="C124" s="11"/>
    </row>
    <row r="125" spans="1:29">
      <c r="A125" s="11"/>
      <c r="B125" s="11"/>
      <c r="C125" s="11"/>
    </row>
    <row r="126" spans="1:29" ht="20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ht="20">
      <c r="A127" s="31" t="s">
        <v>258</v>
      </c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>
      <c r="A128" s="11"/>
      <c r="B128" s="11"/>
      <c r="C128" s="11"/>
    </row>
    <row r="129" spans="1:3">
      <c r="A129" s="11"/>
      <c r="B129" s="11"/>
      <c r="C129" s="11"/>
    </row>
    <row r="130" spans="1:3">
      <c r="A130" s="11"/>
      <c r="B130" s="11"/>
      <c r="C130" s="11"/>
    </row>
    <row r="131" spans="1:3">
      <c r="A131" s="11"/>
      <c r="B131" s="11"/>
      <c r="C131" s="11"/>
    </row>
    <row r="132" spans="1:3">
      <c r="A132" s="11"/>
      <c r="B132" s="11"/>
      <c r="C132" s="11"/>
    </row>
    <row r="133" spans="1:3">
      <c r="A133" s="11"/>
      <c r="B133" s="11"/>
      <c r="C133" s="11"/>
    </row>
    <row r="134" spans="1:3">
      <c r="A134" s="11"/>
      <c r="B134" s="11"/>
      <c r="C134" s="11"/>
    </row>
    <row r="135" spans="1:3">
      <c r="A135" s="11"/>
      <c r="B135" s="11"/>
      <c r="C135" s="11"/>
    </row>
    <row r="136" spans="1:3">
      <c r="A136" s="11"/>
      <c r="B136" s="11"/>
      <c r="C136" s="11"/>
    </row>
    <row r="137" spans="1:3">
      <c r="A137" s="11"/>
      <c r="B137" s="11"/>
      <c r="C137" s="11"/>
    </row>
    <row r="138" spans="1:3">
      <c r="A138" s="11"/>
      <c r="B138" s="11"/>
      <c r="C138" s="11"/>
    </row>
    <row r="139" spans="1:3">
      <c r="A139" s="11"/>
      <c r="B139" s="11"/>
      <c r="C139" s="11"/>
    </row>
    <row r="140" spans="1:3">
      <c r="A140" s="11"/>
      <c r="B140" s="11"/>
      <c r="C140" s="11"/>
    </row>
    <row r="141" spans="1:3">
      <c r="A141" s="11"/>
      <c r="B141" s="11"/>
      <c r="C141" s="11"/>
    </row>
    <row r="142" spans="1:3">
      <c r="A142" s="11"/>
      <c r="B142" s="11"/>
      <c r="C142" s="11"/>
    </row>
    <row r="143" spans="1:3">
      <c r="A143" s="11"/>
      <c r="B143" s="11"/>
      <c r="C143" s="11"/>
    </row>
    <row r="144" spans="1:3">
      <c r="A144" s="11"/>
      <c r="B144" s="11"/>
      <c r="C144" s="11"/>
    </row>
    <row r="145" spans="1:3">
      <c r="A145" s="11"/>
      <c r="B145" s="11"/>
      <c r="C145" s="11"/>
    </row>
    <row r="146" spans="1:3">
      <c r="A146" s="11"/>
      <c r="B146" s="11"/>
      <c r="C146" s="11"/>
    </row>
    <row r="147" spans="1:3">
      <c r="A147" s="11"/>
      <c r="B147" s="11"/>
      <c r="C147" s="11"/>
    </row>
    <row r="148" spans="1:3">
      <c r="A148" s="11"/>
      <c r="B148" s="11"/>
      <c r="C148" s="11"/>
    </row>
    <row r="149" spans="1:3">
      <c r="A149" s="11"/>
      <c r="B149" s="11"/>
      <c r="C149" s="11"/>
    </row>
    <row r="150" spans="1:3">
      <c r="A150" s="11"/>
      <c r="B150" s="11"/>
      <c r="C150" s="11"/>
    </row>
    <row r="151" spans="1:3">
      <c r="A151" s="11"/>
      <c r="B151" s="11"/>
      <c r="C151" s="11"/>
    </row>
    <row r="152" spans="1:3">
      <c r="A152" s="11"/>
      <c r="B152" s="11"/>
      <c r="C152" s="11"/>
    </row>
    <row r="153" spans="1:3">
      <c r="A153" s="11"/>
      <c r="B153" s="11"/>
      <c r="C153" s="11"/>
    </row>
    <row r="154" spans="1:3">
      <c r="A154" s="11"/>
      <c r="B154" s="11"/>
      <c r="C154" s="11"/>
    </row>
    <row r="155" spans="1:3">
      <c r="A155" s="11"/>
      <c r="B155" s="11"/>
      <c r="C155" s="11"/>
    </row>
    <row r="156" spans="1:3">
      <c r="A156" s="11"/>
      <c r="B156" s="11"/>
      <c r="C156" s="11"/>
    </row>
    <row r="157" spans="1:3">
      <c r="A157" s="11"/>
      <c r="B157" s="11"/>
      <c r="C157" s="11"/>
    </row>
    <row r="158" spans="1:3">
      <c r="A158" s="11"/>
      <c r="B158" s="11"/>
      <c r="C158" s="11"/>
    </row>
    <row r="159" spans="1:3">
      <c r="A159" s="11"/>
      <c r="B159" s="11"/>
      <c r="C159" s="11"/>
    </row>
  </sheetData>
  <mergeCells count="1">
    <mergeCell ref="W17:Y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J194"/>
  <sheetViews>
    <sheetView tabSelected="1" topLeftCell="A93" workbookViewId="0">
      <selection activeCell="D119" sqref="D119"/>
    </sheetView>
  </sheetViews>
  <sheetFormatPr baseColWidth="10" defaultColWidth="3" defaultRowHeight="15" x14ac:dyDescent="0"/>
  <cols>
    <col min="1" max="1" width="10.83203125" customWidth="1"/>
    <col min="2" max="2" width="28.33203125" customWidth="1"/>
    <col min="3" max="3" width="18" customWidth="1"/>
    <col min="4" max="4" width="17.6640625" bestFit="1" customWidth="1"/>
    <col min="5" max="6" width="15.6640625" customWidth="1"/>
    <col min="7" max="7" width="21.5" customWidth="1"/>
  </cols>
  <sheetData>
    <row r="3" spans="2:7">
      <c r="B3" t="s">
        <v>97</v>
      </c>
    </row>
    <row r="4" spans="2:7">
      <c r="B4" t="s">
        <v>98</v>
      </c>
      <c r="C4" t="s">
        <v>101</v>
      </c>
    </row>
    <row r="6" spans="2:7">
      <c r="C6" s="10" t="s">
        <v>99</v>
      </c>
      <c r="D6" s="10" t="s">
        <v>100</v>
      </c>
      <c r="E6" t="s">
        <v>239</v>
      </c>
      <c r="G6" t="s">
        <v>240</v>
      </c>
    </row>
    <row r="7" spans="2:7">
      <c r="B7" s="11" t="s">
        <v>102</v>
      </c>
      <c r="C7" s="11">
        <v>719737</v>
      </c>
      <c r="D7" s="11">
        <v>41524</v>
      </c>
      <c r="E7" s="9">
        <f>(C7-D7)/C7</f>
        <v>0.94230670369871217</v>
      </c>
      <c r="F7" s="9"/>
      <c r="G7">
        <f>SUM(G9:G143)</f>
        <v>39045</v>
      </c>
    </row>
    <row r="8" spans="2:7">
      <c r="B8" s="11" t="s">
        <v>103</v>
      </c>
      <c r="C8" s="12">
        <f>C7/2228850</f>
        <v>0.32291854543823045</v>
      </c>
      <c r="D8" s="12">
        <f>D7/2228850</f>
        <v>1.8630235323148708E-2</v>
      </c>
      <c r="E8" s="9">
        <f t="shared" ref="E8:E71" si="0">(C8-D8)/C8</f>
        <v>0.94230670369871217</v>
      </c>
      <c r="F8" s="9"/>
      <c r="G8" s="9">
        <f>G7/2228850</f>
        <v>1.7518002557372635E-2</v>
      </c>
    </row>
    <row r="9" spans="2:7">
      <c r="B9" t="s">
        <v>104</v>
      </c>
      <c r="C9">
        <v>3569</v>
      </c>
      <c r="D9">
        <v>98</v>
      </c>
      <c r="E9" s="9">
        <f t="shared" si="0"/>
        <v>0.97254132810311011</v>
      </c>
      <c r="F9" s="9"/>
      <c r="G9">
        <v>93</v>
      </c>
    </row>
    <row r="10" spans="2:7">
      <c r="B10" t="s">
        <v>105</v>
      </c>
      <c r="C10">
        <v>3385</v>
      </c>
      <c r="D10">
        <v>245</v>
      </c>
      <c r="E10" s="9">
        <f t="shared" si="0"/>
        <v>0.92762186115214185</v>
      </c>
      <c r="F10" s="9"/>
      <c r="G10">
        <v>227</v>
      </c>
    </row>
    <row r="11" spans="2:7">
      <c r="B11" t="s">
        <v>106</v>
      </c>
      <c r="C11">
        <v>1521</v>
      </c>
      <c r="D11">
        <v>13</v>
      </c>
      <c r="E11" s="9">
        <f t="shared" si="0"/>
        <v>0.99145299145299148</v>
      </c>
      <c r="F11" s="9"/>
      <c r="G11">
        <v>17</v>
      </c>
    </row>
    <row r="12" spans="2:7">
      <c r="B12" t="s">
        <v>107</v>
      </c>
      <c r="C12">
        <v>1919</v>
      </c>
      <c r="D12">
        <v>79</v>
      </c>
      <c r="E12" s="9">
        <f t="shared" si="0"/>
        <v>0.95883272537780095</v>
      </c>
      <c r="F12" s="9"/>
      <c r="G12">
        <v>75</v>
      </c>
    </row>
    <row r="13" spans="2:7">
      <c r="B13" t="s">
        <v>108</v>
      </c>
      <c r="C13">
        <v>1378</v>
      </c>
      <c r="D13">
        <v>37</v>
      </c>
      <c r="E13" s="9">
        <f t="shared" si="0"/>
        <v>0.97314949201741652</v>
      </c>
      <c r="F13" s="9"/>
      <c r="G13">
        <v>37</v>
      </c>
    </row>
    <row r="14" spans="2:7">
      <c r="B14" t="s">
        <v>109</v>
      </c>
      <c r="C14">
        <v>1040</v>
      </c>
      <c r="D14">
        <v>44</v>
      </c>
      <c r="E14" s="9">
        <f t="shared" si="0"/>
        <v>0.95769230769230773</v>
      </c>
      <c r="F14" s="9"/>
      <c r="G14">
        <v>46</v>
      </c>
    </row>
    <row r="15" spans="2:7">
      <c r="B15" t="s">
        <v>110</v>
      </c>
      <c r="C15">
        <v>4460</v>
      </c>
      <c r="D15">
        <v>121</v>
      </c>
      <c r="E15" s="9">
        <f t="shared" si="0"/>
        <v>0.97286995515695063</v>
      </c>
      <c r="F15" s="9"/>
      <c r="G15">
        <v>96</v>
      </c>
    </row>
    <row r="16" spans="2:7">
      <c r="B16" t="s">
        <v>111</v>
      </c>
      <c r="C16">
        <v>2244</v>
      </c>
      <c r="D16">
        <v>79</v>
      </c>
      <c r="E16" s="9">
        <f t="shared" si="0"/>
        <v>0.96479500891265602</v>
      </c>
      <c r="F16" s="9"/>
      <c r="G16">
        <v>82</v>
      </c>
    </row>
    <row r="17" spans="2:7">
      <c r="B17" t="s">
        <v>112</v>
      </c>
      <c r="C17">
        <v>2950</v>
      </c>
      <c r="D17">
        <v>65</v>
      </c>
      <c r="E17" s="9">
        <f t="shared" si="0"/>
        <v>0.97796610169491527</v>
      </c>
      <c r="F17" s="9"/>
      <c r="G17">
        <v>36</v>
      </c>
    </row>
    <row r="18" spans="2:7">
      <c r="B18" t="s">
        <v>113</v>
      </c>
      <c r="C18">
        <v>777</v>
      </c>
      <c r="D18">
        <v>10</v>
      </c>
      <c r="E18" s="9">
        <f t="shared" si="0"/>
        <v>0.98712998712998712</v>
      </c>
      <c r="F18" s="9"/>
      <c r="G18">
        <v>13</v>
      </c>
    </row>
    <row r="19" spans="2:7">
      <c r="B19" t="s">
        <v>114</v>
      </c>
      <c r="C19">
        <v>1467</v>
      </c>
      <c r="D19">
        <v>9</v>
      </c>
      <c r="E19" s="9">
        <f t="shared" si="0"/>
        <v>0.99386503067484666</v>
      </c>
      <c r="F19" s="9"/>
      <c r="G19">
        <v>10</v>
      </c>
    </row>
    <row r="20" spans="2:7">
      <c r="B20" t="s">
        <v>115</v>
      </c>
      <c r="C20">
        <v>1168</v>
      </c>
      <c r="D20">
        <v>101</v>
      </c>
      <c r="E20" s="9">
        <f t="shared" si="0"/>
        <v>0.91352739726027399</v>
      </c>
      <c r="F20" s="9"/>
      <c r="G20">
        <v>103</v>
      </c>
    </row>
    <row r="21" spans="2:7">
      <c r="B21" t="s">
        <v>116</v>
      </c>
      <c r="C21">
        <v>887</v>
      </c>
      <c r="D21">
        <v>14</v>
      </c>
      <c r="E21" s="9">
        <f t="shared" si="0"/>
        <v>0.98421645997745211</v>
      </c>
      <c r="F21" s="9"/>
      <c r="G21">
        <v>15</v>
      </c>
    </row>
    <row r="22" spans="2:7">
      <c r="B22" t="s">
        <v>117</v>
      </c>
      <c r="C22">
        <v>6090</v>
      </c>
      <c r="D22">
        <v>625</v>
      </c>
      <c r="E22" s="9">
        <f t="shared" si="0"/>
        <v>0.89737274220032837</v>
      </c>
      <c r="F22" s="9"/>
      <c r="G22">
        <v>602</v>
      </c>
    </row>
    <row r="23" spans="2:7">
      <c r="B23" t="s">
        <v>118</v>
      </c>
      <c r="C23">
        <v>1551</v>
      </c>
      <c r="D23">
        <v>21</v>
      </c>
      <c r="E23" s="9">
        <f t="shared" si="0"/>
        <v>0.98646034816247585</v>
      </c>
      <c r="F23" s="9"/>
      <c r="G23">
        <v>18</v>
      </c>
    </row>
    <row r="24" spans="2:7">
      <c r="B24" t="s">
        <v>119</v>
      </c>
      <c r="C24">
        <v>702</v>
      </c>
      <c r="D24">
        <v>9</v>
      </c>
      <c r="E24" s="9">
        <f t="shared" si="0"/>
        <v>0.98717948717948723</v>
      </c>
      <c r="F24" s="9"/>
      <c r="G24">
        <v>9</v>
      </c>
    </row>
    <row r="25" spans="2:7">
      <c r="B25" t="s">
        <v>120</v>
      </c>
      <c r="C25">
        <v>708</v>
      </c>
      <c r="D25">
        <v>22</v>
      </c>
      <c r="E25" s="9">
        <f t="shared" si="0"/>
        <v>0.96892655367231639</v>
      </c>
      <c r="F25" s="9"/>
      <c r="G25">
        <v>22</v>
      </c>
    </row>
    <row r="26" spans="2:7">
      <c r="B26" t="s">
        <v>121</v>
      </c>
      <c r="C26">
        <v>907</v>
      </c>
      <c r="D26">
        <v>9</v>
      </c>
      <c r="E26" s="9">
        <f t="shared" si="0"/>
        <v>0.99007717750826907</v>
      </c>
      <c r="F26" s="9"/>
      <c r="G26">
        <v>9</v>
      </c>
    </row>
    <row r="27" spans="2:7">
      <c r="B27" t="s">
        <v>122</v>
      </c>
      <c r="C27">
        <v>861</v>
      </c>
      <c r="D27">
        <v>25</v>
      </c>
      <c r="E27" s="9">
        <f t="shared" si="0"/>
        <v>0.97096399535423927</v>
      </c>
      <c r="F27" s="9"/>
      <c r="G27">
        <v>25</v>
      </c>
    </row>
    <row r="28" spans="2:7">
      <c r="B28" t="s">
        <v>123</v>
      </c>
      <c r="C28">
        <v>2025</v>
      </c>
      <c r="D28">
        <v>73</v>
      </c>
      <c r="E28" s="9">
        <f t="shared" si="0"/>
        <v>0.96395061728395059</v>
      </c>
      <c r="F28" s="9"/>
      <c r="G28">
        <v>58</v>
      </c>
    </row>
    <row r="29" spans="2:7">
      <c r="B29" t="s">
        <v>124</v>
      </c>
      <c r="C29">
        <v>1368</v>
      </c>
      <c r="D29">
        <v>23</v>
      </c>
      <c r="E29" s="9">
        <f t="shared" si="0"/>
        <v>0.98318713450292394</v>
      </c>
      <c r="F29" s="9"/>
      <c r="G29">
        <v>26</v>
      </c>
    </row>
    <row r="30" spans="2:7">
      <c r="B30" t="s">
        <v>125</v>
      </c>
      <c r="C30">
        <v>991</v>
      </c>
      <c r="D30">
        <v>14</v>
      </c>
      <c r="E30" s="9">
        <f t="shared" si="0"/>
        <v>0.98587285570131178</v>
      </c>
      <c r="F30" s="9"/>
      <c r="G30">
        <v>15</v>
      </c>
    </row>
    <row r="31" spans="2:7">
      <c r="B31" t="s">
        <v>126</v>
      </c>
      <c r="C31">
        <v>1147</v>
      </c>
      <c r="D31">
        <v>25</v>
      </c>
      <c r="E31" s="9">
        <f t="shared" si="0"/>
        <v>0.97820401046207495</v>
      </c>
      <c r="F31" s="9"/>
      <c r="G31">
        <v>28</v>
      </c>
    </row>
    <row r="32" spans="2:7">
      <c r="B32" t="s">
        <v>127</v>
      </c>
      <c r="C32">
        <v>1243</v>
      </c>
      <c r="D32">
        <v>77</v>
      </c>
      <c r="E32" s="9">
        <f t="shared" si="0"/>
        <v>0.93805309734513276</v>
      </c>
      <c r="F32" s="9"/>
      <c r="G32">
        <v>16</v>
      </c>
    </row>
    <row r="33" spans="2:7">
      <c r="B33" t="s">
        <v>128</v>
      </c>
      <c r="C33">
        <v>3852</v>
      </c>
      <c r="D33">
        <v>141</v>
      </c>
      <c r="E33" s="9">
        <f t="shared" si="0"/>
        <v>0.96339563862928346</v>
      </c>
      <c r="F33" s="9"/>
      <c r="G33">
        <v>121</v>
      </c>
    </row>
    <row r="34" spans="2:7">
      <c r="B34" t="s">
        <v>129</v>
      </c>
      <c r="C34">
        <v>2723</v>
      </c>
      <c r="D34">
        <v>121</v>
      </c>
      <c r="E34" s="9">
        <f t="shared" si="0"/>
        <v>0.95556371648916638</v>
      </c>
      <c r="F34" s="9"/>
      <c r="G34">
        <v>115</v>
      </c>
    </row>
    <row r="35" spans="2:7">
      <c r="B35" t="s">
        <v>130</v>
      </c>
      <c r="C35">
        <v>2016</v>
      </c>
      <c r="D35">
        <v>30</v>
      </c>
      <c r="E35" s="9">
        <f t="shared" si="0"/>
        <v>0.98511904761904767</v>
      </c>
      <c r="F35" s="9"/>
      <c r="G35">
        <v>24</v>
      </c>
    </row>
    <row r="36" spans="2:7">
      <c r="B36" t="s">
        <v>131</v>
      </c>
      <c r="C36">
        <v>750</v>
      </c>
      <c r="D36">
        <v>13</v>
      </c>
      <c r="E36" s="9">
        <f t="shared" si="0"/>
        <v>0.98266666666666669</v>
      </c>
      <c r="F36" s="9"/>
      <c r="G36">
        <v>13</v>
      </c>
    </row>
    <row r="37" spans="2:7">
      <c r="B37" t="s">
        <v>132</v>
      </c>
      <c r="C37">
        <v>938</v>
      </c>
      <c r="D37">
        <v>9</v>
      </c>
      <c r="E37" s="9">
        <f t="shared" si="0"/>
        <v>0.99040511727078895</v>
      </c>
      <c r="F37" s="9"/>
      <c r="G37">
        <v>9</v>
      </c>
    </row>
    <row r="38" spans="2:7">
      <c r="B38" t="s">
        <v>133</v>
      </c>
      <c r="C38">
        <v>355</v>
      </c>
      <c r="D38">
        <v>5</v>
      </c>
      <c r="E38" s="9">
        <f t="shared" si="0"/>
        <v>0.9859154929577465</v>
      </c>
      <c r="F38" s="9"/>
      <c r="G38">
        <v>5</v>
      </c>
    </row>
    <row r="39" spans="2:7">
      <c r="B39" t="s">
        <v>134</v>
      </c>
      <c r="C39">
        <v>2250</v>
      </c>
      <c r="D39">
        <v>31</v>
      </c>
      <c r="E39" s="9">
        <f t="shared" si="0"/>
        <v>0.98622222222222222</v>
      </c>
      <c r="F39" s="9"/>
      <c r="G39">
        <v>22</v>
      </c>
    </row>
    <row r="40" spans="2:7">
      <c r="B40" t="s">
        <v>135</v>
      </c>
      <c r="C40">
        <v>982</v>
      </c>
      <c r="D40">
        <v>17</v>
      </c>
      <c r="E40" s="9">
        <f t="shared" si="0"/>
        <v>0.98268839103869654</v>
      </c>
      <c r="F40" s="9"/>
      <c r="G40">
        <v>17</v>
      </c>
    </row>
    <row r="41" spans="2:7">
      <c r="B41" t="s">
        <v>136</v>
      </c>
      <c r="C41">
        <v>1207</v>
      </c>
      <c r="D41">
        <v>15</v>
      </c>
      <c r="E41" s="9">
        <f t="shared" si="0"/>
        <v>0.9875724937862469</v>
      </c>
      <c r="F41" s="9"/>
      <c r="G41">
        <v>15</v>
      </c>
    </row>
    <row r="42" spans="2:7">
      <c r="B42" t="s">
        <v>137</v>
      </c>
      <c r="C42">
        <v>1335</v>
      </c>
      <c r="D42">
        <v>19</v>
      </c>
      <c r="E42" s="9">
        <f t="shared" si="0"/>
        <v>0.98576779026217232</v>
      </c>
      <c r="F42" s="9"/>
      <c r="G42">
        <v>20</v>
      </c>
    </row>
    <row r="43" spans="2:7">
      <c r="B43" t="s">
        <v>138</v>
      </c>
      <c r="C43">
        <v>1820</v>
      </c>
      <c r="D43">
        <v>25</v>
      </c>
      <c r="E43" s="9">
        <f t="shared" si="0"/>
        <v>0.98626373626373631</v>
      </c>
      <c r="F43" s="9"/>
      <c r="G43">
        <v>27</v>
      </c>
    </row>
    <row r="44" spans="2:7">
      <c r="B44" t="s">
        <v>139</v>
      </c>
      <c r="C44">
        <v>2933</v>
      </c>
      <c r="D44">
        <v>395</v>
      </c>
      <c r="E44" s="9">
        <f t="shared" si="0"/>
        <v>0.86532560518240709</v>
      </c>
      <c r="F44" s="9"/>
      <c r="G44">
        <v>385</v>
      </c>
    </row>
    <row r="45" spans="2:7">
      <c r="B45" t="s">
        <v>140</v>
      </c>
      <c r="C45">
        <v>1517</v>
      </c>
      <c r="D45">
        <v>43</v>
      </c>
      <c r="E45" s="9">
        <f t="shared" si="0"/>
        <v>0.97165458141067895</v>
      </c>
      <c r="F45" s="9"/>
      <c r="G45">
        <v>44</v>
      </c>
    </row>
    <row r="46" spans="2:7">
      <c r="B46" t="s">
        <v>141</v>
      </c>
      <c r="C46">
        <v>1808</v>
      </c>
      <c r="D46">
        <v>42</v>
      </c>
      <c r="E46" s="9">
        <f t="shared" si="0"/>
        <v>0.97676991150442483</v>
      </c>
      <c r="F46" s="9"/>
      <c r="G46">
        <v>43</v>
      </c>
    </row>
    <row r="47" spans="2:7">
      <c r="B47" t="s">
        <v>142</v>
      </c>
      <c r="C47">
        <v>1259</v>
      </c>
      <c r="D47">
        <v>48</v>
      </c>
      <c r="E47" s="9">
        <f t="shared" si="0"/>
        <v>0.96187450357426529</v>
      </c>
      <c r="F47" s="9"/>
      <c r="G47">
        <v>42</v>
      </c>
    </row>
    <row r="48" spans="2:7">
      <c r="B48" t="s">
        <v>143</v>
      </c>
      <c r="C48">
        <v>1773</v>
      </c>
      <c r="D48">
        <v>62</v>
      </c>
      <c r="E48" s="9">
        <f t="shared" si="0"/>
        <v>0.96503102086858428</v>
      </c>
      <c r="F48" s="9"/>
      <c r="G48">
        <v>51</v>
      </c>
    </row>
    <row r="49" spans="2:7">
      <c r="B49" t="s">
        <v>144</v>
      </c>
      <c r="C49">
        <v>2841</v>
      </c>
      <c r="D49">
        <v>52</v>
      </c>
      <c r="E49" s="9">
        <f t="shared" si="0"/>
        <v>0.98169658570925733</v>
      </c>
      <c r="F49" s="9"/>
      <c r="G49">
        <v>39</v>
      </c>
    </row>
    <row r="50" spans="2:7">
      <c r="B50" t="s">
        <v>145</v>
      </c>
      <c r="C50">
        <v>1881</v>
      </c>
      <c r="D50">
        <v>35</v>
      </c>
      <c r="E50" s="9">
        <f t="shared" si="0"/>
        <v>0.98139287612971826</v>
      </c>
      <c r="F50" s="9"/>
      <c r="G50">
        <v>33</v>
      </c>
    </row>
    <row r="51" spans="2:7">
      <c r="B51" t="s">
        <v>146</v>
      </c>
      <c r="C51">
        <v>1741</v>
      </c>
      <c r="D51">
        <v>19</v>
      </c>
      <c r="E51" s="9">
        <f t="shared" si="0"/>
        <v>0.98908673176335438</v>
      </c>
      <c r="F51" s="9"/>
      <c r="G51">
        <v>19</v>
      </c>
    </row>
    <row r="52" spans="2:7">
      <c r="B52" t="s">
        <v>147</v>
      </c>
      <c r="C52">
        <v>2474</v>
      </c>
      <c r="D52">
        <v>50</v>
      </c>
      <c r="E52" s="9">
        <f t="shared" si="0"/>
        <v>0.9797898140662894</v>
      </c>
      <c r="F52" s="9"/>
      <c r="G52">
        <v>51</v>
      </c>
    </row>
    <row r="53" spans="2:7">
      <c r="B53" t="s">
        <v>148</v>
      </c>
      <c r="C53">
        <v>2299</v>
      </c>
      <c r="D53">
        <v>90</v>
      </c>
      <c r="E53" s="9">
        <f t="shared" si="0"/>
        <v>0.96085254458460201</v>
      </c>
      <c r="F53" s="9"/>
      <c r="G53">
        <v>94</v>
      </c>
    </row>
    <row r="54" spans="2:7">
      <c r="B54" t="s">
        <v>149</v>
      </c>
      <c r="C54">
        <v>2096</v>
      </c>
      <c r="D54">
        <v>43</v>
      </c>
      <c r="E54" s="9">
        <f t="shared" si="0"/>
        <v>0.9794847328244275</v>
      </c>
      <c r="F54" s="9"/>
      <c r="G54">
        <v>28</v>
      </c>
    </row>
    <row r="55" spans="2:7">
      <c r="B55" t="s">
        <v>150</v>
      </c>
      <c r="C55">
        <v>904</v>
      </c>
      <c r="D55">
        <v>14</v>
      </c>
      <c r="E55" s="9">
        <f t="shared" si="0"/>
        <v>0.98451327433628322</v>
      </c>
      <c r="F55" s="9"/>
      <c r="G55">
        <v>13</v>
      </c>
    </row>
    <row r="56" spans="2:7">
      <c r="B56" t="s">
        <v>151</v>
      </c>
      <c r="C56">
        <v>532</v>
      </c>
      <c r="D56">
        <v>13</v>
      </c>
      <c r="E56" s="9">
        <f t="shared" si="0"/>
        <v>0.97556390977443608</v>
      </c>
      <c r="F56" s="9"/>
      <c r="G56">
        <v>13</v>
      </c>
    </row>
    <row r="57" spans="2:7">
      <c r="B57" t="s">
        <v>152</v>
      </c>
      <c r="C57">
        <v>2840</v>
      </c>
      <c r="D57">
        <v>93</v>
      </c>
      <c r="E57" s="9">
        <f t="shared" si="0"/>
        <v>0.96725352112676055</v>
      </c>
      <c r="F57" s="9"/>
      <c r="G57">
        <v>90</v>
      </c>
    </row>
    <row r="58" spans="2:7">
      <c r="B58" t="s">
        <v>153</v>
      </c>
      <c r="C58">
        <v>2065</v>
      </c>
      <c r="D58">
        <v>53</v>
      </c>
      <c r="E58" s="9">
        <f t="shared" si="0"/>
        <v>0.97433414043583533</v>
      </c>
      <c r="F58" s="9"/>
      <c r="G58">
        <v>54</v>
      </c>
    </row>
    <row r="59" spans="2:7">
      <c r="B59" t="s">
        <v>154</v>
      </c>
      <c r="C59">
        <v>2096</v>
      </c>
      <c r="D59">
        <v>62</v>
      </c>
      <c r="E59" s="9">
        <f t="shared" si="0"/>
        <v>0.97041984732824427</v>
      </c>
      <c r="F59" s="9"/>
      <c r="G59">
        <v>50</v>
      </c>
    </row>
    <row r="60" spans="2:7">
      <c r="B60" t="s">
        <v>155</v>
      </c>
      <c r="C60">
        <v>2008</v>
      </c>
      <c r="D60">
        <v>35</v>
      </c>
      <c r="E60" s="9">
        <f t="shared" si="0"/>
        <v>0.98256972111553786</v>
      </c>
      <c r="F60" s="9"/>
      <c r="G60">
        <v>35</v>
      </c>
    </row>
    <row r="61" spans="2:7">
      <c r="B61" t="s">
        <v>156</v>
      </c>
      <c r="C61">
        <v>2142</v>
      </c>
      <c r="D61">
        <v>42</v>
      </c>
      <c r="E61" s="9">
        <f t="shared" si="0"/>
        <v>0.98039215686274506</v>
      </c>
      <c r="F61" s="9"/>
      <c r="G61">
        <v>29</v>
      </c>
    </row>
    <row r="62" spans="2:7">
      <c r="B62" t="s">
        <v>157</v>
      </c>
      <c r="C62">
        <v>2345</v>
      </c>
      <c r="D62">
        <v>35</v>
      </c>
      <c r="E62" s="9">
        <f t="shared" si="0"/>
        <v>0.9850746268656716</v>
      </c>
      <c r="F62" s="9"/>
      <c r="G62">
        <v>16</v>
      </c>
    </row>
    <row r="63" spans="2:7">
      <c r="B63" t="s">
        <v>158</v>
      </c>
      <c r="C63">
        <v>1918</v>
      </c>
      <c r="D63">
        <v>40</v>
      </c>
      <c r="E63" s="9">
        <f t="shared" si="0"/>
        <v>0.97914494264859231</v>
      </c>
      <c r="F63" s="9"/>
      <c r="G63">
        <v>40</v>
      </c>
    </row>
    <row r="64" spans="2:7">
      <c r="B64" t="s">
        <v>159</v>
      </c>
      <c r="C64">
        <v>2416</v>
      </c>
      <c r="D64">
        <v>51</v>
      </c>
      <c r="E64" s="9">
        <f t="shared" si="0"/>
        <v>0.97889072847682124</v>
      </c>
      <c r="F64" s="9"/>
      <c r="G64">
        <v>51</v>
      </c>
    </row>
    <row r="65" spans="2:7">
      <c r="B65" t="s">
        <v>160</v>
      </c>
      <c r="C65">
        <v>1369</v>
      </c>
      <c r="D65">
        <v>28</v>
      </c>
      <c r="E65" s="9">
        <f t="shared" si="0"/>
        <v>0.97954711468224986</v>
      </c>
      <c r="F65" s="9"/>
      <c r="G65">
        <v>29</v>
      </c>
    </row>
    <row r="66" spans="2:7">
      <c r="B66" t="s">
        <v>161</v>
      </c>
      <c r="C66">
        <v>1314</v>
      </c>
      <c r="D66">
        <v>28</v>
      </c>
      <c r="E66" s="9">
        <f t="shared" si="0"/>
        <v>0.9786910197869102</v>
      </c>
      <c r="F66" s="9"/>
      <c r="G66">
        <v>29</v>
      </c>
    </row>
    <row r="67" spans="2:7">
      <c r="B67" t="s">
        <v>162</v>
      </c>
      <c r="C67">
        <v>3137</v>
      </c>
      <c r="D67">
        <v>165</v>
      </c>
      <c r="E67" s="9">
        <f t="shared" si="0"/>
        <v>0.94740197641058332</v>
      </c>
      <c r="F67" s="9"/>
      <c r="G67">
        <v>144</v>
      </c>
    </row>
    <row r="68" spans="2:7">
      <c r="B68" t="s">
        <v>163</v>
      </c>
      <c r="C68">
        <v>1395</v>
      </c>
      <c r="D68">
        <v>23</v>
      </c>
      <c r="E68" s="9">
        <f t="shared" si="0"/>
        <v>0.98351254480286743</v>
      </c>
      <c r="F68" s="9"/>
      <c r="G68">
        <v>17</v>
      </c>
    </row>
    <row r="69" spans="2:7">
      <c r="B69" t="s">
        <v>164</v>
      </c>
      <c r="C69">
        <v>1395</v>
      </c>
      <c r="D69">
        <v>66</v>
      </c>
      <c r="E69" s="9">
        <f t="shared" si="0"/>
        <v>0.95268817204301071</v>
      </c>
      <c r="F69" s="9"/>
      <c r="G69">
        <v>66</v>
      </c>
    </row>
    <row r="70" spans="2:7">
      <c r="B70" t="s">
        <v>165</v>
      </c>
      <c r="C70">
        <v>4862</v>
      </c>
      <c r="D70">
        <v>153</v>
      </c>
      <c r="E70" s="9">
        <f t="shared" si="0"/>
        <v>0.96853146853146854</v>
      </c>
      <c r="F70" s="9"/>
      <c r="G70">
        <v>118</v>
      </c>
    </row>
    <row r="71" spans="2:7">
      <c r="B71" t="s">
        <v>166</v>
      </c>
      <c r="C71">
        <v>756</v>
      </c>
      <c r="D71">
        <v>10</v>
      </c>
      <c r="E71" s="9">
        <f t="shared" si="0"/>
        <v>0.98677248677248675</v>
      </c>
      <c r="F71" s="9"/>
      <c r="G71">
        <v>10</v>
      </c>
    </row>
    <row r="72" spans="2:7">
      <c r="B72" t="s">
        <v>167</v>
      </c>
      <c r="C72">
        <v>1135</v>
      </c>
      <c r="D72">
        <v>29</v>
      </c>
      <c r="E72" s="9">
        <f t="shared" ref="E72:E135" si="1">(C72-D72)/C72</f>
        <v>0.97444933920704846</v>
      </c>
      <c r="F72" s="9"/>
      <c r="G72">
        <v>23</v>
      </c>
    </row>
    <row r="73" spans="2:7">
      <c r="B73" t="s">
        <v>168</v>
      </c>
      <c r="C73">
        <v>828</v>
      </c>
      <c r="D73">
        <v>17</v>
      </c>
      <c r="E73" s="9">
        <f t="shared" si="1"/>
        <v>0.97946859903381644</v>
      </c>
      <c r="F73" s="9"/>
      <c r="G73">
        <v>18</v>
      </c>
    </row>
    <row r="74" spans="2:7">
      <c r="B74" t="s">
        <v>169</v>
      </c>
      <c r="C74">
        <v>609</v>
      </c>
      <c r="D74">
        <v>12</v>
      </c>
      <c r="E74" s="9">
        <f t="shared" si="1"/>
        <v>0.98029556650246308</v>
      </c>
      <c r="F74" s="9"/>
      <c r="G74">
        <v>12</v>
      </c>
    </row>
    <row r="75" spans="2:7">
      <c r="B75" t="s">
        <v>170</v>
      </c>
      <c r="C75">
        <v>1009</v>
      </c>
      <c r="D75">
        <v>216</v>
      </c>
      <c r="E75" s="9">
        <f t="shared" si="1"/>
        <v>0.78592666005946477</v>
      </c>
      <c r="F75" s="9"/>
      <c r="G75">
        <v>216</v>
      </c>
    </row>
    <row r="76" spans="2:7">
      <c r="B76" t="s">
        <v>171</v>
      </c>
      <c r="C76">
        <v>2500</v>
      </c>
      <c r="D76">
        <v>79</v>
      </c>
      <c r="E76" s="9">
        <f t="shared" si="1"/>
        <v>0.96840000000000004</v>
      </c>
      <c r="F76" s="9"/>
      <c r="G76">
        <v>79</v>
      </c>
    </row>
    <row r="77" spans="2:7">
      <c r="B77" t="s">
        <v>172</v>
      </c>
      <c r="C77">
        <v>2332</v>
      </c>
      <c r="D77">
        <v>72</v>
      </c>
      <c r="E77" s="9">
        <f t="shared" si="1"/>
        <v>0.96912521440823329</v>
      </c>
      <c r="F77" s="9"/>
      <c r="G77">
        <v>51</v>
      </c>
    </row>
    <row r="78" spans="2:7">
      <c r="B78" t="s">
        <v>173</v>
      </c>
      <c r="C78">
        <v>1150</v>
      </c>
      <c r="D78">
        <v>10</v>
      </c>
      <c r="E78" s="9">
        <f t="shared" si="1"/>
        <v>0.99130434782608701</v>
      </c>
      <c r="F78" s="9"/>
      <c r="G78">
        <v>11</v>
      </c>
    </row>
    <row r="79" spans="2:7">
      <c r="B79" t="s">
        <v>174</v>
      </c>
      <c r="C79">
        <v>1955</v>
      </c>
      <c r="D79">
        <v>55</v>
      </c>
      <c r="E79" s="9">
        <f t="shared" si="1"/>
        <v>0.97186700767263423</v>
      </c>
      <c r="F79" s="9"/>
      <c r="G79">
        <v>57</v>
      </c>
    </row>
    <row r="80" spans="2:7">
      <c r="B80" t="s">
        <v>175</v>
      </c>
      <c r="C80">
        <v>3106</v>
      </c>
      <c r="D80">
        <v>53</v>
      </c>
      <c r="E80" s="9">
        <f t="shared" si="1"/>
        <v>0.9829362524146813</v>
      </c>
      <c r="F80" s="9"/>
      <c r="G80">
        <v>58</v>
      </c>
    </row>
    <row r="81" spans="2:7">
      <c r="B81" t="s">
        <v>176</v>
      </c>
      <c r="C81">
        <v>2484</v>
      </c>
      <c r="D81">
        <v>61</v>
      </c>
      <c r="E81" s="9">
        <f t="shared" si="1"/>
        <v>0.97544283413848631</v>
      </c>
      <c r="F81" s="9"/>
      <c r="G81">
        <v>61</v>
      </c>
    </row>
    <row r="82" spans="2:7">
      <c r="B82" t="s">
        <v>177</v>
      </c>
      <c r="C82">
        <v>612</v>
      </c>
      <c r="D82">
        <v>31</v>
      </c>
      <c r="E82" s="9">
        <f t="shared" si="1"/>
        <v>0.94934640522875813</v>
      </c>
      <c r="F82" s="9"/>
      <c r="G82">
        <v>31</v>
      </c>
    </row>
    <row r="83" spans="2:7">
      <c r="B83" t="s">
        <v>178</v>
      </c>
      <c r="C83">
        <v>2821</v>
      </c>
      <c r="D83">
        <v>68</v>
      </c>
      <c r="E83" s="9">
        <f t="shared" si="1"/>
        <v>0.97589507266926623</v>
      </c>
      <c r="F83" s="9"/>
      <c r="G83">
        <v>69</v>
      </c>
    </row>
    <row r="84" spans="2:7">
      <c r="B84" t="s">
        <v>179</v>
      </c>
      <c r="C84">
        <v>1417</v>
      </c>
      <c r="D84">
        <v>114</v>
      </c>
      <c r="E84" s="9">
        <f t="shared" si="1"/>
        <v>0.91954834156669019</v>
      </c>
      <c r="F84" s="9"/>
      <c r="G84">
        <v>98</v>
      </c>
    </row>
    <row r="85" spans="2:7">
      <c r="B85" t="s">
        <v>180</v>
      </c>
      <c r="C85">
        <v>2960</v>
      </c>
      <c r="D85">
        <v>44</v>
      </c>
      <c r="E85" s="9">
        <f t="shared" si="1"/>
        <v>0.98513513513513518</v>
      </c>
      <c r="F85" s="9"/>
      <c r="G85">
        <v>25</v>
      </c>
    </row>
    <row r="86" spans="2:7">
      <c r="B86" t="s">
        <v>181</v>
      </c>
      <c r="C86">
        <v>1417</v>
      </c>
      <c r="D86">
        <v>63</v>
      </c>
      <c r="E86" s="9">
        <f t="shared" si="1"/>
        <v>0.95553987297106568</v>
      </c>
      <c r="F86" s="9"/>
      <c r="G86">
        <v>63</v>
      </c>
    </row>
    <row r="87" spans="2:7">
      <c r="B87" t="s">
        <v>182</v>
      </c>
      <c r="C87">
        <v>1890</v>
      </c>
      <c r="D87">
        <v>36</v>
      </c>
      <c r="E87" s="9">
        <f t="shared" si="1"/>
        <v>0.98095238095238091</v>
      </c>
      <c r="F87" s="9"/>
      <c r="G87">
        <v>38</v>
      </c>
    </row>
    <row r="88" spans="2:7">
      <c r="B88" t="s">
        <v>183</v>
      </c>
      <c r="C88">
        <v>973</v>
      </c>
      <c r="D88">
        <v>56</v>
      </c>
      <c r="E88" s="9">
        <f t="shared" si="1"/>
        <v>0.94244604316546765</v>
      </c>
      <c r="F88" s="9"/>
      <c r="G88">
        <v>55</v>
      </c>
    </row>
    <row r="89" spans="2:7">
      <c r="B89" t="s">
        <v>184</v>
      </c>
      <c r="C89">
        <v>1116</v>
      </c>
      <c r="D89">
        <v>15</v>
      </c>
      <c r="E89" s="9">
        <f t="shared" si="1"/>
        <v>0.98655913978494625</v>
      </c>
      <c r="F89" s="9"/>
      <c r="G89">
        <v>15</v>
      </c>
    </row>
    <row r="90" spans="2:7">
      <c r="B90" t="s">
        <v>185</v>
      </c>
      <c r="C90">
        <v>1756</v>
      </c>
      <c r="D90">
        <v>53</v>
      </c>
      <c r="E90" s="9">
        <f t="shared" si="1"/>
        <v>0.96981776765375849</v>
      </c>
      <c r="F90" s="9"/>
      <c r="G90">
        <v>54</v>
      </c>
    </row>
    <row r="91" spans="2:7">
      <c r="B91" t="s">
        <v>186</v>
      </c>
      <c r="C91">
        <v>1058</v>
      </c>
      <c r="D91">
        <v>33</v>
      </c>
      <c r="E91" s="9">
        <f t="shared" si="1"/>
        <v>0.9688090737240076</v>
      </c>
      <c r="F91" s="9"/>
      <c r="G91">
        <v>34</v>
      </c>
    </row>
    <row r="92" spans="2:7">
      <c r="B92" t="s">
        <v>187</v>
      </c>
      <c r="C92">
        <v>2075</v>
      </c>
      <c r="D92">
        <v>57</v>
      </c>
      <c r="E92" s="9">
        <f t="shared" si="1"/>
        <v>0.97253012048192766</v>
      </c>
      <c r="F92" s="9"/>
      <c r="G92">
        <v>57</v>
      </c>
    </row>
    <row r="93" spans="2:7">
      <c r="B93" t="s">
        <v>188</v>
      </c>
      <c r="C93">
        <v>1297</v>
      </c>
      <c r="D93">
        <v>20</v>
      </c>
      <c r="E93" s="9">
        <f t="shared" si="1"/>
        <v>0.98457979953739394</v>
      </c>
      <c r="F93" s="9"/>
      <c r="G93">
        <v>20</v>
      </c>
    </row>
    <row r="94" spans="2:7">
      <c r="B94" t="s">
        <v>189</v>
      </c>
      <c r="C94">
        <v>3282</v>
      </c>
      <c r="D94">
        <v>62</v>
      </c>
      <c r="E94" s="9">
        <f t="shared" si="1"/>
        <v>0.98110907982937234</v>
      </c>
      <c r="F94" s="9"/>
      <c r="G94">
        <v>62</v>
      </c>
    </row>
    <row r="95" spans="2:7">
      <c r="B95" t="s">
        <v>190</v>
      </c>
      <c r="C95">
        <v>2061</v>
      </c>
      <c r="D95">
        <v>55</v>
      </c>
      <c r="E95" s="9">
        <f t="shared" si="1"/>
        <v>0.97331392527899074</v>
      </c>
      <c r="F95" s="9"/>
      <c r="G95">
        <v>38</v>
      </c>
    </row>
    <row r="96" spans="2:7">
      <c r="B96" t="s">
        <v>191</v>
      </c>
      <c r="C96">
        <v>2474</v>
      </c>
      <c r="D96">
        <v>43</v>
      </c>
      <c r="E96" s="9">
        <f t="shared" si="1"/>
        <v>0.98261924009700885</v>
      </c>
      <c r="F96" s="9"/>
      <c r="G96">
        <v>45</v>
      </c>
    </row>
    <row r="97" spans="2:7">
      <c r="B97" t="s">
        <v>192</v>
      </c>
      <c r="C97">
        <v>675</v>
      </c>
      <c r="D97">
        <v>15</v>
      </c>
      <c r="E97" s="9">
        <f t="shared" si="1"/>
        <v>0.97777777777777775</v>
      </c>
      <c r="F97" s="9"/>
      <c r="G97">
        <v>16</v>
      </c>
    </row>
    <row r="98" spans="2:7">
      <c r="B98" t="s">
        <v>193</v>
      </c>
      <c r="C98">
        <v>2205</v>
      </c>
      <c r="D98">
        <v>67</v>
      </c>
      <c r="E98" s="9">
        <f t="shared" si="1"/>
        <v>0.96961451247165531</v>
      </c>
      <c r="F98" s="9"/>
      <c r="G98">
        <v>58</v>
      </c>
    </row>
    <row r="99" spans="2:7">
      <c r="B99" t="s">
        <v>194</v>
      </c>
      <c r="C99">
        <v>1301</v>
      </c>
      <c r="D99">
        <v>73</v>
      </c>
      <c r="E99" s="9">
        <f t="shared" si="1"/>
        <v>0.9438893159108378</v>
      </c>
      <c r="F99" s="9"/>
      <c r="G99">
        <v>73</v>
      </c>
    </row>
    <row r="100" spans="2:7">
      <c r="B100" t="s">
        <v>195</v>
      </c>
      <c r="C100">
        <v>2434</v>
      </c>
      <c r="D100">
        <v>25</v>
      </c>
      <c r="E100" s="9">
        <f t="shared" si="1"/>
        <v>0.98972884141331141</v>
      </c>
      <c r="F100" s="9"/>
      <c r="G100">
        <v>26</v>
      </c>
    </row>
    <row r="101" spans="2:7">
      <c r="B101" t="s">
        <v>196</v>
      </c>
      <c r="C101">
        <v>1407</v>
      </c>
      <c r="D101">
        <v>36</v>
      </c>
      <c r="E101" s="9">
        <f t="shared" si="1"/>
        <v>0.97441364605543712</v>
      </c>
      <c r="F101" s="9"/>
      <c r="G101">
        <v>24</v>
      </c>
    </row>
    <row r="102" spans="2:7">
      <c r="B102" t="s">
        <v>197</v>
      </c>
      <c r="C102">
        <v>570</v>
      </c>
      <c r="D102">
        <v>35</v>
      </c>
      <c r="E102" s="9">
        <f t="shared" si="1"/>
        <v>0.93859649122807021</v>
      </c>
      <c r="F102" s="9"/>
      <c r="G102">
        <v>35</v>
      </c>
    </row>
    <row r="103" spans="2:7">
      <c r="B103" t="s">
        <v>198</v>
      </c>
      <c r="C103">
        <v>14261</v>
      </c>
      <c r="D103">
        <v>1595</v>
      </c>
      <c r="E103" s="9">
        <f t="shared" si="1"/>
        <v>0.88815651076362101</v>
      </c>
      <c r="F103" s="9"/>
      <c r="G103">
        <v>1528</v>
      </c>
    </row>
    <row r="104" spans="2:7">
      <c r="B104" t="s">
        <v>199</v>
      </c>
      <c r="C104">
        <v>13266</v>
      </c>
      <c r="D104">
        <v>642</v>
      </c>
      <c r="E104" s="9">
        <f t="shared" si="1"/>
        <v>0.95160560832202623</v>
      </c>
      <c r="F104" s="9"/>
      <c r="G104">
        <v>549</v>
      </c>
    </row>
    <row r="105" spans="2:7">
      <c r="B105" t="s">
        <v>200</v>
      </c>
      <c r="C105">
        <v>13292</v>
      </c>
      <c r="D105">
        <v>730</v>
      </c>
      <c r="E105" s="9">
        <f t="shared" si="1"/>
        <v>0.94507974721637078</v>
      </c>
      <c r="F105" s="9"/>
      <c r="G105">
        <v>809</v>
      </c>
    </row>
    <row r="106" spans="2:7">
      <c r="B106" t="s">
        <v>201</v>
      </c>
      <c r="C106">
        <v>13980</v>
      </c>
      <c r="D106">
        <v>1438</v>
      </c>
      <c r="E106" s="9">
        <f t="shared" si="1"/>
        <v>0.89713876967095851</v>
      </c>
      <c r="F106" s="9"/>
      <c r="G106">
        <v>1537</v>
      </c>
    </row>
    <row r="107" spans="2:7">
      <c r="B107" t="s">
        <v>202</v>
      </c>
      <c r="C107">
        <v>13452</v>
      </c>
      <c r="D107">
        <v>1885</v>
      </c>
      <c r="E107" s="9">
        <f t="shared" si="1"/>
        <v>0.85987213797204876</v>
      </c>
      <c r="F107" s="9"/>
      <c r="G107">
        <v>1862</v>
      </c>
    </row>
    <row r="108" spans="2:7">
      <c r="B108" t="s">
        <v>203</v>
      </c>
      <c r="C108">
        <v>13062</v>
      </c>
      <c r="D108">
        <v>686</v>
      </c>
      <c r="E108" s="9">
        <f t="shared" si="1"/>
        <v>0.947481243301179</v>
      </c>
      <c r="F108" s="9"/>
      <c r="G108">
        <v>620</v>
      </c>
    </row>
    <row r="109" spans="2:7">
      <c r="B109" t="s">
        <v>204</v>
      </c>
      <c r="C109">
        <v>13651</v>
      </c>
      <c r="D109">
        <v>842</v>
      </c>
      <c r="E109" s="9">
        <f t="shared" si="1"/>
        <v>0.93831953703025417</v>
      </c>
      <c r="F109" s="9"/>
      <c r="G109">
        <v>751</v>
      </c>
    </row>
    <row r="110" spans="2:7">
      <c r="B110" t="s">
        <v>205</v>
      </c>
      <c r="C110">
        <v>15122</v>
      </c>
      <c r="D110">
        <v>2189</v>
      </c>
      <c r="E110" s="9">
        <f t="shared" si="1"/>
        <v>0.85524401534188599</v>
      </c>
      <c r="F110" s="9"/>
      <c r="G110">
        <v>2106</v>
      </c>
    </row>
    <row r="111" spans="2:7">
      <c r="B111" t="s">
        <v>206</v>
      </c>
      <c r="C111">
        <v>13425</v>
      </c>
      <c r="D111">
        <v>790</v>
      </c>
      <c r="E111" s="9">
        <f t="shared" si="1"/>
        <v>0.94115456238361261</v>
      </c>
      <c r="F111" s="9"/>
      <c r="G111">
        <v>727</v>
      </c>
    </row>
    <row r="112" spans="2:7">
      <c r="B112" t="s">
        <v>207</v>
      </c>
      <c r="C112">
        <v>13628</v>
      </c>
      <c r="D112">
        <v>703</v>
      </c>
      <c r="E112" s="9">
        <f t="shared" si="1"/>
        <v>0.94841502788376875</v>
      </c>
      <c r="F112" s="9"/>
      <c r="G112">
        <v>609</v>
      </c>
    </row>
    <row r="113" spans="2:7">
      <c r="B113" t="s">
        <v>208</v>
      </c>
      <c r="C113">
        <v>13750</v>
      </c>
      <c r="D113">
        <v>974</v>
      </c>
      <c r="E113" s="9">
        <f t="shared" si="1"/>
        <v>0.92916363636363641</v>
      </c>
      <c r="F113" s="9"/>
      <c r="G113">
        <v>875</v>
      </c>
    </row>
    <row r="114" spans="2:7">
      <c r="B114" t="s">
        <v>209</v>
      </c>
      <c r="C114">
        <v>13884</v>
      </c>
      <c r="D114">
        <v>1054</v>
      </c>
      <c r="E114" s="9">
        <f t="shared" si="1"/>
        <v>0.92408527801786233</v>
      </c>
      <c r="F114" s="9"/>
      <c r="G114">
        <v>961</v>
      </c>
    </row>
    <row r="115" spans="2:7">
      <c r="B115" t="s">
        <v>210</v>
      </c>
      <c r="C115">
        <v>15225</v>
      </c>
      <c r="D115">
        <v>2478</v>
      </c>
      <c r="E115" s="9">
        <f t="shared" si="1"/>
        <v>0.83724137931034481</v>
      </c>
      <c r="F115" s="9"/>
      <c r="G115">
        <v>2347</v>
      </c>
    </row>
    <row r="116" spans="2:7">
      <c r="B116" t="s">
        <v>211</v>
      </c>
      <c r="C116">
        <v>13021</v>
      </c>
      <c r="D116">
        <v>547</v>
      </c>
      <c r="E116" s="9">
        <f t="shared" si="1"/>
        <v>0.95799093771599719</v>
      </c>
      <c r="F116" s="9"/>
      <c r="G116">
        <v>469</v>
      </c>
    </row>
    <row r="117" spans="2:7">
      <c r="B117" t="s">
        <v>212</v>
      </c>
      <c r="C117">
        <v>13090</v>
      </c>
      <c r="D117">
        <v>619</v>
      </c>
      <c r="E117" s="9">
        <f t="shared" si="1"/>
        <v>0.9527119938884645</v>
      </c>
      <c r="F117" s="9"/>
      <c r="G117">
        <v>553</v>
      </c>
    </row>
    <row r="118" spans="2:7">
      <c r="B118" t="s">
        <v>213</v>
      </c>
      <c r="C118">
        <v>13132</v>
      </c>
      <c r="D118">
        <v>598</v>
      </c>
      <c r="E118" s="9">
        <f t="shared" si="1"/>
        <v>0.95446238196771249</v>
      </c>
      <c r="F118" s="9"/>
      <c r="G118">
        <v>519</v>
      </c>
    </row>
    <row r="119" spans="2:7">
      <c r="B119" t="s">
        <v>214</v>
      </c>
      <c r="C119">
        <v>13208</v>
      </c>
      <c r="D119">
        <v>914</v>
      </c>
      <c r="E119" s="9">
        <f t="shared" si="1"/>
        <v>0.93079951544518469</v>
      </c>
      <c r="F119" s="9"/>
      <c r="G119">
        <v>817</v>
      </c>
    </row>
    <row r="120" spans="2:7">
      <c r="B120" t="s">
        <v>215</v>
      </c>
      <c r="C120">
        <v>13021</v>
      </c>
      <c r="D120">
        <v>688</v>
      </c>
      <c r="E120" s="9">
        <f t="shared" si="1"/>
        <v>0.94716227632286309</v>
      </c>
      <c r="F120" s="9"/>
      <c r="G120">
        <v>728</v>
      </c>
    </row>
    <row r="121" spans="2:7">
      <c r="B121" t="s">
        <v>216</v>
      </c>
      <c r="C121">
        <v>13080</v>
      </c>
      <c r="D121">
        <v>546</v>
      </c>
      <c r="E121" s="9">
        <f t="shared" si="1"/>
        <v>0.95825688073394499</v>
      </c>
      <c r="F121" s="9"/>
      <c r="G121">
        <v>464</v>
      </c>
    </row>
    <row r="122" spans="2:7">
      <c r="B122" t="s">
        <v>217</v>
      </c>
      <c r="C122">
        <v>13165</v>
      </c>
      <c r="D122">
        <v>569</v>
      </c>
      <c r="E122" s="9">
        <f t="shared" si="1"/>
        <v>0.95677933915685531</v>
      </c>
      <c r="F122" s="9"/>
      <c r="G122">
        <v>482</v>
      </c>
    </row>
    <row r="123" spans="2:7">
      <c r="B123" t="s">
        <v>218</v>
      </c>
      <c r="C123">
        <v>13487</v>
      </c>
      <c r="D123">
        <v>730</v>
      </c>
      <c r="E123" s="9">
        <f t="shared" si="1"/>
        <v>0.94587380440424107</v>
      </c>
      <c r="F123" s="9"/>
      <c r="G123">
        <v>721</v>
      </c>
    </row>
    <row r="124" spans="2:7">
      <c r="B124" t="s">
        <v>219</v>
      </c>
      <c r="C124">
        <v>13325</v>
      </c>
      <c r="D124">
        <v>635</v>
      </c>
      <c r="E124" s="9">
        <f t="shared" si="1"/>
        <v>0.95234521575984987</v>
      </c>
      <c r="F124" s="9"/>
      <c r="G124">
        <v>545</v>
      </c>
    </row>
    <row r="125" spans="2:7">
      <c r="B125" t="s">
        <v>220</v>
      </c>
      <c r="C125">
        <v>12838</v>
      </c>
      <c r="D125">
        <v>682</v>
      </c>
      <c r="E125" s="9">
        <f t="shared" si="1"/>
        <v>0.94687646050786722</v>
      </c>
      <c r="F125" s="9"/>
      <c r="G125">
        <v>754</v>
      </c>
    </row>
    <row r="126" spans="2:7">
      <c r="B126" t="s">
        <v>221</v>
      </c>
      <c r="C126">
        <v>13759</v>
      </c>
      <c r="D126">
        <v>976</v>
      </c>
      <c r="E126" s="9">
        <f t="shared" si="1"/>
        <v>0.92906461225379755</v>
      </c>
      <c r="F126" s="9"/>
      <c r="G126">
        <v>880</v>
      </c>
    </row>
    <row r="127" spans="2:7">
      <c r="B127" t="s">
        <v>222</v>
      </c>
      <c r="C127">
        <v>13225</v>
      </c>
      <c r="D127">
        <v>832</v>
      </c>
      <c r="E127" s="9">
        <f t="shared" si="1"/>
        <v>0.93708884688090732</v>
      </c>
      <c r="F127" s="9"/>
      <c r="G127">
        <v>747</v>
      </c>
    </row>
    <row r="128" spans="2:7">
      <c r="B128" t="s">
        <v>223</v>
      </c>
      <c r="C128">
        <v>13326</v>
      </c>
      <c r="D128">
        <v>438</v>
      </c>
      <c r="E128" s="9">
        <f t="shared" si="1"/>
        <v>0.96713192255740654</v>
      </c>
      <c r="F128" s="9"/>
      <c r="G128">
        <v>524</v>
      </c>
    </row>
    <row r="129" spans="2:7">
      <c r="B129" t="s">
        <v>224</v>
      </c>
      <c r="C129">
        <v>12972</v>
      </c>
      <c r="D129">
        <v>838</v>
      </c>
      <c r="E129" s="9">
        <f t="shared" si="1"/>
        <v>0.93539932161578787</v>
      </c>
      <c r="F129" s="9"/>
      <c r="G129">
        <v>913</v>
      </c>
    </row>
    <row r="130" spans="2:7">
      <c r="B130" t="s">
        <v>225</v>
      </c>
      <c r="C130">
        <v>13121</v>
      </c>
      <c r="D130">
        <v>639</v>
      </c>
      <c r="E130" s="9">
        <f t="shared" si="1"/>
        <v>0.95129944363996644</v>
      </c>
      <c r="F130" s="9"/>
      <c r="G130">
        <v>557</v>
      </c>
    </row>
    <row r="131" spans="2:7">
      <c r="B131" t="s">
        <v>226</v>
      </c>
      <c r="C131">
        <v>13072</v>
      </c>
      <c r="D131">
        <v>681</v>
      </c>
      <c r="E131" s="9">
        <f t="shared" si="1"/>
        <v>0.94790391676866581</v>
      </c>
      <c r="F131" s="9"/>
      <c r="G131">
        <v>603</v>
      </c>
    </row>
    <row r="132" spans="2:7">
      <c r="B132" t="s">
        <v>227</v>
      </c>
      <c r="C132">
        <v>13041</v>
      </c>
      <c r="D132">
        <v>397</v>
      </c>
      <c r="E132" s="9">
        <f t="shared" si="1"/>
        <v>0.96955754926769422</v>
      </c>
      <c r="F132" s="9"/>
      <c r="G132">
        <v>473</v>
      </c>
    </row>
    <row r="133" spans="2:7">
      <c r="B133" t="s">
        <v>228</v>
      </c>
      <c r="C133">
        <v>12988</v>
      </c>
      <c r="D133">
        <v>720</v>
      </c>
      <c r="E133" s="9">
        <f t="shared" si="1"/>
        <v>0.94456421311980288</v>
      </c>
      <c r="F133" s="9"/>
      <c r="G133">
        <v>646</v>
      </c>
    </row>
    <row r="134" spans="2:7">
      <c r="B134" t="s">
        <v>229</v>
      </c>
      <c r="C134">
        <v>13072</v>
      </c>
      <c r="D134">
        <v>817</v>
      </c>
      <c r="E134" s="9">
        <f t="shared" si="1"/>
        <v>0.9375</v>
      </c>
      <c r="F134" s="9"/>
      <c r="G134">
        <v>717</v>
      </c>
    </row>
    <row r="135" spans="2:7">
      <c r="B135" t="s">
        <v>230</v>
      </c>
      <c r="C135">
        <v>12950</v>
      </c>
      <c r="D135">
        <v>633</v>
      </c>
      <c r="E135" s="9">
        <f t="shared" si="1"/>
        <v>0.95111969111969108</v>
      </c>
      <c r="F135" s="9"/>
      <c r="G135">
        <v>709</v>
      </c>
    </row>
    <row r="136" spans="2:7">
      <c r="B136" t="s">
        <v>231</v>
      </c>
      <c r="C136">
        <v>12951</v>
      </c>
      <c r="D136">
        <v>621</v>
      </c>
      <c r="E136" s="9">
        <f t="shared" ref="E136:E143" si="2">(C136-D136)/C136</f>
        <v>0.95205003474635164</v>
      </c>
      <c r="F136" s="9"/>
      <c r="G136">
        <v>537</v>
      </c>
    </row>
    <row r="137" spans="2:7">
      <c r="B137" t="s">
        <v>232</v>
      </c>
      <c r="C137">
        <v>13486</v>
      </c>
      <c r="D137">
        <v>1379</v>
      </c>
      <c r="E137" s="9">
        <f t="shared" si="2"/>
        <v>0.89774581047011714</v>
      </c>
      <c r="F137" s="9"/>
      <c r="G137">
        <v>1299</v>
      </c>
    </row>
    <row r="138" spans="2:7">
      <c r="B138" t="s">
        <v>233</v>
      </c>
      <c r="C138">
        <v>13008</v>
      </c>
      <c r="D138">
        <v>504</v>
      </c>
      <c r="E138" s="9">
        <f t="shared" si="2"/>
        <v>0.96125461254612543</v>
      </c>
      <c r="F138" s="9"/>
      <c r="G138">
        <v>426</v>
      </c>
    </row>
    <row r="139" spans="2:7">
      <c r="B139" t="s">
        <v>234</v>
      </c>
      <c r="C139">
        <v>13246</v>
      </c>
      <c r="D139">
        <v>810</v>
      </c>
      <c r="E139" s="9">
        <f t="shared" si="2"/>
        <v>0.93884946398912883</v>
      </c>
      <c r="F139" s="9"/>
      <c r="G139">
        <v>726</v>
      </c>
    </row>
    <row r="140" spans="2:7">
      <c r="B140" t="s">
        <v>235</v>
      </c>
      <c r="C140">
        <v>13082</v>
      </c>
      <c r="D140">
        <v>824</v>
      </c>
      <c r="E140" s="9">
        <f t="shared" si="2"/>
        <v>0.93701268919125513</v>
      </c>
      <c r="F140" s="9"/>
      <c r="G140">
        <v>753</v>
      </c>
    </row>
    <row r="141" spans="2:7">
      <c r="B141" t="s">
        <v>236</v>
      </c>
      <c r="C141">
        <v>13023</v>
      </c>
      <c r="D141">
        <v>730</v>
      </c>
      <c r="E141" s="9">
        <f t="shared" si="2"/>
        <v>0.94394532749750437</v>
      </c>
      <c r="F141" s="9"/>
      <c r="G141">
        <v>646</v>
      </c>
    </row>
    <row r="142" spans="2:7">
      <c r="B142" t="s">
        <v>237</v>
      </c>
      <c r="C142">
        <v>13380</v>
      </c>
      <c r="D142">
        <v>830</v>
      </c>
      <c r="E142" s="9">
        <f t="shared" si="2"/>
        <v>0.93796711509715991</v>
      </c>
      <c r="F142" s="9"/>
      <c r="G142">
        <v>752</v>
      </c>
    </row>
    <row r="143" spans="2:7">
      <c r="B143" t="s">
        <v>238</v>
      </c>
      <c r="C143">
        <v>13059</v>
      </c>
      <c r="D143">
        <v>662</v>
      </c>
      <c r="E143" s="9">
        <f t="shared" si="2"/>
        <v>0.94930699134696372</v>
      </c>
      <c r="F143" s="9"/>
      <c r="G143">
        <v>583</v>
      </c>
    </row>
    <row r="147" spans="2:88">
      <c r="B147" s="54" t="s">
        <v>259</v>
      </c>
      <c r="C147" s="54" t="s">
        <v>260</v>
      </c>
      <c r="D147" s="54" t="s">
        <v>261</v>
      </c>
      <c r="E147" s="54" t="s">
        <v>262</v>
      </c>
      <c r="F147" s="54" t="s">
        <v>263</v>
      </c>
      <c r="G147" s="54" t="s">
        <v>264</v>
      </c>
      <c r="H147" s="54" t="s">
        <v>104</v>
      </c>
      <c r="I147" s="54" t="s">
        <v>105</v>
      </c>
      <c r="J147" s="54" t="s">
        <v>106</v>
      </c>
      <c r="K147" s="54" t="s">
        <v>107</v>
      </c>
      <c r="L147" s="54" t="s">
        <v>108</v>
      </c>
      <c r="M147" s="54" t="s">
        <v>109</v>
      </c>
      <c r="N147" s="54" t="s">
        <v>110</v>
      </c>
      <c r="O147" s="54" t="s">
        <v>111</v>
      </c>
      <c r="P147" s="54" t="s">
        <v>112</v>
      </c>
      <c r="Q147" s="54" t="s">
        <v>113</v>
      </c>
      <c r="R147" s="54" t="s">
        <v>114</v>
      </c>
      <c r="S147" s="54" t="s">
        <v>115</v>
      </c>
      <c r="T147" s="54" t="s">
        <v>116</v>
      </c>
      <c r="U147" s="54" t="s">
        <v>117</v>
      </c>
      <c r="V147" s="54" t="s">
        <v>118</v>
      </c>
      <c r="W147" s="54" t="s">
        <v>119</v>
      </c>
      <c r="X147" s="54" t="s">
        <v>120</v>
      </c>
      <c r="Y147" s="54" t="s">
        <v>121</v>
      </c>
      <c r="Z147" s="54" t="s">
        <v>122</v>
      </c>
      <c r="AA147" s="54" t="s">
        <v>123</v>
      </c>
      <c r="AB147" s="54" t="s">
        <v>124</v>
      </c>
      <c r="AC147" s="54" t="s">
        <v>125</v>
      </c>
      <c r="AD147" s="54" t="s">
        <v>126</v>
      </c>
      <c r="AE147" s="54" t="s">
        <v>127</v>
      </c>
      <c r="AF147" s="54" t="s">
        <v>128</v>
      </c>
      <c r="AG147" s="54" t="s">
        <v>129</v>
      </c>
      <c r="AH147" s="54" t="s">
        <v>130</v>
      </c>
      <c r="AI147" s="54" t="s">
        <v>131</v>
      </c>
      <c r="AJ147" s="54" t="s">
        <v>132</v>
      </c>
      <c r="AK147" s="54" t="s">
        <v>133</v>
      </c>
      <c r="AL147" s="54" t="s">
        <v>134</v>
      </c>
      <c r="AM147" s="54" t="s">
        <v>135</v>
      </c>
      <c r="AN147" s="54" t="s">
        <v>136</v>
      </c>
      <c r="AO147" s="54" t="s">
        <v>137</v>
      </c>
      <c r="AP147" s="54" t="s">
        <v>138</v>
      </c>
      <c r="AQ147" s="54" t="s">
        <v>139</v>
      </c>
      <c r="AR147" s="54" t="s">
        <v>140</v>
      </c>
      <c r="AS147" s="54" t="s">
        <v>141</v>
      </c>
      <c r="AT147" s="54" t="s">
        <v>142</v>
      </c>
      <c r="AU147" s="54" t="s">
        <v>143</v>
      </c>
    </row>
    <row r="148" spans="2:88">
      <c r="B148" s="54" t="s">
        <v>265</v>
      </c>
      <c r="C148" s="54" t="s">
        <v>266</v>
      </c>
      <c r="D148" s="54" t="s">
        <v>69</v>
      </c>
      <c r="E148" s="54">
        <v>0</v>
      </c>
      <c r="F148" s="54" t="s">
        <v>267</v>
      </c>
      <c r="G148" s="54" t="s">
        <v>268</v>
      </c>
      <c r="H148" s="54" t="s">
        <v>269</v>
      </c>
      <c r="I148" s="54" t="s">
        <v>269</v>
      </c>
      <c r="J148" s="54" t="s">
        <v>270</v>
      </c>
      <c r="K148" s="54" t="s">
        <v>269</v>
      </c>
      <c r="L148" s="54" t="s">
        <v>270</v>
      </c>
      <c r="M148" s="54" t="s">
        <v>269</v>
      </c>
      <c r="N148" s="54" t="s">
        <v>269</v>
      </c>
      <c r="O148" s="54" t="s">
        <v>269</v>
      </c>
      <c r="P148" s="54" t="s">
        <v>269</v>
      </c>
      <c r="Q148" s="54" t="s">
        <v>270</v>
      </c>
      <c r="R148" s="54" t="s">
        <v>270</v>
      </c>
      <c r="S148" s="54" t="s">
        <v>269</v>
      </c>
      <c r="T148" s="54" t="s">
        <v>270</v>
      </c>
      <c r="U148" s="54" t="s">
        <v>269</v>
      </c>
      <c r="V148" s="54" t="s">
        <v>269</v>
      </c>
      <c r="W148" s="54" t="s">
        <v>270</v>
      </c>
      <c r="X148" s="54" t="s">
        <v>270</v>
      </c>
      <c r="Y148" s="54" t="s">
        <v>270</v>
      </c>
      <c r="Z148" s="54" t="s">
        <v>270</v>
      </c>
      <c r="AA148" s="54" t="s">
        <v>270</v>
      </c>
      <c r="AB148" s="54" t="s">
        <v>270</v>
      </c>
      <c r="AC148" s="54" t="s">
        <v>270</v>
      </c>
      <c r="AD148" s="54" t="s">
        <v>269</v>
      </c>
      <c r="AE148" s="54" t="s">
        <v>269</v>
      </c>
      <c r="AF148" s="54" t="s">
        <v>270</v>
      </c>
      <c r="AG148" s="54" t="s">
        <v>270</v>
      </c>
      <c r="AH148" s="54" t="s">
        <v>270</v>
      </c>
      <c r="AI148" s="54" t="s">
        <v>269</v>
      </c>
      <c r="AJ148" s="54" t="s">
        <v>270</v>
      </c>
      <c r="AK148" s="54" t="s">
        <v>270</v>
      </c>
      <c r="AL148" s="54" t="s">
        <v>270</v>
      </c>
      <c r="AM148" s="54" t="s">
        <v>270</v>
      </c>
      <c r="AN148" s="54" t="s">
        <v>270</v>
      </c>
      <c r="AO148" s="54" t="s">
        <v>270</v>
      </c>
      <c r="AP148" s="54" t="s">
        <v>270</v>
      </c>
      <c r="AQ148" s="54" t="s">
        <v>270</v>
      </c>
      <c r="AR148" s="54" t="s">
        <v>270</v>
      </c>
      <c r="AS148" s="54" t="s">
        <v>270</v>
      </c>
      <c r="AT148" s="54" t="s">
        <v>270</v>
      </c>
      <c r="AU148" s="54" t="s">
        <v>269</v>
      </c>
      <c r="AW148" s="56" t="s">
        <v>269</v>
      </c>
      <c r="AX148" s="56" t="s">
        <v>269</v>
      </c>
      <c r="AY148" s="56" t="s">
        <v>270</v>
      </c>
      <c r="AZ148" s="56" t="s">
        <v>269</v>
      </c>
      <c r="BA148" s="56" t="s">
        <v>270</v>
      </c>
      <c r="BB148" s="56" t="s">
        <v>269</v>
      </c>
      <c r="BC148" s="56" t="s">
        <v>269</v>
      </c>
      <c r="BD148" s="56" t="s">
        <v>269</v>
      </c>
      <c r="BE148" s="56" t="s">
        <v>271</v>
      </c>
      <c r="BF148" s="56" t="s">
        <v>270</v>
      </c>
      <c r="BG148" s="56" t="s">
        <v>270</v>
      </c>
      <c r="BH148" s="56" t="s">
        <v>269</v>
      </c>
      <c r="BI148" s="56" t="s">
        <v>270</v>
      </c>
      <c r="BJ148" s="56" t="s">
        <v>271</v>
      </c>
      <c r="BK148" s="56" t="s">
        <v>269</v>
      </c>
      <c r="BL148" s="56" t="s">
        <v>270</v>
      </c>
      <c r="BM148" s="56" t="s">
        <v>270</v>
      </c>
      <c r="BN148" s="56" t="s">
        <v>270</v>
      </c>
      <c r="BO148" s="56" t="s">
        <v>270</v>
      </c>
      <c r="BP148" s="56" t="s">
        <v>270</v>
      </c>
      <c r="BQ148" s="56" t="s">
        <v>270</v>
      </c>
      <c r="BR148" s="56" t="s">
        <v>270</v>
      </c>
      <c r="BS148" s="56" t="s">
        <v>269</v>
      </c>
      <c r="BT148" s="56" t="s">
        <v>269</v>
      </c>
      <c r="BU148" s="56" t="s">
        <v>271</v>
      </c>
      <c r="BV148" s="56" t="s">
        <v>270</v>
      </c>
      <c r="BW148" s="56" t="s">
        <v>270</v>
      </c>
      <c r="BX148" s="56" t="s">
        <v>269</v>
      </c>
      <c r="BY148" s="56" t="s">
        <v>270</v>
      </c>
      <c r="BZ148" s="56" t="s">
        <v>270</v>
      </c>
      <c r="CA148" s="56" t="s">
        <v>270</v>
      </c>
      <c r="CB148" s="56" t="s">
        <v>270</v>
      </c>
      <c r="CC148" s="56" t="s">
        <v>270</v>
      </c>
      <c r="CD148" s="56" t="s">
        <v>270</v>
      </c>
      <c r="CE148" s="56" t="s">
        <v>270</v>
      </c>
      <c r="CF148" s="56" t="s">
        <v>271</v>
      </c>
      <c r="CG148" s="56" t="s">
        <v>270</v>
      </c>
      <c r="CH148" s="56" t="s">
        <v>270</v>
      </c>
      <c r="CI148" s="56" t="s">
        <v>270</v>
      </c>
      <c r="CJ148" s="57" t="s">
        <v>269</v>
      </c>
    </row>
    <row r="149" spans="2:88">
      <c r="B149" s="54" t="s">
        <v>272</v>
      </c>
      <c r="C149" s="54" t="s">
        <v>266</v>
      </c>
      <c r="D149" s="54" t="s">
        <v>69</v>
      </c>
      <c r="E149" s="54">
        <v>0</v>
      </c>
      <c r="F149" s="54" t="s">
        <v>267</v>
      </c>
      <c r="G149" s="54" t="s">
        <v>268</v>
      </c>
      <c r="H149" s="54" t="s">
        <v>269</v>
      </c>
      <c r="I149" s="54" t="s">
        <v>269</v>
      </c>
      <c r="J149" s="54" t="s">
        <v>270</v>
      </c>
      <c r="K149" s="54" t="s">
        <v>269</v>
      </c>
      <c r="L149" s="54" t="s">
        <v>270</v>
      </c>
      <c r="M149" s="54" t="s">
        <v>269</v>
      </c>
      <c r="N149" s="54" t="s">
        <v>269</v>
      </c>
      <c r="O149" s="54" t="s">
        <v>269</v>
      </c>
      <c r="P149" s="54" t="s">
        <v>269</v>
      </c>
      <c r="Q149" s="54" t="s">
        <v>270</v>
      </c>
      <c r="R149" s="54" t="s">
        <v>270</v>
      </c>
      <c r="S149" s="54" t="s">
        <v>269</v>
      </c>
      <c r="T149" s="54" t="s">
        <v>270</v>
      </c>
      <c r="U149" s="54" t="s">
        <v>269</v>
      </c>
      <c r="V149" s="54" t="s">
        <v>269</v>
      </c>
      <c r="W149" s="54" t="s">
        <v>270</v>
      </c>
      <c r="X149" s="54" t="s">
        <v>270</v>
      </c>
      <c r="Y149" s="54" t="s">
        <v>270</v>
      </c>
      <c r="Z149" s="54" t="s">
        <v>270</v>
      </c>
      <c r="AA149" s="54" t="s">
        <v>270</v>
      </c>
      <c r="AB149" s="54" t="s">
        <v>270</v>
      </c>
      <c r="AC149" s="54" t="s">
        <v>270</v>
      </c>
      <c r="AD149" s="54" t="s">
        <v>269</v>
      </c>
      <c r="AE149" s="54" t="s">
        <v>269</v>
      </c>
      <c r="AF149" s="54" t="s">
        <v>270</v>
      </c>
      <c r="AG149" s="54" t="s">
        <v>270</v>
      </c>
      <c r="AH149" s="54" t="s">
        <v>270</v>
      </c>
      <c r="AI149" s="54" t="s">
        <v>269</v>
      </c>
      <c r="AJ149" s="54" t="s">
        <v>270</v>
      </c>
      <c r="AK149" s="54" t="s">
        <v>270</v>
      </c>
      <c r="AL149" s="54" t="s">
        <v>270</v>
      </c>
      <c r="AM149" s="54" t="s">
        <v>270</v>
      </c>
      <c r="AN149" s="54" t="s">
        <v>270</v>
      </c>
      <c r="AO149" s="54" t="s">
        <v>270</v>
      </c>
      <c r="AP149" s="54" t="s">
        <v>270</v>
      </c>
      <c r="AQ149" s="54" t="s">
        <v>270</v>
      </c>
      <c r="AR149" s="54" t="s">
        <v>270</v>
      </c>
      <c r="AS149" s="54" t="s">
        <v>270</v>
      </c>
      <c r="AT149" s="54" t="s">
        <v>270</v>
      </c>
      <c r="AU149" s="54" t="s">
        <v>269</v>
      </c>
      <c r="AW149" s="56" t="s">
        <v>271</v>
      </c>
      <c r="AX149" s="56" t="s">
        <v>269</v>
      </c>
      <c r="AY149" s="56" t="s">
        <v>270</v>
      </c>
      <c r="AZ149" s="56" t="s">
        <v>269</v>
      </c>
      <c r="BA149" s="56" t="s">
        <v>270</v>
      </c>
      <c r="BB149" s="56" t="s">
        <v>269</v>
      </c>
      <c r="BC149" s="56" t="s">
        <v>269</v>
      </c>
      <c r="BD149" s="56" t="s">
        <v>269</v>
      </c>
      <c r="BE149" s="56" t="s">
        <v>269</v>
      </c>
      <c r="BF149" s="56" t="s">
        <v>270</v>
      </c>
      <c r="BG149" s="56" t="s">
        <v>270</v>
      </c>
      <c r="BH149" s="56" t="s">
        <v>269</v>
      </c>
      <c r="BI149" s="56" t="s">
        <v>270</v>
      </c>
      <c r="BJ149" s="56" t="s">
        <v>271</v>
      </c>
      <c r="BK149" s="56" t="s">
        <v>269</v>
      </c>
      <c r="BL149" s="56" t="s">
        <v>270</v>
      </c>
      <c r="BM149" s="56" t="s">
        <v>270</v>
      </c>
      <c r="BN149" s="56" t="s">
        <v>270</v>
      </c>
      <c r="BO149" s="56" t="s">
        <v>270</v>
      </c>
      <c r="BP149" s="56" t="s">
        <v>270</v>
      </c>
      <c r="BQ149" s="56" t="s">
        <v>270</v>
      </c>
      <c r="BR149" s="56" t="s">
        <v>270</v>
      </c>
      <c r="BS149" s="56" t="s">
        <v>269</v>
      </c>
      <c r="BT149" s="56" t="s">
        <v>269</v>
      </c>
      <c r="BU149" s="56" t="s">
        <v>270</v>
      </c>
      <c r="BV149" s="56" t="s">
        <v>270</v>
      </c>
      <c r="BW149" s="56" t="s">
        <v>270</v>
      </c>
      <c r="BX149" s="56" t="s">
        <v>269</v>
      </c>
      <c r="BY149" s="56" t="s">
        <v>270</v>
      </c>
      <c r="BZ149" s="56" t="s">
        <v>270</v>
      </c>
      <c r="CA149" s="56" t="s">
        <v>270</v>
      </c>
      <c r="CB149" s="56" t="s">
        <v>270</v>
      </c>
      <c r="CC149" s="56" t="s">
        <v>270</v>
      </c>
      <c r="CD149" s="56" t="s">
        <v>270</v>
      </c>
      <c r="CE149" s="56" t="s">
        <v>271</v>
      </c>
      <c r="CF149" s="56" t="s">
        <v>270</v>
      </c>
      <c r="CG149" s="56" t="s">
        <v>270</v>
      </c>
      <c r="CH149" s="56" t="s">
        <v>271</v>
      </c>
      <c r="CI149" s="56" t="s">
        <v>270</v>
      </c>
      <c r="CJ149" s="57" t="s">
        <v>269</v>
      </c>
    </row>
    <row r="150" spans="2:88">
      <c r="B150" s="54" t="s">
        <v>273</v>
      </c>
      <c r="C150" s="54" t="s">
        <v>266</v>
      </c>
      <c r="D150" s="54" t="s">
        <v>69</v>
      </c>
      <c r="E150" s="54">
        <v>0</v>
      </c>
      <c r="F150" s="54" t="s">
        <v>267</v>
      </c>
      <c r="G150" s="54" t="s">
        <v>268</v>
      </c>
      <c r="H150" s="54" t="s">
        <v>269</v>
      </c>
      <c r="I150" s="54" t="s">
        <v>269</v>
      </c>
      <c r="J150" s="54" t="s">
        <v>270</v>
      </c>
      <c r="K150" s="54" t="s">
        <v>269</v>
      </c>
      <c r="L150" s="54" t="s">
        <v>270</v>
      </c>
      <c r="M150" s="54" t="s">
        <v>269</v>
      </c>
      <c r="N150" s="54" t="s">
        <v>269</v>
      </c>
      <c r="O150" s="54" t="s">
        <v>269</v>
      </c>
      <c r="P150" s="54" t="s">
        <v>269</v>
      </c>
      <c r="Q150" s="54" t="s">
        <v>270</v>
      </c>
      <c r="R150" s="54" t="s">
        <v>270</v>
      </c>
      <c r="S150" s="54" t="s">
        <v>269</v>
      </c>
      <c r="T150" s="54" t="s">
        <v>270</v>
      </c>
      <c r="U150" s="54" t="s">
        <v>269</v>
      </c>
      <c r="V150" s="54" t="s">
        <v>269</v>
      </c>
      <c r="W150" s="54" t="s">
        <v>270</v>
      </c>
      <c r="X150" s="54" t="s">
        <v>270</v>
      </c>
      <c r="Y150" s="54" t="s">
        <v>270</v>
      </c>
      <c r="Z150" s="54" t="s">
        <v>270</v>
      </c>
      <c r="AA150" s="54" t="s">
        <v>270</v>
      </c>
      <c r="AB150" s="54" t="s">
        <v>270</v>
      </c>
      <c r="AC150" s="54" t="s">
        <v>270</v>
      </c>
      <c r="AD150" s="54" t="s">
        <v>269</v>
      </c>
      <c r="AE150" s="54" t="s">
        <v>269</v>
      </c>
      <c r="AF150" s="54" t="s">
        <v>270</v>
      </c>
      <c r="AG150" s="54" t="s">
        <v>270</v>
      </c>
      <c r="AH150" s="54" t="s">
        <v>270</v>
      </c>
      <c r="AI150" s="54" t="s">
        <v>269</v>
      </c>
      <c r="AJ150" s="54" t="s">
        <v>270</v>
      </c>
      <c r="AK150" s="54" t="s">
        <v>270</v>
      </c>
      <c r="AL150" s="54" t="s">
        <v>270</v>
      </c>
      <c r="AM150" s="54" t="s">
        <v>270</v>
      </c>
      <c r="AN150" s="54" t="s">
        <v>270</v>
      </c>
      <c r="AO150" s="54" t="s">
        <v>270</v>
      </c>
      <c r="AP150" s="54" t="s">
        <v>270</v>
      </c>
      <c r="AQ150" s="54" t="s">
        <v>270</v>
      </c>
      <c r="AR150" s="54" t="s">
        <v>270</v>
      </c>
      <c r="AS150" s="54" t="s">
        <v>270</v>
      </c>
      <c r="AT150" s="54" t="s">
        <v>270</v>
      </c>
      <c r="AU150" s="54" t="s">
        <v>269</v>
      </c>
      <c r="AW150" s="56" t="s">
        <v>271</v>
      </c>
      <c r="AX150" s="56" t="s">
        <v>269</v>
      </c>
      <c r="AY150" s="56" t="s">
        <v>270</v>
      </c>
      <c r="AZ150" s="56" t="s">
        <v>269</v>
      </c>
      <c r="BA150" s="56" t="s">
        <v>271</v>
      </c>
      <c r="BB150" s="56" t="s">
        <v>269</v>
      </c>
      <c r="BC150" s="56" t="s">
        <v>269</v>
      </c>
      <c r="BD150" s="56" t="s">
        <v>269</v>
      </c>
      <c r="BE150" s="56" t="s">
        <v>269</v>
      </c>
      <c r="BF150" s="56" t="s">
        <v>270</v>
      </c>
      <c r="BG150" s="56" t="s">
        <v>270</v>
      </c>
      <c r="BH150" s="56" t="s">
        <v>269</v>
      </c>
      <c r="BI150" s="56" t="s">
        <v>270</v>
      </c>
      <c r="BJ150" s="56" t="s">
        <v>271</v>
      </c>
      <c r="BK150" s="56" t="s">
        <v>269</v>
      </c>
      <c r="BL150" s="56" t="s">
        <v>270</v>
      </c>
      <c r="BM150" s="56" t="s">
        <v>270</v>
      </c>
      <c r="BN150" s="56" t="s">
        <v>270</v>
      </c>
      <c r="BO150" s="56" t="s">
        <v>270</v>
      </c>
      <c r="BP150" s="56" t="s">
        <v>270</v>
      </c>
      <c r="BQ150" s="56" t="s">
        <v>270</v>
      </c>
      <c r="BR150" s="56" t="s">
        <v>270</v>
      </c>
      <c r="BS150" s="56" t="s">
        <v>269</v>
      </c>
      <c r="BT150" s="56" t="s">
        <v>271</v>
      </c>
      <c r="BU150" s="56" t="s">
        <v>270</v>
      </c>
      <c r="BV150" s="56" t="s">
        <v>270</v>
      </c>
      <c r="BW150" s="56" t="s">
        <v>270</v>
      </c>
      <c r="BX150" s="56" t="s">
        <v>269</v>
      </c>
      <c r="BY150" s="56" t="s">
        <v>270</v>
      </c>
      <c r="BZ150" s="56" t="s">
        <v>270</v>
      </c>
      <c r="CA150" s="56" t="s">
        <v>271</v>
      </c>
      <c r="CB150" s="56" t="s">
        <v>270</v>
      </c>
      <c r="CC150" s="56" t="s">
        <v>270</v>
      </c>
      <c r="CD150" s="56" t="s">
        <v>270</v>
      </c>
      <c r="CE150" s="56" t="s">
        <v>271</v>
      </c>
      <c r="CF150" s="56" t="s">
        <v>271</v>
      </c>
      <c r="CG150" s="56" t="s">
        <v>270</v>
      </c>
      <c r="CH150" s="56" t="s">
        <v>271</v>
      </c>
      <c r="CI150" s="56" t="s">
        <v>270</v>
      </c>
      <c r="CJ150" s="57" t="s">
        <v>271</v>
      </c>
    </row>
    <row r="151" spans="2:88">
      <c r="B151" s="54" t="s">
        <v>274</v>
      </c>
      <c r="C151" s="54" t="s">
        <v>266</v>
      </c>
      <c r="D151" s="54" t="s">
        <v>69</v>
      </c>
      <c r="E151" s="54">
        <v>0</v>
      </c>
      <c r="F151" s="54" t="s">
        <v>267</v>
      </c>
      <c r="G151" s="54" t="s">
        <v>268</v>
      </c>
      <c r="H151" s="54" t="s">
        <v>269</v>
      </c>
      <c r="I151" s="54" t="s">
        <v>269</v>
      </c>
      <c r="J151" s="54" t="s">
        <v>270</v>
      </c>
      <c r="K151" s="54" t="s">
        <v>269</v>
      </c>
      <c r="L151" s="54" t="s">
        <v>270</v>
      </c>
      <c r="M151" s="54" t="s">
        <v>269</v>
      </c>
      <c r="N151" s="54" t="s">
        <v>269</v>
      </c>
      <c r="O151" s="54" t="s">
        <v>269</v>
      </c>
      <c r="P151" s="54" t="s">
        <v>269</v>
      </c>
      <c r="Q151" s="54" t="s">
        <v>270</v>
      </c>
      <c r="R151" s="54" t="s">
        <v>270</v>
      </c>
      <c r="S151" s="54" t="s">
        <v>269</v>
      </c>
      <c r="T151" s="54" t="s">
        <v>270</v>
      </c>
      <c r="U151" s="54" t="s">
        <v>269</v>
      </c>
      <c r="V151" s="54" t="s">
        <v>269</v>
      </c>
      <c r="W151" s="54" t="s">
        <v>270</v>
      </c>
      <c r="X151" s="54" t="s">
        <v>270</v>
      </c>
      <c r="Y151" s="54" t="s">
        <v>270</v>
      </c>
      <c r="Z151" s="54" t="s">
        <v>270</v>
      </c>
      <c r="AA151" s="54" t="s">
        <v>270</v>
      </c>
      <c r="AB151" s="54" t="s">
        <v>270</v>
      </c>
      <c r="AC151" s="54" t="s">
        <v>270</v>
      </c>
      <c r="AD151" s="54" t="s">
        <v>269</v>
      </c>
      <c r="AE151" s="54" t="s">
        <v>269</v>
      </c>
      <c r="AF151" s="54" t="s">
        <v>270</v>
      </c>
      <c r="AG151" s="54" t="s">
        <v>270</v>
      </c>
      <c r="AH151" s="54" t="s">
        <v>270</v>
      </c>
      <c r="AI151" s="54" t="s">
        <v>269</v>
      </c>
      <c r="AJ151" s="54" t="s">
        <v>270</v>
      </c>
      <c r="AK151" s="54" t="s">
        <v>270</v>
      </c>
      <c r="AL151" s="54" t="s">
        <v>270</v>
      </c>
      <c r="AM151" s="54" t="s">
        <v>270</v>
      </c>
      <c r="AN151" s="54" t="s">
        <v>270</v>
      </c>
      <c r="AO151" s="54" t="s">
        <v>270</v>
      </c>
      <c r="AP151" s="54" t="s">
        <v>270</v>
      </c>
      <c r="AQ151" s="54" t="s">
        <v>270</v>
      </c>
      <c r="AR151" s="54" t="s">
        <v>270</v>
      </c>
      <c r="AS151" s="54" t="s">
        <v>270</v>
      </c>
      <c r="AT151" s="54" t="s">
        <v>270</v>
      </c>
      <c r="AU151" s="54" t="s">
        <v>269</v>
      </c>
      <c r="AW151" s="56" t="s">
        <v>269</v>
      </c>
      <c r="AX151" s="56" t="s">
        <v>269</v>
      </c>
      <c r="AY151" s="56" t="s">
        <v>270</v>
      </c>
      <c r="AZ151" s="56" t="s">
        <v>269</v>
      </c>
      <c r="BA151" s="56" t="s">
        <v>270</v>
      </c>
      <c r="BB151" s="56" t="s">
        <v>269</v>
      </c>
      <c r="BC151" s="56" t="s">
        <v>269</v>
      </c>
      <c r="BD151" s="56" t="s">
        <v>269</v>
      </c>
      <c r="BE151" s="56" t="s">
        <v>269</v>
      </c>
      <c r="BF151" s="56" t="s">
        <v>270</v>
      </c>
      <c r="BG151" s="56" t="s">
        <v>270</v>
      </c>
      <c r="BH151" s="56" t="s">
        <v>269</v>
      </c>
      <c r="BI151" s="56" t="s">
        <v>270</v>
      </c>
      <c r="BJ151" s="56" t="s">
        <v>269</v>
      </c>
      <c r="BK151" s="56" t="s">
        <v>269</v>
      </c>
      <c r="BL151" s="56" t="s">
        <v>270</v>
      </c>
      <c r="BM151" s="56" t="s">
        <v>270</v>
      </c>
      <c r="BN151" s="56" t="s">
        <v>270</v>
      </c>
      <c r="BO151" s="56" t="s">
        <v>271</v>
      </c>
      <c r="BP151" s="56" t="s">
        <v>270</v>
      </c>
      <c r="BQ151" s="56" t="s">
        <v>270</v>
      </c>
      <c r="BR151" s="56" t="s">
        <v>270</v>
      </c>
      <c r="BS151" s="56" t="s">
        <v>269</v>
      </c>
      <c r="BT151" s="56" t="s">
        <v>269</v>
      </c>
      <c r="BU151" s="56" t="s">
        <v>270</v>
      </c>
      <c r="BV151" s="56" t="s">
        <v>270</v>
      </c>
      <c r="BW151" s="56" t="s">
        <v>270</v>
      </c>
      <c r="BX151" s="56" t="s">
        <v>269</v>
      </c>
      <c r="BY151" s="56" t="s">
        <v>270</v>
      </c>
      <c r="BZ151" s="56" t="s">
        <v>270</v>
      </c>
      <c r="CA151" s="56" t="s">
        <v>271</v>
      </c>
      <c r="CB151" s="56" t="s">
        <v>270</v>
      </c>
      <c r="CC151" s="56" t="s">
        <v>270</v>
      </c>
      <c r="CD151" s="56" t="s">
        <v>270</v>
      </c>
      <c r="CE151" s="56" t="s">
        <v>270</v>
      </c>
      <c r="CF151" s="56" t="s">
        <v>270</v>
      </c>
      <c r="CG151" s="56" t="s">
        <v>270</v>
      </c>
      <c r="CH151" s="56" t="s">
        <v>270</v>
      </c>
      <c r="CI151" s="56" t="s">
        <v>270</v>
      </c>
      <c r="CJ151" s="57" t="s">
        <v>269</v>
      </c>
    </row>
    <row r="152" spans="2:88">
      <c r="B152" s="54" t="s">
        <v>275</v>
      </c>
      <c r="C152" s="54" t="s">
        <v>266</v>
      </c>
      <c r="D152" s="54" t="s">
        <v>69</v>
      </c>
      <c r="E152" s="54">
        <v>0</v>
      </c>
      <c r="F152" s="54" t="s">
        <v>267</v>
      </c>
      <c r="G152" s="54" t="s">
        <v>268</v>
      </c>
      <c r="H152" s="54" t="s">
        <v>269</v>
      </c>
      <c r="I152" s="54" t="s">
        <v>269</v>
      </c>
      <c r="J152" s="54" t="s">
        <v>270</v>
      </c>
      <c r="K152" s="54" t="s">
        <v>269</v>
      </c>
      <c r="L152" s="54" t="s">
        <v>270</v>
      </c>
      <c r="M152" s="54" t="s">
        <v>269</v>
      </c>
      <c r="N152" s="54" t="s">
        <v>269</v>
      </c>
      <c r="O152" s="54" t="s">
        <v>269</v>
      </c>
      <c r="P152" s="54" t="s">
        <v>269</v>
      </c>
      <c r="Q152" s="54" t="s">
        <v>270</v>
      </c>
      <c r="R152" s="54" t="s">
        <v>270</v>
      </c>
      <c r="S152" s="54" t="s">
        <v>269</v>
      </c>
      <c r="T152" s="54" t="s">
        <v>270</v>
      </c>
      <c r="U152" s="54" t="s">
        <v>269</v>
      </c>
      <c r="V152" s="54" t="s">
        <v>269</v>
      </c>
      <c r="W152" s="54" t="s">
        <v>270</v>
      </c>
      <c r="X152" s="54" t="s">
        <v>270</v>
      </c>
      <c r="Y152" s="54" t="s">
        <v>270</v>
      </c>
      <c r="Z152" s="54" t="s">
        <v>270</v>
      </c>
      <c r="AA152" s="54" t="s">
        <v>270</v>
      </c>
      <c r="AB152" s="54" t="s">
        <v>270</v>
      </c>
      <c r="AC152" s="54" t="s">
        <v>270</v>
      </c>
      <c r="AD152" s="54" t="s">
        <v>269</v>
      </c>
      <c r="AE152" s="54" t="s">
        <v>269</v>
      </c>
      <c r="AF152" s="54" t="s">
        <v>270</v>
      </c>
      <c r="AG152" s="54" t="s">
        <v>270</v>
      </c>
      <c r="AH152" s="54" t="s">
        <v>270</v>
      </c>
      <c r="AI152" s="54" t="s">
        <v>269</v>
      </c>
      <c r="AJ152" s="54" t="s">
        <v>270</v>
      </c>
      <c r="AK152" s="54" t="s">
        <v>270</v>
      </c>
      <c r="AL152" s="54" t="s">
        <v>270</v>
      </c>
      <c r="AM152" s="54" t="s">
        <v>270</v>
      </c>
      <c r="AN152" s="54" t="s">
        <v>270</v>
      </c>
      <c r="AO152" s="54" t="s">
        <v>270</v>
      </c>
      <c r="AP152" s="54" t="s">
        <v>270</v>
      </c>
      <c r="AQ152" s="54" t="s">
        <v>270</v>
      </c>
      <c r="AR152" s="54" t="s">
        <v>270</v>
      </c>
      <c r="AS152" s="54" t="s">
        <v>270</v>
      </c>
      <c r="AT152" s="54" t="s">
        <v>270</v>
      </c>
      <c r="AU152" s="54" t="s">
        <v>269</v>
      </c>
      <c r="AW152" s="56" t="s">
        <v>269</v>
      </c>
      <c r="AX152" s="56" t="s">
        <v>269</v>
      </c>
      <c r="AY152" s="56" t="s">
        <v>270</v>
      </c>
      <c r="AZ152" s="56" t="s">
        <v>269</v>
      </c>
      <c r="BA152" s="56" t="s">
        <v>270</v>
      </c>
      <c r="BB152" s="56" t="s">
        <v>269</v>
      </c>
      <c r="BC152" s="56" t="s">
        <v>269</v>
      </c>
      <c r="BD152" s="56" t="s">
        <v>269</v>
      </c>
      <c r="BE152" s="56" t="s">
        <v>269</v>
      </c>
      <c r="BF152" s="56" t="s">
        <v>270</v>
      </c>
      <c r="BG152" s="56" t="s">
        <v>270</v>
      </c>
      <c r="BH152" s="56" t="s">
        <v>269</v>
      </c>
      <c r="BI152" s="56" t="s">
        <v>270</v>
      </c>
      <c r="BJ152" s="56" t="s">
        <v>269</v>
      </c>
      <c r="BK152" s="56" t="s">
        <v>269</v>
      </c>
      <c r="BL152" s="56" t="s">
        <v>270</v>
      </c>
      <c r="BM152" s="56" t="s">
        <v>270</v>
      </c>
      <c r="BN152" s="56" t="s">
        <v>270</v>
      </c>
      <c r="BO152" s="56" t="s">
        <v>270</v>
      </c>
      <c r="BP152" s="56" t="s">
        <v>270</v>
      </c>
      <c r="BQ152" s="56" t="s">
        <v>270</v>
      </c>
      <c r="BR152" s="56" t="s">
        <v>270</v>
      </c>
      <c r="BS152" s="56" t="s">
        <v>269</v>
      </c>
      <c r="BT152" s="56" t="s">
        <v>269</v>
      </c>
      <c r="BU152" s="56" t="s">
        <v>270</v>
      </c>
      <c r="BV152" s="56" t="s">
        <v>270</v>
      </c>
      <c r="BW152" s="56" t="s">
        <v>270</v>
      </c>
      <c r="BX152" s="56" t="s">
        <v>269</v>
      </c>
      <c r="BY152" s="56" t="s">
        <v>270</v>
      </c>
      <c r="BZ152" s="56" t="s">
        <v>270</v>
      </c>
      <c r="CA152" s="56" t="s">
        <v>270</v>
      </c>
      <c r="CB152" s="56" t="s">
        <v>270</v>
      </c>
      <c r="CC152" s="56" t="s">
        <v>270</v>
      </c>
      <c r="CD152" s="56" t="s">
        <v>270</v>
      </c>
      <c r="CE152" s="56" t="s">
        <v>270</v>
      </c>
      <c r="CF152" s="56" t="s">
        <v>270</v>
      </c>
      <c r="CG152" s="56" t="s">
        <v>270</v>
      </c>
      <c r="CH152" s="56" t="s">
        <v>270</v>
      </c>
      <c r="CI152" s="56" t="s">
        <v>270</v>
      </c>
      <c r="CJ152" s="57" t="s">
        <v>269</v>
      </c>
    </row>
    <row r="153" spans="2:88">
      <c r="B153" s="54" t="s">
        <v>276</v>
      </c>
      <c r="C153" s="54" t="s">
        <v>266</v>
      </c>
      <c r="D153" s="54" t="s">
        <v>69</v>
      </c>
      <c r="E153" s="54">
        <v>0</v>
      </c>
      <c r="F153" s="54" t="s">
        <v>267</v>
      </c>
      <c r="G153" s="54" t="s">
        <v>268</v>
      </c>
      <c r="H153" s="54" t="s">
        <v>269</v>
      </c>
      <c r="I153" s="54" t="s">
        <v>269</v>
      </c>
      <c r="J153" s="54" t="s">
        <v>270</v>
      </c>
      <c r="K153" s="54" t="s">
        <v>269</v>
      </c>
      <c r="L153" s="54" t="s">
        <v>270</v>
      </c>
      <c r="M153" s="54" t="s">
        <v>269</v>
      </c>
      <c r="N153" s="54" t="s">
        <v>269</v>
      </c>
      <c r="O153" s="54" t="s">
        <v>269</v>
      </c>
      <c r="P153" s="54" t="s">
        <v>269</v>
      </c>
      <c r="Q153" s="54" t="s">
        <v>270</v>
      </c>
      <c r="R153" s="54" t="s">
        <v>270</v>
      </c>
      <c r="S153" s="54" t="s">
        <v>269</v>
      </c>
      <c r="T153" s="54" t="s">
        <v>270</v>
      </c>
      <c r="U153" s="54" t="s">
        <v>269</v>
      </c>
      <c r="V153" s="54" t="s">
        <v>269</v>
      </c>
      <c r="W153" s="54" t="s">
        <v>270</v>
      </c>
      <c r="X153" s="54" t="s">
        <v>270</v>
      </c>
      <c r="Y153" s="54" t="s">
        <v>270</v>
      </c>
      <c r="Z153" s="54" t="s">
        <v>270</v>
      </c>
      <c r="AA153" s="54" t="s">
        <v>270</v>
      </c>
      <c r="AB153" s="54" t="s">
        <v>270</v>
      </c>
      <c r="AC153" s="54" t="s">
        <v>270</v>
      </c>
      <c r="AD153" s="54" t="s">
        <v>269</v>
      </c>
      <c r="AE153" s="54" t="s">
        <v>269</v>
      </c>
      <c r="AF153" s="54" t="s">
        <v>270</v>
      </c>
      <c r="AG153" s="54" t="s">
        <v>270</v>
      </c>
      <c r="AH153" s="54" t="s">
        <v>270</v>
      </c>
      <c r="AI153" s="54" t="s">
        <v>269</v>
      </c>
      <c r="AJ153" s="54" t="s">
        <v>270</v>
      </c>
      <c r="AK153" s="54" t="s">
        <v>270</v>
      </c>
      <c r="AL153" s="54" t="s">
        <v>270</v>
      </c>
      <c r="AM153" s="54" t="s">
        <v>270</v>
      </c>
      <c r="AN153" s="54" t="s">
        <v>270</v>
      </c>
      <c r="AO153" s="54" t="s">
        <v>270</v>
      </c>
      <c r="AP153" s="54" t="s">
        <v>270</v>
      </c>
      <c r="AQ153" s="54" t="s">
        <v>270</v>
      </c>
      <c r="AR153" s="54" t="s">
        <v>270</v>
      </c>
      <c r="AS153" s="54" t="s">
        <v>270</v>
      </c>
      <c r="AT153" s="54" t="s">
        <v>270</v>
      </c>
      <c r="AU153" s="54" t="s">
        <v>269</v>
      </c>
      <c r="AW153" s="56" t="s">
        <v>269</v>
      </c>
      <c r="AX153" s="56" t="s">
        <v>269</v>
      </c>
      <c r="AY153" s="56" t="s">
        <v>270</v>
      </c>
      <c r="AZ153" s="56" t="s">
        <v>269</v>
      </c>
      <c r="BA153" s="56" t="s">
        <v>270</v>
      </c>
      <c r="BB153" s="56" t="s">
        <v>269</v>
      </c>
      <c r="BC153" s="56" t="s">
        <v>269</v>
      </c>
      <c r="BD153" s="56" t="s">
        <v>269</v>
      </c>
      <c r="BE153" s="56" t="s">
        <v>269</v>
      </c>
      <c r="BF153" s="56" t="s">
        <v>270</v>
      </c>
      <c r="BG153" s="56" t="s">
        <v>270</v>
      </c>
      <c r="BH153" s="56" t="s">
        <v>269</v>
      </c>
      <c r="BI153" s="56" t="s">
        <v>270</v>
      </c>
      <c r="BJ153" s="56" t="s">
        <v>269</v>
      </c>
      <c r="BK153" s="56" t="s">
        <v>269</v>
      </c>
      <c r="BL153" s="56" t="s">
        <v>270</v>
      </c>
      <c r="BM153" s="56" t="s">
        <v>270</v>
      </c>
      <c r="BN153" s="56" t="s">
        <v>270</v>
      </c>
      <c r="BO153" s="56" t="s">
        <v>270</v>
      </c>
      <c r="BP153" s="56" t="s">
        <v>270</v>
      </c>
      <c r="BQ153" s="56" t="s">
        <v>270</v>
      </c>
      <c r="BR153" s="56" t="s">
        <v>270</v>
      </c>
      <c r="BS153" s="56" t="s">
        <v>269</v>
      </c>
      <c r="BT153" s="56" t="s">
        <v>269</v>
      </c>
      <c r="BU153" s="56" t="s">
        <v>270</v>
      </c>
      <c r="BV153" s="56" t="s">
        <v>270</v>
      </c>
      <c r="BW153" s="56" t="s">
        <v>270</v>
      </c>
      <c r="BX153" s="56" t="s">
        <v>269</v>
      </c>
      <c r="BY153" s="56" t="s">
        <v>270</v>
      </c>
      <c r="BZ153" s="56" t="s">
        <v>270</v>
      </c>
      <c r="CA153" s="56" t="s">
        <v>270</v>
      </c>
      <c r="CB153" s="56" t="s">
        <v>270</v>
      </c>
      <c r="CC153" s="56" t="s">
        <v>270</v>
      </c>
      <c r="CD153" s="56" t="s">
        <v>270</v>
      </c>
      <c r="CE153" s="56" t="s">
        <v>270</v>
      </c>
      <c r="CF153" s="56" t="s">
        <v>270</v>
      </c>
      <c r="CG153" s="56" t="s">
        <v>270</v>
      </c>
      <c r="CH153" s="56" t="s">
        <v>270</v>
      </c>
      <c r="CI153" s="56" t="s">
        <v>270</v>
      </c>
      <c r="CJ153" s="57" t="s">
        <v>269</v>
      </c>
    </row>
    <row r="154" spans="2:88">
      <c r="B154" s="54" t="s">
        <v>277</v>
      </c>
      <c r="C154" s="54" t="s">
        <v>266</v>
      </c>
      <c r="D154" s="54" t="s">
        <v>69</v>
      </c>
      <c r="E154" s="54">
        <v>0</v>
      </c>
      <c r="F154" s="54" t="s">
        <v>267</v>
      </c>
      <c r="G154" s="54" t="s">
        <v>268</v>
      </c>
      <c r="H154" s="54" t="s">
        <v>269</v>
      </c>
      <c r="I154" s="54" t="s">
        <v>269</v>
      </c>
      <c r="J154" s="54" t="s">
        <v>270</v>
      </c>
      <c r="K154" s="54" t="s">
        <v>269</v>
      </c>
      <c r="L154" s="54" t="s">
        <v>270</v>
      </c>
      <c r="M154" s="54" t="s">
        <v>269</v>
      </c>
      <c r="N154" s="54" t="s">
        <v>269</v>
      </c>
      <c r="O154" s="54" t="s">
        <v>269</v>
      </c>
      <c r="P154" s="54" t="s">
        <v>269</v>
      </c>
      <c r="Q154" s="54" t="s">
        <v>270</v>
      </c>
      <c r="R154" s="54" t="s">
        <v>270</v>
      </c>
      <c r="S154" s="54" t="s">
        <v>269</v>
      </c>
      <c r="T154" s="54" t="s">
        <v>270</v>
      </c>
      <c r="U154" s="54" t="s">
        <v>269</v>
      </c>
      <c r="V154" s="54" t="s">
        <v>269</v>
      </c>
      <c r="W154" s="54" t="s">
        <v>270</v>
      </c>
      <c r="X154" s="54" t="s">
        <v>270</v>
      </c>
      <c r="Y154" s="54" t="s">
        <v>270</v>
      </c>
      <c r="Z154" s="54" t="s">
        <v>270</v>
      </c>
      <c r="AA154" s="54" t="s">
        <v>270</v>
      </c>
      <c r="AB154" s="54" t="s">
        <v>270</v>
      </c>
      <c r="AC154" s="54" t="s">
        <v>270</v>
      </c>
      <c r="AD154" s="54" t="s">
        <v>269</v>
      </c>
      <c r="AE154" s="54" t="s">
        <v>269</v>
      </c>
      <c r="AF154" s="54" t="s">
        <v>270</v>
      </c>
      <c r="AG154" s="54" t="s">
        <v>270</v>
      </c>
      <c r="AH154" s="54" t="s">
        <v>270</v>
      </c>
      <c r="AI154" s="54" t="s">
        <v>269</v>
      </c>
      <c r="AJ154" s="54" t="s">
        <v>270</v>
      </c>
      <c r="AK154" s="54" t="s">
        <v>270</v>
      </c>
      <c r="AL154" s="54" t="s">
        <v>270</v>
      </c>
      <c r="AM154" s="54" t="s">
        <v>270</v>
      </c>
      <c r="AN154" s="54" t="s">
        <v>270</v>
      </c>
      <c r="AO154" s="54" t="s">
        <v>270</v>
      </c>
      <c r="AP154" s="54" t="s">
        <v>270</v>
      </c>
      <c r="AQ154" s="54" t="s">
        <v>270</v>
      </c>
      <c r="AR154" s="54" t="s">
        <v>270</v>
      </c>
      <c r="AS154" s="54" t="s">
        <v>270</v>
      </c>
      <c r="AT154" s="54" t="s">
        <v>270</v>
      </c>
      <c r="AU154" s="54" t="s">
        <v>269</v>
      </c>
      <c r="AW154" s="56" t="s">
        <v>269</v>
      </c>
      <c r="AX154" s="56" t="s">
        <v>269</v>
      </c>
      <c r="AY154" s="56" t="s">
        <v>270</v>
      </c>
      <c r="AZ154" s="56" t="s">
        <v>269</v>
      </c>
      <c r="BA154" s="56" t="s">
        <v>270</v>
      </c>
      <c r="BB154" s="56" t="s">
        <v>269</v>
      </c>
      <c r="BC154" s="56" t="s">
        <v>269</v>
      </c>
      <c r="BD154" s="56" t="s">
        <v>269</v>
      </c>
      <c r="BE154" s="56" t="s">
        <v>269</v>
      </c>
      <c r="BF154" s="56" t="s">
        <v>270</v>
      </c>
      <c r="BG154" s="56" t="s">
        <v>270</v>
      </c>
      <c r="BH154" s="56" t="s">
        <v>269</v>
      </c>
      <c r="BI154" s="56" t="s">
        <v>270</v>
      </c>
      <c r="BJ154" s="56" t="s">
        <v>269</v>
      </c>
      <c r="BK154" s="56" t="s">
        <v>269</v>
      </c>
      <c r="BL154" s="56" t="s">
        <v>270</v>
      </c>
      <c r="BM154" s="56" t="s">
        <v>270</v>
      </c>
      <c r="BN154" s="56" t="s">
        <v>270</v>
      </c>
      <c r="BO154" s="56" t="s">
        <v>270</v>
      </c>
      <c r="BP154" s="56" t="s">
        <v>270</v>
      </c>
      <c r="BQ154" s="56" t="s">
        <v>270</v>
      </c>
      <c r="BR154" s="56" t="s">
        <v>270</v>
      </c>
      <c r="BS154" s="56" t="s">
        <v>269</v>
      </c>
      <c r="BT154" s="56" t="s">
        <v>269</v>
      </c>
      <c r="BU154" s="56" t="s">
        <v>270</v>
      </c>
      <c r="BV154" s="56" t="s">
        <v>270</v>
      </c>
      <c r="BW154" s="56" t="s">
        <v>270</v>
      </c>
      <c r="BX154" s="56" t="s">
        <v>269</v>
      </c>
      <c r="BY154" s="56" t="s">
        <v>270</v>
      </c>
      <c r="BZ154" s="56" t="s">
        <v>270</v>
      </c>
      <c r="CA154" s="56" t="s">
        <v>270</v>
      </c>
      <c r="CB154" s="56" t="s">
        <v>270</v>
      </c>
      <c r="CC154" s="56" t="s">
        <v>270</v>
      </c>
      <c r="CD154" s="56" t="s">
        <v>270</v>
      </c>
      <c r="CE154" s="56" t="s">
        <v>270</v>
      </c>
      <c r="CF154" s="56" t="s">
        <v>270</v>
      </c>
      <c r="CG154" s="56" t="s">
        <v>270</v>
      </c>
      <c r="CH154" s="56" t="s">
        <v>270</v>
      </c>
      <c r="CI154" s="56" t="s">
        <v>270</v>
      </c>
      <c r="CJ154" s="57" t="s">
        <v>269</v>
      </c>
    </row>
    <row r="155" spans="2:88">
      <c r="B155" s="54" t="s">
        <v>278</v>
      </c>
      <c r="C155" s="54" t="s">
        <v>266</v>
      </c>
      <c r="D155" s="54" t="s">
        <v>69</v>
      </c>
      <c r="E155" s="54">
        <v>0</v>
      </c>
      <c r="F155" s="54" t="s">
        <v>267</v>
      </c>
      <c r="G155" s="54" t="s">
        <v>268</v>
      </c>
      <c r="H155" s="54" t="s">
        <v>269</v>
      </c>
      <c r="I155" s="54" t="s">
        <v>269</v>
      </c>
      <c r="J155" s="54" t="s">
        <v>270</v>
      </c>
      <c r="K155" s="54" t="s">
        <v>269</v>
      </c>
      <c r="L155" s="54" t="s">
        <v>270</v>
      </c>
      <c r="M155" s="54" t="s">
        <v>269</v>
      </c>
      <c r="N155" s="54" t="s">
        <v>269</v>
      </c>
      <c r="O155" s="54" t="s">
        <v>269</v>
      </c>
      <c r="P155" s="54" t="s">
        <v>269</v>
      </c>
      <c r="Q155" s="54" t="s">
        <v>270</v>
      </c>
      <c r="R155" s="54" t="s">
        <v>270</v>
      </c>
      <c r="S155" s="54" t="s">
        <v>269</v>
      </c>
      <c r="T155" s="54" t="s">
        <v>270</v>
      </c>
      <c r="U155" s="54" t="s">
        <v>269</v>
      </c>
      <c r="V155" s="54" t="s">
        <v>269</v>
      </c>
      <c r="W155" s="54" t="s">
        <v>270</v>
      </c>
      <c r="X155" s="54" t="s">
        <v>270</v>
      </c>
      <c r="Y155" s="54" t="s">
        <v>270</v>
      </c>
      <c r="Z155" s="54" t="s">
        <v>270</v>
      </c>
      <c r="AA155" s="54" t="s">
        <v>270</v>
      </c>
      <c r="AB155" s="54" t="s">
        <v>270</v>
      </c>
      <c r="AC155" s="54" t="s">
        <v>270</v>
      </c>
      <c r="AD155" s="54" t="s">
        <v>269</v>
      </c>
      <c r="AE155" s="54" t="s">
        <v>269</v>
      </c>
      <c r="AF155" s="54" t="s">
        <v>270</v>
      </c>
      <c r="AG155" s="54" t="s">
        <v>270</v>
      </c>
      <c r="AH155" s="54" t="s">
        <v>270</v>
      </c>
      <c r="AI155" s="54" t="s">
        <v>269</v>
      </c>
      <c r="AJ155" s="54" t="s">
        <v>270</v>
      </c>
      <c r="AK155" s="54" t="s">
        <v>270</v>
      </c>
      <c r="AL155" s="54" t="s">
        <v>270</v>
      </c>
      <c r="AM155" s="54" t="s">
        <v>270</v>
      </c>
      <c r="AN155" s="54" t="s">
        <v>270</v>
      </c>
      <c r="AO155" s="54" t="s">
        <v>270</v>
      </c>
      <c r="AP155" s="54" t="s">
        <v>270</v>
      </c>
      <c r="AQ155" s="54" t="s">
        <v>270</v>
      </c>
      <c r="AR155" s="54" t="s">
        <v>270</v>
      </c>
      <c r="AS155" s="54" t="s">
        <v>270</v>
      </c>
      <c r="AT155" s="54" t="s">
        <v>270</v>
      </c>
      <c r="AU155" s="54" t="s">
        <v>269</v>
      </c>
      <c r="AW155" s="56" t="s">
        <v>269</v>
      </c>
      <c r="AX155" s="56" t="s">
        <v>269</v>
      </c>
      <c r="AY155" s="56" t="s">
        <v>270</v>
      </c>
      <c r="AZ155" s="56" t="s">
        <v>269</v>
      </c>
      <c r="BA155" s="56" t="s">
        <v>270</v>
      </c>
      <c r="BB155" s="56" t="s">
        <v>269</v>
      </c>
      <c r="BC155" s="56" t="s">
        <v>269</v>
      </c>
      <c r="BD155" s="56" t="s">
        <v>269</v>
      </c>
      <c r="BE155" s="56" t="s">
        <v>269</v>
      </c>
      <c r="BF155" s="56" t="s">
        <v>270</v>
      </c>
      <c r="BG155" s="56" t="s">
        <v>270</v>
      </c>
      <c r="BH155" s="56" t="s">
        <v>269</v>
      </c>
      <c r="BI155" s="56" t="s">
        <v>270</v>
      </c>
      <c r="BJ155" s="56" t="s">
        <v>269</v>
      </c>
      <c r="BK155" s="56" t="s">
        <v>269</v>
      </c>
      <c r="BL155" s="56" t="s">
        <v>270</v>
      </c>
      <c r="BM155" s="56" t="s">
        <v>270</v>
      </c>
      <c r="BN155" s="56" t="s">
        <v>270</v>
      </c>
      <c r="BO155" s="56" t="s">
        <v>270</v>
      </c>
      <c r="BP155" s="56" t="s">
        <v>270</v>
      </c>
      <c r="BQ155" s="56" t="s">
        <v>270</v>
      </c>
      <c r="BR155" s="56" t="s">
        <v>270</v>
      </c>
      <c r="BS155" s="56" t="s">
        <v>269</v>
      </c>
      <c r="BT155" s="56" t="s">
        <v>269</v>
      </c>
      <c r="BU155" s="56" t="s">
        <v>270</v>
      </c>
      <c r="BV155" s="56" t="s">
        <v>270</v>
      </c>
      <c r="BW155" s="56" t="s">
        <v>270</v>
      </c>
      <c r="BX155" s="56" t="s">
        <v>269</v>
      </c>
      <c r="BY155" s="56" t="s">
        <v>270</v>
      </c>
      <c r="BZ155" s="56" t="s">
        <v>270</v>
      </c>
      <c r="CA155" s="56" t="s">
        <v>270</v>
      </c>
      <c r="CB155" s="56" t="s">
        <v>270</v>
      </c>
      <c r="CC155" s="56" t="s">
        <v>270</v>
      </c>
      <c r="CD155" s="56" t="s">
        <v>270</v>
      </c>
      <c r="CE155" s="56" t="s">
        <v>270</v>
      </c>
      <c r="CF155" s="56" t="s">
        <v>270</v>
      </c>
      <c r="CG155" s="56" t="s">
        <v>270</v>
      </c>
      <c r="CH155" s="56" t="s">
        <v>270</v>
      </c>
      <c r="CI155" s="56" t="s">
        <v>270</v>
      </c>
      <c r="CJ155" s="57" t="s">
        <v>269</v>
      </c>
    </row>
    <row r="156" spans="2:88">
      <c r="B156" s="54" t="s">
        <v>279</v>
      </c>
      <c r="C156" s="54" t="s">
        <v>266</v>
      </c>
      <c r="D156" s="54" t="s">
        <v>69</v>
      </c>
      <c r="E156" s="54">
        <v>0</v>
      </c>
      <c r="F156" s="54" t="s">
        <v>267</v>
      </c>
      <c r="G156" s="54" t="s">
        <v>268</v>
      </c>
      <c r="H156" s="54" t="s">
        <v>269</v>
      </c>
      <c r="I156" s="54" t="s">
        <v>269</v>
      </c>
      <c r="J156" s="54" t="s">
        <v>270</v>
      </c>
      <c r="K156" s="54" t="s">
        <v>269</v>
      </c>
      <c r="L156" s="54" t="s">
        <v>270</v>
      </c>
      <c r="M156" s="54" t="s">
        <v>269</v>
      </c>
      <c r="N156" s="54" t="s">
        <v>269</v>
      </c>
      <c r="O156" s="54" t="s">
        <v>269</v>
      </c>
      <c r="P156" s="54" t="s">
        <v>269</v>
      </c>
      <c r="Q156" s="54" t="s">
        <v>270</v>
      </c>
      <c r="R156" s="54" t="s">
        <v>270</v>
      </c>
      <c r="S156" s="54" t="s">
        <v>269</v>
      </c>
      <c r="T156" s="54" t="s">
        <v>270</v>
      </c>
      <c r="U156" s="54" t="s">
        <v>269</v>
      </c>
      <c r="V156" s="54" t="s">
        <v>269</v>
      </c>
      <c r="W156" s="54" t="s">
        <v>270</v>
      </c>
      <c r="X156" s="54" t="s">
        <v>270</v>
      </c>
      <c r="Y156" s="54" t="s">
        <v>270</v>
      </c>
      <c r="Z156" s="54" t="s">
        <v>270</v>
      </c>
      <c r="AA156" s="54" t="s">
        <v>270</v>
      </c>
      <c r="AB156" s="54" t="s">
        <v>270</v>
      </c>
      <c r="AC156" s="54" t="s">
        <v>270</v>
      </c>
      <c r="AD156" s="54" t="s">
        <v>269</v>
      </c>
      <c r="AE156" s="54" t="s">
        <v>269</v>
      </c>
      <c r="AF156" s="54" t="s">
        <v>270</v>
      </c>
      <c r="AG156" s="54" t="s">
        <v>270</v>
      </c>
      <c r="AH156" s="54" t="s">
        <v>270</v>
      </c>
      <c r="AI156" s="54" t="s">
        <v>269</v>
      </c>
      <c r="AJ156" s="54" t="s">
        <v>270</v>
      </c>
      <c r="AK156" s="54" t="s">
        <v>270</v>
      </c>
      <c r="AL156" s="54" t="s">
        <v>270</v>
      </c>
      <c r="AM156" s="54" t="s">
        <v>270</v>
      </c>
      <c r="AN156" s="54" t="s">
        <v>270</v>
      </c>
      <c r="AO156" s="54" t="s">
        <v>270</v>
      </c>
      <c r="AP156" s="54" t="s">
        <v>270</v>
      </c>
      <c r="AQ156" s="54" t="s">
        <v>270</v>
      </c>
      <c r="AR156" s="54" t="s">
        <v>270</v>
      </c>
      <c r="AS156" s="54" t="s">
        <v>270</v>
      </c>
      <c r="AT156" s="54" t="s">
        <v>270</v>
      </c>
      <c r="AU156" s="54" t="s">
        <v>269</v>
      </c>
      <c r="AW156" s="56" t="s">
        <v>269</v>
      </c>
      <c r="AX156" s="56" t="s">
        <v>269</v>
      </c>
      <c r="AY156" s="56" t="s">
        <v>270</v>
      </c>
      <c r="AZ156" s="56" t="s">
        <v>269</v>
      </c>
      <c r="BA156" s="56" t="s">
        <v>270</v>
      </c>
      <c r="BB156" s="56" t="s">
        <v>269</v>
      </c>
      <c r="BC156" s="56" t="s">
        <v>269</v>
      </c>
      <c r="BD156" s="56" t="s">
        <v>269</v>
      </c>
      <c r="BE156" s="56" t="s">
        <v>269</v>
      </c>
      <c r="BF156" s="56" t="s">
        <v>270</v>
      </c>
      <c r="BG156" s="56" t="s">
        <v>270</v>
      </c>
      <c r="BH156" s="56" t="s">
        <v>269</v>
      </c>
      <c r="BI156" s="56" t="s">
        <v>270</v>
      </c>
      <c r="BJ156" s="56" t="s">
        <v>269</v>
      </c>
      <c r="BK156" s="56" t="s">
        <v>269</v>
      </c>
      <c r="BL156" s="56" t="s">
        <v>270</v>
      </c>
      <c r="BM156" s="56" t="s">
        <v>270</v>
      </c>
      <c r="BN156" s="56" t="s">
        <v>270</v>
      </c>
      <c r="BO156" s="56" t="s">
        <v>270</v>
      </c>
      <c r="BP156" s="56" t="s">
        <v>270</v>
      </c>
      <c r="BQ156" s="56" t="s">
        <v>270</v>
      </c>
      <c r="BR156" s="56" t="s">
        <v>270</v>
      </c>
      <c r="BS156" s="56" t="s">
        <v>269</v>
      </c>
      <c r="BT156" s="56" t="s">
        <v>269</v>
      </c>
      <c r="BU156" s="56" t="s">
        <v>270</v>
      </c>
      <c r="BV156" s="56" t="s">
        <v>270</v>
      </c>
      <c r="BW156" s="56" t="s">
        <v>270</v>
      </c>
      <c r="BX156" s="56" t="s">
        <v>269</v>
      </c>
      <c r="BY156" s="56" t="s">
        <v>270</v>
      </c>
      <c r="BZ156" s="56" t="s">
        <v>270</v>
      </c>
      <c r="CA156" s="56" t="s">
        <v>270</v>
      </c>
      <c r="CB156" s="56" t="s">
        <v>270</v>
      </c>
      <c r="CC156" s="56" t="s">
        <v>270</v>
      </c>
      <c r="CD156" s="56" t="s">
        <v>270</v>
      </c>
      <c r="CE156" s="56" t="s">
        <v>270</v>
      </c>
      <c r="CF156" s="56" t="s">
        <v>270</v>
      </c>
      <c r="CG156" s="56" t="s">
        <v>270</v>
      </c>
      <c r="CH156" s="56" t="s">
        <v>270</v>
      </c>
      <c r="CI156" s="56" t="s">
        <v>270</v>
      </c>
      <c r="CJ156" s="57" t="s">
        <v>269</v>
      </c>
    </row>
    <row r="157" spans="2:88">
      <c r="B157" s="54" t="s">
        <v>280</v>
      </c>
      <c r="C157" s="54" t="s">
        <v>266</v>
      </c>
      <c r="D157" s="54" t="s">
        <v>69</v>
      </c>
      <c r="E157" s="54">
        <v>0</v>
      </c>
      <c r="F157" s="54" t="s">
        <v>267</v>
      </c>
      <c r="G157" s="54" t="s">
        <v>268</v>
      </c>
      <c r="H157" s="54" t="s">
        <v>269</v>
      </c>
      <c r="I157" s="54" t="s">
        <v>269</v>
      </c>
      <c r="J157" s="54" t="s">
        <v>270</v>
      </c>
      <c r="K157" s="54" t="s">
        <v>269</v>
      </c>
      <c r="L157" s="54" t="s">
        <v>270</v>
      </c>
      <c r="M157" s="54" t="s">
        <v>269</v>
      </c>
      <c r="N157" s="54" t="s">
        <v>269</v>
      </c>
      <c r="O157" s="54" t="s">
        <v>269</v>
      </c>
      <c r="P157" s="54" t="s">
        <v>269</v>
      </c>
      <c r="Q157" s="54" t="s">
        <v>270</v>
      </c>
      <c r="R157" s="54" t="s">
        <v>270</v>
      </c>
      <c r="S157" s="54" t="s">
        <v>269</v>
      </c>
      <c r="T157" s="54" t="s">
        <v>270</v>
      </c>
      <c r="U157" s="54" t="s">
        <v>269</v>
      </c>
      <c r="V157" s="54" t="s">
        <v>269</v>
      </c>
      <c r="W157" s="54" t="s">
        <v>270</v>
      </c>
      <c r="X157" s="54" t="s">
        <v>270</v>
      </c>
      <c r="Y157" s="54" t="s">
        <v>270</v>
      </c>
      <c r="Z157" s="54" t="s">
        <v>270</v>
      </c>
      <c r="AA157" s="54" t="s">
        <v>270</v>
      </c>
      <c r="AB157" s="54" t="s">
        <v>270</v>
      </c>
      <c r="AC157" s="54" t="s">
        <v>270</v>
      </c>
      <c r="AD157" s="54" t="s">
        <v>269</v>
      </c>
      <c r="AE157" s="54" t="s">
        <v>269</v>
      </c>
      <c r="AF157" s="54" t="s">
        <v>270</v>
      </c>
      <c r="AG157" s="54" t="s">
        <v>270</v>
      </c>
      <c r="AH157" s="54" t="s">
        <v>270</v>
      </c>
      <c r="AI157" s="54" t="s">
        <v>269</v>
      </c>
      <c r="AJ157" s="54" t="s">
        <v>270</v>
      </c>
      <c r="AK157" s="54" t="s">
        <v>270</v>
      </c>
      <c r="AL157" s="54" t="s">
        <v>270</v>
      </c>
      <c r="AM157" s="54" t="s">
        <v>270</v>
      </c>
      <c r="AN157" s="54" t="s">
        <v>270</v>
      </c>
      <c r="AO157" s="54" t="s">
        <v>270</v>
      </c>
      <c r="AP157" s="54" t="s">
        <v>270</v>
      </c>
      <c r="AQ157" s="54" t="s">
        <v>270</v>
      </c>
      <c r="AR157" s="54" t="s">
        <v>270</v>
      </c>
      <c r="AS157" s="54" t="s">
        <v>270</v>
      </c>
      <c r="AT157" s="54" t="s">
        <v>270</v>
      </c>
      <c r="AU157" s="54" t="s">
        <v>269</v>
      </c>
      <c r="AW157" s="56" t="s">
        <v>269</v>
      </c>
      <c r="AX157" s="56" t="s">
        <v>271</v>
      </c>
      <c r="AY157" s="56" t="s">
        <v>270</v>
      </c>
      <c r="AZ157" s="56" t="s">
        <v>271</v>
      </c>
      <c r="BA157" s="56" t="s">
        <v>270</v>
      </c>
      <c r="BB157" s="56" t="s">
        <v>269</v>
      </c>
      <c r="BC157" s="56" t="s">
        <v>271</v>
      </c>
      <c r="BD157" s="56" t="s">
        <v>271</v>
      </c>
      <c r="BE157" s="56" t="s">
        <v>269</v>
      </c>
      <c r="BF157" s="56" t="s">
        <v>270</v>
      </c>
      <c r="BG157" s="56" t="s">
        <v>270</v>
      </c>
      <c r="BH157" s="56" t="s">
        <v>271</v>
      </c>
      <c r="BI157" s="56" t="s">
        <v>270</v>
      </c>
      <c r="BJ157" s="56" t="s">
        <v>271</v>
      </c>
      <c r="BK157" s="56" t="s">
        <v>271</v>
      </c>
      <c r="BL157" s="56" t="s">
        <v>270</v>
      </c>
      <c r="BM157" s="56" t="s">
        <v>270</v>
      </c>
      <c r="BN157" s="56" t="s">
        <v>270</v>
      </c>
      <c r="BO157" s="56" t="s">
        <v>270</v>
      </c>
      <c r="BP157" s="56" t="s">
        <v>270</v>
      </c>
      <c r="BQ157" s="56" t="s">
        <v>271</v>
      </c>
      <c r="BR157" s="56" t="s">
        <v>270</v>
      </c>
      <c r="BS157" s="56" t="s">
        <v>269</v>
      </c>
      <c r="BT157" s="56" t="s">
        <v>269</v>
      </c>
      <c r="BU157" s="56" t="s">
        <v>270</v>
      </c>
      <c r="BV157" s="56" t="s">
        <v>270</v>
      </c>
      <c r="BW157" s="56" t="s">
        <v>270</v>
      </c>
      <c r="BX157" s="56" t="s">
        <v>271</v>
      </c>
      <c r="BY157" s="56" t="s">
        <v>270</v>
      </c>
      <c r="BZ157" s="56" t="s">
        <v>270</v>
      </c>
      <c r="CA157" s="56" t="s">
        <v>270</v>
      </c>
      <c r="CB157" s="56" t="s">
        <v>270</v>
      </c>
      <c r="CC157" s="56" t="s">
        <v>270</v>
      </c>
      <c r="CD157" s="56" t="s">
        <v>270</v>
      </c>
      <c r="CE157" s="56" t="s">
        <v>270</v>
      </c>
      <c r="CF157" s="56" t="s">
        <v>270</v>
      </c>
      <c r="CG157" s="56" t="s">
        <v>270</v>
      </c>
      <c r="CH157" s="56" t="s">
        <v>270</v>
      </c>
      <c r="CI157" s="56" t="s">
        <v>270</v>
      </c>
      <c r="CJ157" s="57" t="s">
        <v>271</v>
      </c>
    </row>
    <row r="158" spans="2:88">
      <c r="B158" s="54" t="s">
        <v>281</v>
      </c>
      <c r="C158" s="54" t="s">
        <v>266</v>
      </c>
      <c r="D158" s="54" t="s">
        <v>69</v>
      </c>
      <c r="E158" s="54">
        <v>0</v>
      </c>
      <c r="F158" s="54" t="s">
        <v>267</v>
      </c>
      <c r="G158" s="54" t="s">
        <v>268</v>
      </c>
      <c r="H158" s="54" t="s">
        <v>269</v>
      </c>
      <c r="I158" s="54" t="s">
        <v>269</v>
      </c>
      <c r="J158" s="54" t="s">
        <v>270</v>
      </c>
      <c r="K158" s="54" t="s">
        <v>269</v>
      </c>
      <c r="L158" s="54" t="s">
        <v>270</v>
      </c>
      <c r="M158" s="54" t="s">
        <v>269</v>
      </c>
      <c r="N158" s="54" t="s">
        <v>269</v>
      </c>
      <c r="O158" s="54" t="s">
        <v>269</v>
      </c>
      <c r="P158" s="54" t="s">
        <v>269</v>
      </c>
      <c r="Q158" s="54" t="s">
        <v>270</v>
      </c>
      <c r="R158" s="54" t="s">
        <v>270</v>
      </c>
      <c r="S158" s="54" t="s">
        <v>269</v>
      </c>
      <c r="T158" s="54" t="s">
        <v>270</v>
      </c>
      <c r="U158" s="54" t="s">
        <v>269</v>
      </c>
      <c r="V158" s="54" t="s">
        <v>269</v>
      </c>
      <c r="W158" s="54" t="s">
        <v>270</v>
      </c>
      <c r="X158" s="54" t="s">
        <v>270</v>
      </c>
      <c r="Y158" s="54" t="s">
        <v>270</v>
      </c>
      <c r="Z158" s="54" t="s">
        <v>270</v>
      </c>
      <c r="AA158" s="54" t="s">
        <v>270</v>
      </c>
      <c r="AB158" s="54" t="s">
        <v>270</v>
      </c>
      <c r="AC158" s="54" t="s">
        <v>270</v>
      </c>
      <c r="AD158" s="54" t="s">
        <v>269</v>
      </c>
      <c r="AE158" s="54" t="s">
        <v>269</v>
      </c>
      <c r="AF158" s="54" t="s">
        <v>270</v>
      </c>
      <c r="AG158" s="54" t="s">
        <v>270</v>
      </c>
      <c r="AH158" s="54" t="s">
        <v>270</v>
      </c>
      <c r="AI158" s="54" t="s">
        <v>269</v>
      </c>
      <c r="AJ158" s="54" t="s">
        <v>270</v>
      </c>
      <c r="AK158" s="54" t="s">
        <v>270</v>
      </c>
      <c r="AL158" s="54" t="s">
        <v>270</v>
      </c>
      <c r="AM158" s="54" t="s">
        <v>270</v>
      </c>
      <c r="AN158" s="54" t="s">
        <v>270</v>
      </c>
      <c r="AO158" s="54" t="s">
        <v>270</v>
      </c>
      <c r="AP158" s="54" t="s">
        <v>270</v>
      </c>
      <c r="AQ158" s="54" t="s">
        <v>270</v>
      </c>
      <c r="AR158" s="54" t="s">
        <v>270</v>
      </c>
      <c r="AS158" s="54" t="s">
        <v>270</v>
      </c>
      <c r="AT158" s="54" t="s">
        <v>270</v>
      </c>
      <c r="AU158" s="54" t="s">
        <v>269</v>
      </c>
      <c r="AW158" s="56" t="s">
        <v>271</v>
      </c>
      <c r="AX158" s="56" t="s">
        <v>271</v>
      </c>
      <c r="AY158" s="56" t="s">
        <v>270</v>
      </c>
      <c r="AZ158" s="56" t="s">
        <v>269</v>
      </c>
      <c r="BA158" s="56" t="s">
        <v>270</v>
      </c>
      <c r="BB158" s="56" t="s">
        <v>269</v>
      </c>
      <c r="BC158" s="56" t="s">
        <v>269</v>
      </c>
      <c r="BD158" s="56" t="s">
        <v>269</v>
      </c>
      <c r="BE158" s="56" t="s">
        <v>269</v>
      </c>
      <c r="BF158" s="56" t="s">
        <v>270</v>
      </c>
      <c r="BG158" s="56" t="s">
        <v>270</v>
      </c>
      <c r="BH158" s="56" t="s">
        <v>269</v>
      </c>
      <c r="BI158" s="56" t="s">
        <v>270</v>
      </c>
      <c r="BJ158" s="56" t="s">
        <v>269</v>
      </c>
      <c r="BK158" s="56" t="s">
        <v>269</v>
      </c>
      <c r="BL158" s="56" t="s">
        <v>271</v>
      </c>
      <c r="BM158" s="56" t="s">
        <v>270</v>
      </c>
      <c r="BN158" s="56" t="s">
        <v>270</v>
      </c>
      <c r="BO158" s="56" t="s">
        <v>270</v>
      </c>
      <c r="BP158" s="56" t="s">
        <v>270</v>
      </c>
      <c r="BQ158" s="56" t="s">
        <v>270</v>
      </c>
      <c r="BR158" s="56" t="s">
        <v>270</v>
      </c>
      <c r="BS158" s="56" t="s">
        <v>269</v>
      </c>
      <c r="BT158" s="56" t="s">
        <v>269</v>
      </c>
      <c r="BU158" s="56" t="s">
        <v>270</v>
      </c>
      <c r="BV158" s="56" t="s">
        <v>271</v>
      </c>
      <c r="BW158" s="56" t="s">
        <v>270</v>
      </c>
      <c r="BX158" s="56" t="s">
        <v>269</v>
      </c>
      <c r="BY158" s="56" t="s">
        <v>270</v>
      </c>
      <c r="BZ158" s="56" t="s">
        <v>270</v>
      </c>
      <c r="CA158" s="56" t="s">
        <v>271</v>
      </c>
      <c r="CB158" s="56" t="s">
        <v>270</v>
      </c>
      <c r="CC158" s="56" t="s">
        <v>270</v>
      </c>
      <c r="CD158" s="56" t="s">
        <v>270</v>
      </c>
      <c r="CE158" s="56" t="s">
        <v>270</v>
      </c>
      <c r="CF158" s="56" t="s">
        <v>270</v>
      </c>
      <c r="CG158" s="56" t="s">
        <v>270</v>
      </c>
      <c r="CH158" s="56" t="s">
        <v>270</v>
      </c>
      <c r="CI158" s="56" t="s">
        <v>270</v>
      </c>
      <c r="CJ158" s="57" t="s">
        <v>269</v>
      </c>
    </row>
    <row r="159" spans="2:88">
      <c r="B159" s="54" t="s">
        <v>282</v>
      </c>
      <c r="C159" s="54" t="s">
        <v>266</v>
      </c>
      <c r="D159" s="54" t="s">
        <v>69</v>
      </c>
      <c r="E159" s="54">
        <v>0</v>
      </c>
      <c r="F159" s="54" t="s">
        <v>267</v>
      </c>
      <c r="G159" s="54" t="s">
        <v>268</v>
      </c>
      <c r="H159" s="54" t="s">
        <v>269</v>
      </c>
      <c r="I159" s="54" t="s">
        <v>269</v>
      </c>
      <c r="J159" s="54" t="s">
        <v>270</v>
      </c>
      <c r="K159" s="54" t="s">
        <v>269</v>
      </c>
      <c r="L159" s="54" t="s">
        <v>270</v>
      </c>
      <c r="M159" s="54" t="s">
        <v>269</v>
      </c>
      <c r="N159" s="54" t="s">
        <v>269</v>
      </c>
      <c r="O159" s="54" t="s">
        <v>269</v>
      </c>
      <c r="P159" s="54" t="s">
        <v>269</v>
      </c>
      <c r="Q159" s="54" t="s">
        <v>270</v>
      </c>
      <c r="R159" s="54" t="s">
        <v>270</v>
      </c>
      <c r="S159" s="54" t="s">
        <v>269</v>
      </c>
      <c r="T159" s="54" t="s">
        <v>270</v>
      </c>
      <c r="U159" s="54" t="s">
        <v>269</v>
      </c>
      <c r="V159" s="54" t="s">
        <v>269</v>
      </c>
      <c r="W159" s="54" t="s">
        <v>270</v>
      </c>
      <c r="X159" s="54" t="s">
        <v>270</v>
      </c>
      <c r="Y159" s="54" t="s">
        <v>270</v>
      </c>
      <c r="Z159" s="54" t="s">
        <v>270</v>
      </c>
      <c r="AA159" s="54" t="s">
        <v>270</v>
      </c>
      <c r="AB159" s="54" t="s">
        <v>270</v>
      </c>
      <c r="AC159" s="54" t="s">
        <v>270</v>
      </c>
      <c r="AD159" s="54" t="s">
        <v>269</v>
      </c>
      <c r="AE159" s="54" t="s">
        <v>269</v>
      </c>
      <c r="AF159" s="54" t="s">
        <v>270</v>
      </c>
      <c r="AG159" s="54" t="s">
        <v>270</v>
      </c>
      <c r="AH159" s="54" t="s">
        <v>270</v>
      </c>
      <c r="AI159" s="54" t="s">
        <v>269</v>
      </c>
      <c r="AJ159" s="54" t="s">
        <v>270</v>
      </c>
      <c r="AK159" s="54" t="s">
        <v>270</v>
      </c>
      <c r="AL159" s="54" t="s">
        <v>270</v>
      </c>
      <c r="AM159" s="54" t="s">
        <v>270</v>
      </c>
      <c r="AN159" s="54" t="s">
        <v>270</v>
      </c>
      <c r="AO159" s="54" t="s">
        <v>270</v>
      </c>
      <c r="AP159" s="54" t="s">
        <v>270</v>
      </c>
      <c r="AQ159" s="54" t="s">
        <v>270</v>
      </c>
      <c r="AR159" s="54" t="s">
        <v>270</v>
      </c>
      <c r="AS159" s="54" t="s">
        <v>270</v>
      </c>
      <c r="AT159" s="54" t="s">
        <v>270</v>
      </c>
      <c r="AU159" s="54" t="s">
        <v>269</v>
      </c>
      <c r="AW159" s="56" t="s">
        <v>271</v>
      </c>
      <c r="AX159" s="56" t="s">
        <v>271</v>
      </c>
      <c r="AY159" s="56" t="s">
        <v>270</v>
      </c>
      <c r="AZ159" s="56" t="s">
        <v>269</v>
      </c>
      <c r="BA159" s="56" t="s">
        <v>270</v>
      </c>
      <c r="BB159" s="56" t="s">
        <v>269</v>
      </c>
      <c r="BC159" s="56" t="s">
        <v>271</v>
      </c>
      <c r="BD159" s="56" t="s">
        <v>269</v>
      </c>
      <c r="BE159" s="56" t="s">
        <v>269</v>
      </c>
      <c r="BF159" s="56" t="s">
        <v>270</v>
      </c>
      <c r="BG159" s="56" t="s">
        <v>270</v>
      </c>
      <c r="BH159" s="56" t="s">
        <v>271</v>
      </c>
      <c r="BI159" s="56" t="s">
        <v>270</v>
      </c>
      <c r="BJ159" s="56" t="s">
        <v>269</v>
      </c>
      <c r="BK159" s="56" t="s">
        <v>269</v>
      </c>
      <c r="BL159" s="56" t="s">
        <v>270</v>
      </c>
      <c r="BM159" s="56" t="s">
        <v>270</v>
      </c>
      <c r="BN159" s="56" t="s">
        <v>270</v>
      </c>
      <c r="BO159" s="56" t="s">
        <v>270</v>
      </c>
      <c r="BP159" s="56" t="s">
        <v>270</v>
      </c>
      <c r="BQ159" s="56" t="s">
        <v>270</v>
      </c>
      <c r="BR159" s="56" t="s">
        <v>270</v>
      </c>
      <c r="BS159" s="56" t="s">
        <v>269</v>
      </c>
      <c r="BT159" s="56" t="s">
        <v>269</v>
      </c>
      <c r="BU159" s="56" t="s">
        <v>270</v>
      </c>
      <c r="BV159" s="56" t="s">
        <v>270</v>
      </c>
      <c r="BW159" s="56" t="s">
        <v>270</v>
      </c>
      <c r="BX159" s="56" t="s">
        <v>269</v>
      </c>
      <c r="BY159" s="56" t="s">
        <v>270</v>
      </c>
      <c r="BZ159" s="56" t="s">
        <v>270</v>
      </c>
      <c r="CA159" s="56" t="s">
        <v>271</v>
      </c>
      <c r="CB159" s="56" t="s">
        <v>270</v>
      </c>
      <c r="CC159" s="56" t="s">
        <v>270</v>
      </c>
      <c r="CD159" s="56" t="s">
        <v>270</v>
      </c>
      <c r="CE159" s="56" t="s">
        <v>270</v>
      </c>
      <c r="CF159" s="56" t="s">
        <v>270</v>
      </c>
      <c r="CG159" s="56" t="s">
        <v>270</v>
      </c>
      <c r="CH159" s="56" t="s">
        <v>271</v>
      </c>
      <c r="CI159" s="56" t="s">
        <v>270</v>
      </c>
      <c r="CJ159" s="57" t="s">
        <v>269</v>
      </c>
    </row>
    <row r="160" spans="2:88">
      <c r="B160" s="54" t="s">
        <v>283</v>
      </c>
      <c r="C160" s="54" t="s">
        <v>266</v>
      </c>
      <c r="D160" s="54" t="s">
        <v>69</v>
      </c>
      <c r="E160" s="54">
        <v>0</v>
      </c>
      <c r="F160" s="54" t="s">
        <v>267</v>
      </c>
      <c r="G160" s="54" t="s">
        <v>268</v>
      </c>
      <c r="H160" s="54" t="s">
        <v>269</v>
      </c>
      <c r="I160" s="54" t="s">
        <v>269</v>
      </c>
      <c r="J160" s="54" t="s">
        <v>270</v>
      </c>
      <c r="K160" s="54" t="s">
        <v>269</v>
      </c>
      <c r="L160" s="54" t="s">
        <v>270</v>
      </c>
      <c r="M160" s="54" t="s">
        <v>269</v>
      </c>
      <c r="N160" s="54" t="s">
        <v>269</v>
      </c>
      <c r="O160" s="54" t="s">
        <v>269</v>
      </c>
      <c r="P160" s="54" t="s">
        <v>269</v>
      </c>
      <c r="Q160" s="54" t="s">
        <v>270</v>
      </c>
      <c r="R160" s="54" t="s">
        <v>270</v>
      </c>
      <c r="S160" s="54" t="s">
        <v>269</v>
      </c>
      <c r="T160" s="54" t="s">
        <v>270</v>
      </c>
      <c r="U160" s="54" t="s">
        <v>269</v>
      </c>
      <c r="V160" s="54" t="s">
        <v>269</v>
      </c>
      <c r="W160" s="54" t="s">
        <v>270</v>
      </c>
      <c r="X160" s="54" t="s">
        <v>270</v>
      </c>
      <c r="Y160" s="54" t="s">
        <v>270</v>
      </c>
      <c r="Z160" s="54" t="s">
        <v>270</v>
      </c>
      <c r="AA160" s="54" t="s">
        <v>270</v>
      </c>
      <c r="AB160" s="54" t="s">
        <v>270</v>
      </c>
      <c r="AC160" s="54" t="s">
        <v>270</v>
      </c>
      <c r="AD160" s="54" t="s">
        <v>269</v>
      </c>
      <c r="AE160" s="54" t="s">
        <v>269</v>
      </c>
      <c r="AF160" s="54" t="s">
        <v>270</v>
      </c>
      <c r="AG160" s="54" t="s">
        <v>270</v>
      </c>
      <c r="AH160" s="54" t="s">
        <v>270</v>
      </c>
      <c r="AI160" s="54" t="s">
        <v>269</v>
      </c>
      <c r="AJ160" s="54" t="s">
        <v>270</v>
      </c>
      <c r="AK160" s="54" t="s">
        <v>270</v>
      </c>
      <c r="AL160" s="54" t="s">
        <v>270</v>
      </c>
      <c r="AM160" s="54" t="s">
        <v>270</v>
      </c>
      <c r="AN160" s="54" t="s">
        <v>270</v>
      </c>
      <c r="AO160" s="54" t="s">
        <v>270</v>
      </c>
      <c r="AP160" s="54" t="s">
        <v>270</v>
      </c>
      <c r="AQ160" s="54" t="s">
        <v>270</v>
      </c>
      <c r="AR160" s="54" t="s">
        <v>270</v>
      </c>
      <c r="AS160" s="54" t="s">
        <v>270</v>
      </c>
      <c r="AT160" s="54" t="s">
        <v>270</v>
      </c>
      <c r="AU160" s="54" t="s">
        <v>269</v>
      </c>
      <c r="AW160" s="56" t="s">
        <v>271</v>
      </c>
      <c r="AX160" s="56" t="s">
        <v>269</v>
      </c>
      <c r="AY160" s="56" t="s">
        <v>270</v>
      </c>
      <c r="AZ160" s="56" t="s">
        <v>269</v>
      </c>
      <c r="BA160" s="56" t="s">
        <v>270</v>
      </c>
      <c r="BB160" s="56" t="s">
        <v>269</v>
      </c>
      <c r="BC160" s="56" t="s">
        <v>269</v>
      </c>
      <c r="BD160" s="56" t="s">
        <v>269</v>
      </c>
      <c r="BE160" s="56" t="s">
        <v>269</v>
      </c>
      <c r="BF160" s="56" t="s">
        <v>270</v>
      </c>
      <c r="BG160" s="56" t="s">
        <v>270</v>
      </c>
      <c r="BH160" s="56" t="s">
        <v>269</v>
      </c>
      <c r="BI160" s="56" t="s">
        <v>270</v>
      </c>
      <c r="BJ160" s="56" t="s">
        <v>269</v>
      </c>
      <c r="BK160" s="56" t="s">
        <v>269</v>
      </c>
      <c r="BL160" s="56" t="s">
        <v>270</v>
      </c>
      <c r="BM160" s="56" t="s">
        <v>270</v>
      </c>
      <c r="BN160" s="56" t="s">
        <v>270</v>
      </c>
      <c r="BO160" s="56" t="s">
        <v>270</v>
      </c>
      <c r="BP160" s="56" t="s">
        <v>270</v>
      </c>
      <c r="BQ160" s="56" t="s">
        <v>270</v>
      </c>
      <c r="BR160" s="56" t="s">
        <v>270</v>
      </c>
      <c r="BS160" s="56" t="s">
        <v>269</v>
      </c>
      <c r="BT160" s="56" t="s">
        <v>269</v>
      </c>
      <c r="BU160" s="56" t="s">
        <v>270</v>
      </c>
      <c r="BV160" s="56" t="s">
        <v>270</v>
      </c>
      <c r="BW160" s="56" t="s">
        <v>270</v>
      </c>
      <c r="BX160" s="56" t="s">
        <v>269</v>
      </c>
      <c r="BY160" s="56" t="s">
        <v>270</v>
      </c>
      <c r="BZ160" s="56" t="s">
        <v>270</v>
      </c>
      <c r="CA160" s="56" t="s">
        <v>270</v>
      </c>
      <c r="CB160" s="56" t="s">
        <v>270</v>
      </c>
      <c r="CC160" s="56" t="s">
        <v>270</v>
      </c>
      <c r="CD160" s="56" t="s">
        <v>270</v>
      </c>
      <c r="CE160" s="56" t="s">
        <v>270</v>
      </c>
      <c r="CF160" s="56" t="s">
        <v>270</v>
      </c>
      <c r="CG160" s="56" t="s">
        <v>270</v>
      </c>
      <c r="CH160" s="56" t="s">
        <v>270</v>
      </c>
      <c r="CI160" s="56" t="s">
        <v>270</v>
      </c>
      <c r="CJ160" s="57" t="s">
        <v>269</v>
      </c>
    </row>
    <row r="161" spans="2:88">
      <c r="B161" s="54" t="s">
        <v>284</v>
      </c>
      <c r="C161" s="54" t="s">
        <v>266</v>
      </c>
      <c r="D161" s="54" t="s">
        <v>69</v>
      </c>
      <c r="E161" s="54">
        <v>8</v>
      </c>
      <c r="F161" s="54" t="s">
        <v>267</v>
      </c>
      <c r="G161" s="54" t="s">
        <v>268</v>
      </c>
      <c r="H161" s="54" t="s">
        <v>269</v>
      </c>
      <c r="I161" s="54" t="s">
        <v>269</v>
      </c>
      <c r="J161" s="54" t="s">
        <v>269</v>
      </c>
      <c r="K161" s="54" t="s">
        <v>269</v>
      </c>
      <c r="L161" s="54" t="s">
        <v>270</v>
      </c>
      <c r="M161" s="54" t="s">
        <v>269</v>
      </c>
      <c r="N161" s="54" t="s">
        <v>269</v>
      </c>
      <c r="O161" s="54" t="s">
        <v>269</v>
      </c>
      <c r="P161" s="54" t="s">
        <v>269</v>
      </c>
      <c r="Q161" s="54" t="s">
        <v>270</v>
      </c>
      <c r="R161" s="54" t="s">
        <v>270</v>
      </c>
      <c r="S161" s="54" t="s">
        <v>269</v>
      </c>
      <c r="T161" s="54" t="s">
        <v>270</v>
      </c>
      <c r="U161" s="54" t="s">
        <v>269</v>
      </c>
      <c r="V161" s="54" t="s">
        <v>269</v>
      </c>
      <c r="W161" s="54" t="s">
        <v>270</v>
      </c>
      <c r="X161" s="54" t="s">
        <v>270</v>
      </c>
      <c r="Y161" s="54" t="s">
        <v>270</v>
      </c>
      <c r="Z161" s="54" t="s">
        <v>270</v>
      </c>
      <c r="AA161" s="54" t="s">
        <v>270</v>
      </c>
      <c r="AB161" s="54" t="s">
        <v>270</v>
      </c>
      <c r="AC161" s="54" t="s">
        <v>270</v>
      </c>
      <c r="AD161" s="54" t="s">
        <v>269</v>
      </c>
      <c r="AE161" s="54" t="s">
        <v>269</v>
      </c>
      <c r="AF161" s="54" t="s">
        <v>270</v>
      </c>
      <c r="AG161" s="54" t="s">
        <v>270</v>
      </c>
      <c r="AH161" s="54" t="s">
        <v>270</v>
      </c>
      <c r="AI161" s="54" t="s">
        <v>269</v>
      </c>
      <c r="AJ161" s="54" t="s">
        <v>270</v>
      </c>
      <c r="AK161" s="54" t="s">
        <v>270</v>
      </c>
      <c r="AL161" s="54" t="s">
        <v>270</v>
      </c>
      <c r="AM161" s="54" t="s">
        <v>270</v>
      </c>
      <c r="AN161" s="54" t="s">
        <v>270</v>
      </c>
      <c r="AO161" s="54" t="s">
        <v>270</v>
      </c>
      <c r="AP161" s="54" t="s">
        <v>270</v>
      </c>
      <c r="AQ161" s="54" t="s">
        <v>270</v>
      </c>
      <c r="AR161" s="54" t="s">
        <v>270</v>
      </c>
      <c r="AS161" s="54" t="s">
        <v>270</v>
      </c>
      <c r="AT161" s="54" t="s">
        <v>270</v>
      </c>
      <c r="AU161" s="54" t="s">
        <v>269</v>
      </c>
      <c r="AW161" s="56" t="s">
        <v>271</v>
      </c>
      <c r="AX161" s="56" t="s">
        <v>269</v>
      </c>
      <c r="AY161" s="56" t="s">
        <v>269</v>
      </c>
      <c r="AZ161" s="56" t="s">
        <v>269</v>
      </c>
      <c r="BA161" s="56" t="s">
        <v>270</v>
      </c>
      <c r="BB161" s="56" t="s">
        <v>269</v>
      </c>
      <c r="BC161" s="56" t="s">
        <v>269</v>
      </c>
      <c r="BD161" s="56" t="s">
        <v>269</v>
      </c>
      <c r="BE161" s="56" t="s">
        <v>269</v>
      </c>
      <c r="BF161" s="56" t="s">
        <v>270</v>
      </c>
      <c r="BG161" s="56" t="s">
        <v>270</v>
      </c>
      <c r="BH161" s="56" t="s">
        <v>269</v>
      </c>
      <c r="BI161" s="56" t="s">
        <v>270</v>
      </c>
      <c r="BJ161" s="56" t="s">
        <v>271</v>
      </c>
      <c r="BK161" s="56" t="s">
        <v>269</v>
      </c>
      <c r="BL161" s="56" t="s">
        <v>270</v>
      </c>
      <c r="BM161" s="56" t="s">
        <v>270</v>
      </c>
      <c r="BN161" s="56" t="s">
        <v>270</v>
      </c>
      <c r="BO161" s="56" t="s">
        <v>270</v>
      </c>
      <c r="BP161" s="56" t="s">
        <v>270</v>
      </c>
      <c r="BQ161" s="56" t="s">
        <v>270</v>
      </c>
      <c r="BR161" s="56" t="s">
        <v>270</v>
      </c>
      <c r="BS161" s="56" t="s">
        <v>269</v>
      </c>
      <c r="BT161" s="56" t="s">
        <v>269</v>
      </c>
      <c r="BU161" s="56" t="s">
        <v>270</v>
      </c>
      <c r="BV161" s="56" t="s">
        <v>270</v>
      </c>
      <c r="BW161" s="56" t="s">
        <v>270</v>
      </c>
      <c r="BX161" s="56" t="s">
        <v>269</v>
      </c>
      <c r="BY161" s="56" t="s">
        <v>270</v>
      </c>
      <c r="BZ161" s="56" t="s">
        <v>270</v>
      </c>
      <c r="CA161" s="56" t="s">
        <v>270</v>
      </c>
      <c r="CB161" s="56" t="s">
        <v>270</v>
      </c>
      <c r="CC161" s="56" t="s">
        <v>270</v>
      </c>
      <c r="CD161" s="56" t="s">
        <v>270</v>
      </c>
      <c r="CE161" s="56" t="s">
        <v>271</v>
      </c>
      <c r="CF161" s="56" t="s">
        <v>270</v>
      </c>
      <c r="CG161" s="56" t="s">
        <v>270</v>
      </c>
      <c r="CH161" s="56" t="s">
        <v>270</v>
      </c>
      <c r="CI161" s="56" t="s">
        <v>271</v>
      </c>
      <c r="CJ161" s="57" t="s">
        <v>269</v>
      </c>
    </row>
    <row r="162" spans="2:88">
      <c r="B162" s="54" t="s">
        <v>285</v>
      </c>
      <c r="C162" s="54" t="s">
        <v>266</v>
      </c>
      <c r="D162" s="54" t="s">
        <v>69</v>
      </c>
      <c r="E162" s="54">
        <v>15</v>
      </c>
      <c r="F162" s="54" t="s">
        <v>267</v>
      </c>
      <c r="G162" s="54" t="s">
        <v>268</v>
      </c>
      <c r="H162" s="54" t="s">
        <v>269</v>
      </c>
      <c r="I162" s="54" t="s">
        <v>269</v>
      </c>
      <c r="J162" s="54" t="s">
        <v>269</v>
      </c>
      <c r="K162" s="54" t="s">
        <v>269</v>
      </c>
      <c r="L162" s="54" t="s">
        <v>270</v>
      </c>
      <c r="M162" s="54" t="s">
        <v>269</v>
      </c>
      <c r="N162" s="54" t="s">
        <v>269</v>
      </c>
      <c r="O162" s="54" t="s">
        <v>269</v>
      </c>
      <c r="P162" s="54" t="s">
        <v>269</v>
      </c>
      <c r="Q162" s="54" t="s">
        <v>270</v>
      </c>
      <c r="R162" s="54" t="s">
        <v>270</v>
      </c>
      <c r="S162" s="54" t="s">
        <v>269</v>
      </c>
      <c r="T162" s="54" t="s">
        <v>270</v>
      </c>
      <c r="U162" s="54" t="s">
        <v>269</v>
      </c>
      <c r="V162" s="54" t="s">
        <v>269</v>
      </c>
      <c r="W162" s="54" t="s">
        <v>270</v>
      </c>
      <c r="X162" s="54" t="s">
        <v>270</v>
      </c>
      <c r="Y162" s="54" t="s">
        <v>270</v>
      </c>
      <c r="Z162" s="54" t="s">
        <v>270</v>
      </c>
      <c r="AA162" s="54" t="s">
        <v>270</v>
      </c>
      <c r="AB162" s="54" t="s">
        <v>270</v>
      </c>
      <c r="AC162" s="54" t="s">
        <v>270</v>
      </c>
      <c r="AD162" s="54" t="s">
        <v>269</v>
      </c>
      <c r="AE162" s="54" t="s">
        <v>269</v>
      </c>
      <c r="AF162" s="54" t="s">
        <v>270</v>
      </c>
      <c r="AG162" s="54" t="s">
        <v>270</v>
      </c>
      <c r="AH162" s="54" t="s">
        <v>270</v>
      </c>
      <c r="AI162" s="54" t="s">
        <v>269</v>
      </c>
      <c r="AJ162" s="54" t="s">
        <v>270</v>
      </c>
      <c r="AK162" s="54" t="s">
        <v>270</v>
      </c>
      <c r="AL162" s="54" t="s">
        <v>270</v>
      </c>
      <c r="AM162" s="54" t="s">
        <v>270</v>
      </c>
      <c r="AN162" s="54" t="s">
        <v>270</v>
      </c>
      <c r="AO162" s="54" t="s">
        <v>270</v>
      </c>
      <c r="AP162" s="54" t="s">
        <v>270</v>
      </c>
      <c r="AQ162" s="54" t="s">
        <v>270</v>
      </c>
      <c r="AR162" s="54" t="s">
        <v>270</v>
      </c>
      <c r="AS162" s="54" t="s">
        <v>270</v>
      </c>
      <c r="AT162" s="54" t="s">
        <v>270</v>
      </c>
      <c r="AU162" s="54" t="s">
        <v>269</v>
      </c>
      <c r="AW162" s="56" t="s">
        <v>269</v>
      </c>
      <c r="AX162" s="56" t="s">
        <v>269</v>
      </c>
      <c r="AY162" s="56" t="s">
        <v>269</v>
      </c>
      <c r="AZ162" s="56" t="s">
        <v>269</v>
      </c>
      <c r="BA162" s="56" t="s">
        <v>270</v>
      </c>
      <c r="BB162" s="56" t="s">
        <v>269</v>
      </c>
      <c r="BC162" s="56" t="s">
        <v>269</v>
      </c>
      <c r="BD162" s="56" t="s">
        <v>269</v>
      </c>
      <c r="BE162" s="56" t="s">
        <v>269</v>
      </c>
      <c r="BF162" s="56" t="s">
        <v>270</v>
      </c>
      <c r="BG162" s="56" t="s">
        <v>270</v>
      </c>
      <c r="BH162" s="56" t="s">
        <v>269</v>
      </c>
      <c r="BI162" s="56" t="s">
        <v>270</v>
      </c>
      <c r="BJ162" s="56" t="s">
        <v>271</v>
      </c>
      <c r="BK162" s="56" t="s">
        <v>269</v>
      </c>
      <c r="BL162" s="56" t="s">
        <v>270</v>
      </c>
      <c r="BM162" s="56" t="s">
        <v>270</v>
      </c>
      <c r="BN162" s="56" t="s">
        <v>270</v>
      </c>
      <c r="BO162" s="56" t="s">
        <v>270</v>
      </c>
      <c r="BP162" s="56" t="s">
        <v>270</v>
      </c>
      <c r="BQ162" s="56" t="s">
        <v>270</v>
      </c>
      <c r="BR162" s="56" t="s">
        <v>270</v>
      </c>
      <c r="BS162" s="56" t="s">
        <v>269</v>
      </c>
      <c r="BT162" s="56" t="s">
        <v>269</v>
      </c>
      <c r="BU162" s="56" t="s">
        <v>270</v>
      </c>
      <c r="BV162" s="56" t="s">
        <v>270</v>
      </c>
      <c r="BW162" s="56" t="s">
        <v>270</v>
      </c>
      <c r="BX162" s="56" t="s">
        <v>269</v>
      </c>
      <c r="BY162" s="56" t="s">
        <v>270</v>
      </c>
      <c r="BZ162" s="56" t="s">
        <v>270</v>
      </c>
      <c r="CA162" s="56" t="s">
        <v>270</v>
      </c>
      <c r="CB162" s="56" t="s">
        <v>270</v>
      </c>
      <c r="CC162" s="56" t="s">
        <v>270</v>
      </c>
      <c r="CD162" s="56" t="s">
        <v>270</v>
      </c>
      <c r="CE162" s="56" t="s">
        <v>270</v>
      </c>
      <c r="CF162" s="56" t="s">
        <v>270</v>
      </c>
      <c r="CG162" s="56" t="s">
        <v>270</v>
      </c>
      <c r="CH162" s="56" t="s">
        <v>270</v>
      </c>
      <c r="CI162" s="56" t="s">
        <v>270</v>
      </c>
      <c r="CJ162" s="57" t="s">
        <v>269</v>
      </c>
    </row>
    <row r="163" spans="2:88">
      <c r="B163" s="54" t="s">
        <v>286</v>
      </c>
      <c r="C163" s="54" t="s">
        <v>266</v>
      </c>
      <c r="D163" s="54" t="s">
        <v>69</v>
      </c>
      <c r="E163" s="54">
        <v>15</v>
      </c>
      <c r="F163" s="54" t="s">
        <v>267</v>
      </c>
      <c r="G163" s="54" t="s">
        <v>268</v>
      </c>
      <c r="H163" s="54" t="s">
        <v>269</v>
      </c>
      <c r="I163" s="54" t="s">
        <v>269</v>
      </c>
      <c r="J163" s="54" t="s">
        <v>269</v>
      </c>
      <c r="K163" s="54" t="s">
        <v>269</v>
      </c>
      <c r="L163" s="54" t="s">
        <v>270</v>
      </c>
      <c r="M163" s="54" t="s">
        <v>269</v>
      </c>
      <c r="N163" s="54" t="s">
        <v>269</v>
      </c>
      <c r="O163" s="54" t="s">
        <v>269</v>
      </c>
      <c r="P163" s="54" t="s">
        <v>269</v>
      </c>
      <c r="Q163" s="54" t="s">
        <v>270</v>
      </c>
      <c r="R163" s="54" t="s">
        <v>270</v>
      </c>
      <c r="S163" s="54" t="s">
        <v>269</v>
      </c>
      <c r="T163" s="54" t="s">
        <v>270</v>
      </c>
      <c r="U163" s="54" t="s">
        <v>269</v>
      </c>
      <c r="V163" s="54" t="s">
        <v>269</v>
      </c>
      <c r="W163" s="54" t="s">
        <v>270</v>
      </c>
      <c r="X163" s="54" t="s">
        <v>270</v>
      </c>
      <c r="Y163" s="54" t="s">
        <v>270</v>
      </c>
      <c r="Z163" s="54" t="s">
        <v>270</v>
      </c>
      <c r="AA163" s="54" t="s">
        <v>270</v>
      </c>
      <c r="AB163" s="54" t="s">
        <v>270</v>
      </c>
      <c r="AC163" s="54" t="s">
        <v>270</v>
      </c>
      <c r="AD163" s="54" t="s">
        <v>269</v>
      </c>
      <c r="AE163" s="54" t="s">
        <v>269</v>
      </c>
      <c r="AF163" s="54" t="s">
        <v>270</v>
      </c>
      <c r="AG163" s="54" t="s">
        <v>270</v>
      </c>
      <c r="AH163" s="54" t="s">
        <v>270</v>
      </c>
      <c r="AI163" s="54" t="s">
        <v>269</v>
      </c>
      <c r="AJ163" s="54" t="s">
        <v>270</v>
      </c>
      <c r="AK163" s="54" t="s">
        <v>270</v>
      </c>
      <c r="AL163" s="54" t="s">
        <v>270</v>
      </c>
      <c r="AM163" s="54" t="s">
        <v>270</v>
      </c>
      <c r="AN163" s="54" t="s">
        <v>270</v>
      </c>
      <c r="AO163" s="54" t="s">
        <v>270</v>
      </c>
      <c r="AP163" s="54" t="s">
        <v>270</v>
      </c>
      <c r="AQ163" s="54" t="s">
        <v>270</v>
      </c>
      <c r="AR163" s="54" t="s">
        <v>270</v>
      </c>
      <c r="AS163" s="54" t="s">
        <v>270</v>
      </c>
      <c r="AT163" s="54" t="s">
        <v>270</v>
      </c>
      <c r="AU163" s="54" t="s">
        <v>269</v>
      </c>
      <c r="AW163" s="56" t="s">
        <v>269</v>
      </c>
      <c r="AX163" s="56" t="s">
        <v>269</v>
      </c>
      <c r="AY163" s="56" t="s">
        <v>269</v>
      </c>
      <c r="AZ163" s="56" t="s">
        <v>271</v>
      </c>
      <c r="BA163" s="56" t="s">
        <v>270</v>
      </c>
      <c r="BB163" s="56" t="s">
        <v>269</v>
      </c>
      <c r="BC163" s="56" t="s">
        <v>269</v>
      </c>
      <c r="BD163" s="56" t="s">
        <v>269</v>
      </c>
      <c r="BE163" s="56" t="s">
        <v>269</v>
      </c>
      <c r="BF163" s="56" t="s">
        <v>270</v>
      </c>
      <c r="BG163" s="56" t="s">
        <v>270</v>
      </c>
      <c r="BH163" s="56" t="s">
        <v>269</v>
      </c>
      <c r="BI163" s="56" t="s">
        <v>270</v>
      </c>
      <c r="BJ163" s="56" t="s">
        <v>271</v>
      </c>
      <c r="BK163" s="56" t="s">
        <v>269</v>
      </c>
      <c r="BL163" s="56" t="s">
        <v>270</v>
      </c>
      <c r="BM163" s="56" t="s">
        <v>270</v>
      </c>
      <c r="BN163" s="56" t="s">
        <v>270</v>
      </c>
      <c r="BO163" s="56" t="s">
        <v>270</v>
      </c>
      <c r="BP163" s="56" t="s">
        <v>270</v>
      </c>
      <c r="BQ163" s="56" t="s">
        <v>270</v>
      </c>
      <c r="BR163" s="56" t="s">
        <v>270</v>
      </c>
      <c r="BS163" s="56" t="s">
        <v>269</v>
      </c>
      <c r="BT163" s="56" t="s">
        <v>269</v>
      </c>
      <c r="BU163" s="56" t="s">
        <v>270</v>
      </c>
      <c r="BV163" s="56" t="s">
        <v>270</v>
      </c>
      <c r="BW163" s="56" t="s">
        <v>270</v>
      </c>
      <c r="BX163" s="56" t="s">
        <v>269</v>
      </c>
      <c r="BY163" s="56" t="s">
        <v>270</v>
      </c>
      <c r="BZ163" s="56" t="s">
        <v>270</v>
      </c>
      <c r="CA163" s="56" t="s">
        <v>270</v>
      </c>
      <c r="CB163" s="56" t="s">
        <v>270</v>
      </c>
      <c r="CC163" s="56" t="s">
        <v>270</v>
      </c>
      <c r="CD163" s="56" t="s">
        <v>270</v>
      </c>
      <c r="CE163" s="56" t="s">
        <v>270</v>
      </c>
      <c r="CF163" s="56" t="s">
        <v>270</v>
      </c>
      <c r="CG163" s="56" t="s">
        <v>270</v>
      </c>
      <c r="CH163" s="56" t="s">
        <v>270</v>
      </c>
      <c r="CI163" s="56" t="s">
        <v>270</v>
      </c>
      <c r="CJ163" s="57" t="s">
        <v>269</v>
      </c>
    </row>
    <row r="164" spans="2:88">
      <c r="B164" s="54" t="s">
        <v>287</v>
      </c>
      <c r="C164" s="54" t="s">
        <v>266</v>
      </c>
      <c r="D164" s="54" t="s">
        <v>69</v>
      </c>
      <c r="E164" s="54">
        <v>15</v>
      </c>
      <c r="F164" s="54" t="s">
        <v>267</v>
      </c>
      <c r="G164" s="54" t="s">
        <v>268</v>
      </c>
      <c r="H164" s="54" t="s">
        <v>269</v>
      </c>
      <c r="I164" s="54" t="s">
        <v>269</v>
      </c>
      <c r="J164" s="54" t="s">
        <v>269</v>
      </c>
      <c r="K164" s="54" t="s">
        <v>269</v>
      </c>
      <c r="L164" s="54" t="s">
        <v>270</v>
      </c>
      <c r="M164" s="54" t="s">
        <v>269</v>
      </c>
      <c r="N164" s="54" t="s">
        <v>269</v>
      </c>
      <c r="O164" s="54" t="s">
        <v>269</v>
      </c>
      <c r="P164" s="54" t="s">
        <v>269</v>
      </c>
      <c r="Q164" s="54" t="s">
        <v>270</v>
      </c>
      <c r="R164" s="54" t="s">
        <v>270</v>
      </c>
      <c r="S164" s="54" t="s">
        <v>269</v>
      </c>
      <c r="T164" s="54" t="s">
        <v>270</v>
      </c>
      <c r="U164" s="54" t="s">
        <v>269</v>
      </c>
      <c r="V164" s="54" t="s">
        <v>269</v>
      </c>
      <c r="W164" s="54" t="s">
        <v>270</v>
      </c>
      <c r="X164" s="54" t="s">
        <v>270</v>
      </c>
      <c r="Y164" s="54" t="s">
        <v>270</v>
      </c>
      <c r="Z164" s="54" t="s">
        <v>270</v>
      </c>
      <c r="AA164" s="54" t="s">
        <v>270</v>
      </c>
      <c r="AB164" s="54" t="s">
        <v>270</v>
      </c>
      <c r="AC164" s="54" t="s">
        <v>270</v>
      </c>
      <c r="AD164" s="54" t="s">
        <v>269</v>
      </c>
      <c r="AE164" s="54" t="s">
        <v>269</v>
      </c>
      <c r="AF164" s="54" t="s">
        <v>270</v>
      </c>
      <c r="AG164" s="54" t="s">
        <v>270</v>
      </c>
      <c r="AH164" s="54" t="s">
        <v>270</v>
      </c>
      <c r="AI164" s="54" t="s">
        <v>269</v>
      </c>
      <c r="AJ164" s="54" t="s">
        <v>270</v>
      </c>
      <c r="AK164" s="54" t="s">
        <v>270</v>
      </c>
      <c r="AL164" s="54" t="s">
        <v>270</v>
      </c>
      <c r="AM164" s="54" t="s">
        <v>270</v>
      </c>
      <c r="AN164" s="54" t="s">
        <v>270</v>
      </c>
      <c r="AO164" s="54" t="s">
        <v>270</v>
      </c>
      <c r="AP164" s="54" t="s">
        <v>270</v>
      </c>
      <c r="AQ164" s="54" t="s">
        <v>270</v>
      </c>
      <c r="AR164" s="54" t="s">
        <v>270</v>
      </c>
      <c r="AS164" s="54" t="s">
        <v>270</v>
      </c>
      <c r="AT164" s="54" t="s">
        <v>270</v>
      </c>
      <c r="AU164" s="54" t="s">
        <v>269</v>
      </c>
      <c r="AW164" s="56" t="s">
        <v>271</v>
      </c>
      <c r="AX164" s="56" t="s">
        <v>269</v>
      </c>
      <c r="AY164" s="56" t="s">
        <v>269</v>
      </c>
      <c r="AZ164" s="56" t="s">
        <v>269</v>
      </c>
      <c r="BA164" s="56" t="s">
        <v>270</v>
      </c>
      <c r="BB164" s="56" t="s">
        <v>269</v>
      </c>
      <c r="BC164" s="56" t="s">
        <v>269</v>
      </c>
      <c r="BD164" s="56" t="s">
        <v>269</v>
      </c>
      <c r="BE164" s="56" t="s">
        <v>269</v>
      </c>
      <c r="BF164" s="56" t="s">
        <v>270</v>
      </c>
      <c r="BG164" s="56" t="s">
        <v>270</v>
      </c>
      <c r="BH164" s="56" t="s">
        <v>269</v>
      </c>
      <c r="BI164" s="56" t="s">
        <v>270</v>
      </c>
      <c r="BJ164" s="56" t="s">
        <v>269</v>
      </c>
      <c r="BK164" s="56" t="s">
        <v>269</v>
      </c>
      <c r="BL164" s="56" t="s">
        <v>270</v>
      </c>
      <c r="BM164" s="56" t="s">
        <v>270</v>
      </c>
      <c r="BN164" s="56" t="s">
        <v>270</v>
      </c>
      <c r="BO164" s="56" t="s">
        <v>270</v>
      </c>
      <c r="BP164" s="56" t="s">
        <v>270</v>
      </c>
      <c r="BQ164" s="56" t="s">
        <v>270</v>
      </c>
      <c r="BR164" s="56" t="s">
        <v>270</v>
      </c>
      <c r="BS164" s="56" t="s">
        <v>269</v>
      </c>
      <c r="BT164" s="56" t="s">
        <v>269</v>
      </c>
      <c r="BU164" s="56" t="s">
        <v>270</v>
      </c>
      <c r="BV164" s="56" t="s">
        <v>270</v>
      </c>
      <c r="BW164" s="56" t="s">
        <v>270</v>
      </c>
      <c r="BX164" s="56" t="s">
        <v>269</v>
      </c>
      <c r="BY164" s="56" t="s">
        <v>270</v>
      </c>
      <c r="BZ164" s="56" t="s">
        <v>270</v>
      </c>
      <c r="CA164" s="56" t="s">
        <v>270</v>
      </c>
      <c r="CB164" s="56" t="s">
        <v>271</v>
      </c>
      <c r="CC164" s="56" t="s">
        <v>270</v>
      </c>
      <c r="CD164" s="56" t="s">
        <v>270</v>
      </c>
      <c r="CE164" s="56" t="s">
        <v>270</v>
      </c>
      <c r="CF164" s="56" t="s">
        <v>271</v>
      </c>
      <c r="CG164" s="56" t="s">
        <v>270</v>
      </c>
      <c r="CH164" s="56" t="s">
        <v>270</v>
      </c>
      <c r="CI164" s="56" t="s">
        <v>270</v>
      </c>
      <c r="CJ164" s="57" t="s">
        <v>269</v>
      </c>
    </row>
    <row r="165" spans="2:88">
      <c r="B165" s="54" t="s">
        <v>288</v>
      </c>
      <c r="C165" s="54" t="s">
        <v>266</v>
      </c>
      <c r="D165" s="54" t="s">
        <v>69</v>
      </c>
      <c r="E165" s="54">
        <v>15</v>
      </c>
      <c r="F165" s="54" t="s">
        <v>267</v>
      </c>
      <c r="G165" s="54" t="s">
        <v>268</v>
      </c>
      <c r="H165" s="54" t="s">
        <v>269</v>
      </c>
      <c r="I165" s="54" t="s">
        <v>269</v>
      </c>
      <c r="J165" s="54" t="s">
        <v>269</v>
      </c>
      <c r="K165" s="54" t="s">
        <v>269</v>
      </c>
      <c r="L165" s="54" t="s">
        <v>270</v>
      </c>
      <c r="M165" s="54" t="s">
        <v>269</v>
      </c>
      <c r="N165" s="54" t="s">
        <v>269</v>
      </c>
      <c r="O165" s="54" t="s">
        <v>269</v>
      </c>
      <c r="P165" s="54" t="s">
        <v>269</v>
      </c>
      <c r="Q165" s="54" t="s">
        <v>270</v>
      </c>
      <c r="R165" s="54" t="s">
        <v>270</v>
      </c>
      <c r="S165" s="54" t="s">
        <v>269</v>
      </c>
      <c r="T165" s="54" t="s">
        <v>270</v>
      </c>
      <c r="U165" s="54" t="s">
        <v>269</v>
      </c>
      <c r="V165" s="54" t="s">
        <v>269</v>
      </c>
      <c r="W165" s="54" t="s">
        <v>270</v>
      </c>
      <c r="X165" s="54" t="s">
        <v>270</v>
      </c>
      <c r="Y165" s="54" t="s">
        <v>270</v>
      </c>
      <c r="Z165" s="54" t="s">
        <v>270</v>
      </c>
      <c r="AA165" s="54" t="s">
        <v>270</v>
      </c>
      <c r="AB165" s="54" t="s">
        <v>270</v>
      </c>
      <c r="AC165" s="54" t="s">
        <v>270</v>
      </c>
      <c r="AD165" s="54" t="s">
        <v>269</v>
      </c>
      <c r="AE165" s="54" t="s">
        <v>269</v>
      </c>
      <c r="AF165" s="54" t="s">
        <v>270</v>
      </c>
      <c r="AG165" s="54" t="s">
        <v>270</v>
      </c>
      <c r="AH165" s="54" t="s">
        <v>270</v>
      </c>
      <c r="AI165" s="54" t="s">
        <v>269</v>
      </c>
      <c r="AJ165" s="54" t="s">
        <v>270</v>
      </c>
      <c r="AK165" s="54" t="s">
        <v>270</v>
      </c>
      <c r="AL165" s="54" t="s">
        <v>270</v>
      </c>
      <c r="AM165" s="54" t="s">
        <v>270</v>
      </c>
      <c r="AN165" s="54" t="s">
        <v>270</v>
      </c>
      <c r="AO165" s="54" t="s">
        <v>270</v>
      </c>
      <c r="AP165" s="54" t="s">
        <v>270</v>
      </c>
      <c r="AQ165" s="54" t="s">
        <v>270</v>
      </c>
      <c r="AR165" s="54" t="s">
        <v>270</v>
      </c>
      <c r="AS165" s="54" t="s">
        <v>270</v>
      </c>
      <c r="AT165" s="54" t="s">
        <v>270</v>
      </c>
      <c r="AU165" s="54" t="s">
        <v>269</v>
      </c>
      <c r="AW165" s="56" t="s">
        <v>269</v>
      </c>
      <c r="AX165" s="56" t="s">
        <v>269</v>
      </c>
      <c r="AY165" s="56" t="s">
        <v>269</v>
      </c>
      <c r="AZ165" s="56" t="s">
        <v>269</v>
      </c>
      <c r="BA165" s="56" t="s">
        <v>270</v>
      </c>
      <c r="BB165" s="56" t="s">
        <v>269</v>
      </c>
      <c r="BC165" s="56" t="s">
        <v>269</v>
      </c>
      <c r="BD165" s="56" t="s">
        <v>269</v>
      </c>
      <c r="BE165" s="56" t="s">
        <v>269</v>
      </c>
      <c r="BF165" s="56" t="s">
        <v>270</v>
      </c>
      <c r="BG165" s="56" t="s">
        <v>270</v>
      </c>
      <c r="BH165" s="56" t="s">
        <v>269</v>
      </c>
      <c r="BI165" s="56" t="s">
        <v>270</v>
      </c>
      <c r="BJ165" s="56" t="s">
        <v>269</v>
      </c>
      <c r="BK165" s="56" t="s">
        <v>269</v>
      </c>
      <c r="BL165" s="56" t="s">
        <v>270</v>
      </c>
      <c r="BM165" s="56" t="s">
        <v>270</v>
      </c>
      <c r="BN165" s="56" t="s">
        <v>270</v>
      </c>
      <c r="BO165" s="56" t="s">
        <v>270</v>
      </c>
      <c r="BP165" s="56" t="s">
        <v>270</v>
      </c>
      <c r="BQ165" s="56" t="s">
        <v>270</v>
      </c>
      <c r="BR165" s="56" t="s">
        <v>270</v>
      </c>
      <c r="BS165" s="56" t="s">
        <v>269</v>
      </c>
      <c r="BT165" s="56" t="s">
        <v>269</v>
      </c>
      <c r="BU165" s="56" t="s">
        <v>270</v>
      </c>
      <c r="BV165" s="56" t="s">
        <v>270</v>
      </c>
      <c r="BW165" s="56" t="s">
        <v>270</v>
      </c>
      <c r="BX165" s="56" t="s">
        <v>269</v>
      </c>
      <c r="BY165" s="56" t="s">
        <v>270</v>
      </c>
      <c r="BZ165" s="56" t="s">
        <v>270</v>
      </c>
      <c r="CA165" s="56" t="s">
        <v>270</v>
      </c>
      <c r="CB165" s="56" t="s">
        <v>270</v>
      </c>
      <c r="CC165" s="56" t="s">
        <v>270</v>
      </c>
      <c r="CD165" s="56" t="s">
        <v>270</v>
      </c>
      <c r="CE165" s="56" t="s">
        <v>270</v>
      </c>
      <c r="CF165" s="56" t="s">
        <v>270</v>
      </c>
      <c r="CG165" s="56" t="s">
        <v>270</v>
      </c>
      <c r="CH165" s="56" t="s">
        <v>270</v>
      </c>
      <c r="CI165" s="56" t="s">
        <v>270</v>
      </c>
      <c r="CJ165" s="57" t="s">
        <v>269</v>
      </c>
    </row>
    <row r="166" spans="2:88">
      <c r="B166" s="54" t="s">
        <v>289</v>
      </c>
      <c r="C166" s="54" t="s">
        <v>266</v>
      </c>
      <c r="D166" s="54" t="s">
        <v>69</v>
      </c>
      <c r="E166" s="54">
        <v>15</v>
      </c>
      <c r="F166" s="54" t="s">
        <v>267</v>
      </c>
      <c r="G166" s="54" t="s">
        <v>268</v>
      </c>
      <c r="H166" s="54" t="s">
        <v>269</v>
      </c>
      <c r="I166" s="54" t="s">
        <v>269</v>
      </c>
      <c r="J166" s="54" t="s">
        <v>269</v>
      </c>
      <c r="K166" s="54" t="s">
        <v>269</v>
      </c>
      <c r="L166" s="54" t="s">
        <v>270</v>
      </c>
      <c r="M166" s="54" t="s">
        <v>269</v>
      </c>
      <c r="N166" s="54" t="s">
        <v>269</v>
      </c>
      <c r="O166" s="54" t="s">
        <v>269</v>
      </c>
      <c r="P166" s="54" t="s">
        <v>269</v>
      </c>
      <c r="Q166" s="54" t="s">
        <v>270</v>
      </c>
      <c r="R166" s="54" t="s">
        <v>270</v>
      </c>
      <c r="S166" s="54" t="s">
        <v>269</v>
      </c>
      <c r="T166" s="54" t="s">
        <v>270</v>
      </c>
      <c r="U166" s="54" t="s">
        <v>269</v>
      </c>
      <c r="V166" s="54" t="s">
        <v>269</v>
      </c>
      <c r="W166" s="54" t="s">
        <v>270</v>
      </c>
      <c r="X166" s="54" t="s">
        <v>270</v>
      </c>
      <c r="Y166" s="54" t="s">
        <v>270</v>
      </c>
      <c r="Z166" s="54" t="s">
        <v>270</v>
      </c>
      <c r="AA166" s="54" t="s">
        <v>270</v>
      </c>
      <c r="AB166" s="54" t="s">
        <v>270</v>
      </c>
      <c r="AC166" s="54" t="s">
        <v>270</v>
      </c>
      <c r="AD166" s="54" t="s">
        <v>269</v>
      </c>
      <c r="AE166" s="54" t="s">
        <v>269</v>
      </c>
      <c r="AF166" s="54" t="s">
        <v>270</v>
      </c>
      <c r="AG166" s="54" t="s">
        <v>270</v>
      </c>
      <c r="AH166" s="54" t="s">
        <v>270</v>
      </c>
      <c r="AI166" s="54" t="s">
        <v>269</v>
      </c>
      <c r="AJ166" s="54" t="s">
        <v>270</v>
      </c>
      <c r="AK166" s="54" t="s">
        <v>270</v>
      </c>
      <c r="AL166" s="54" t="s">
        <v>270</v>
      </c>
      <c r="AM166" s="54" t="s">
        <v>270</v>
      </c>
      <c r="AN166" s="54" t="s">
        <v>270</v>
      </c>
      <c r="AO166" s="54" t="s">
        <v>270</v>
      </c>
      <c r="AP166" s="54" t="s">
        <v>270</v>
      </c>
      <c r="AQ166" s="54" t="s">
        <v>270</v>
      </c>
      <c r="AR166" s="54" t="s">
        <v>270</v>
      </c>
      <c r="AS166" s="54" t="s">
        <v>270</v>
      </c>
      <c r="AT166" s="54" t="s">
        <v>270</v>
      </c>
      <c r="AU166" s="54" t="s">
        <v>269</v>
      </c>
      <c r="AW166" s="56" t="s">
        <v>269</v>
      </c>
      <c r="AX166" s="56" t="s">
        <v>269</v>
      </c>
      <c r="AY166" s="56" t="s">
        <v>269</v>
      </c>
      <c r="AZ166" s="56" t="s">
        <v>269</v>
      </c>
      <c r="BA166" s="56" t="s">
        <v>270</v>
      </c>
      <c r="BB166" s="56" t="s">
        <v>269</v>
      </c>
      <c r="BC166" s="56" t="s">
        <v>269</v>
      </c>
      <c r="BD166" s="56" t="s">
        <v>269</v>
      </c>
      <c r="BE166" s="56" t="s">
        <v>269</v>
      </c>
      <c r="BF166" s="56" t="s">
        <v>270</v>
      </c>
      <c r="BG166" s="56" t="s">
        <v>270</v>
      </c>
      <c r="BH166" s="56" t="s">
        <v>269</v>
      </c>
      <c r="BI166" s="56" t="s">
        <v>270</v>
      </c>
      <c r="BJ166" s="56" t="s">
        <v>269</v>
      </c>
      <c r="BK166" s="56" t="s">
        <v>269</v>
      </c>
      <c r="BL166" s="56" t="s">
        <v>270</v>
      </c>
      <c r="BM166" s="56" t="s">
        <v>270</v>
      </c>
      <c r="BN166" s="56" t="s">
        <v>270</v>
      </c>
      <c r="BO166" s="56" t="s">
        <v>270</v>
      </c>
      <c r="BP166" s="56" t="s">
        <v>270</v>
      </c>
      <c r="BQ166" s="56" t="s">
        <v>270</v>
      </c>
      <c r="BR166" s="56" t="s">
        <v>270</v>
      </c>
      <c r="BS166" s="56" t="s">
        <v>269</v>
      </c>
      <c r="BT166" s="56" t="s">
        <v>269</v>
      </c>
      <c r="BU166" s="56" t="s">
        <v>270</v>
      </c>
      <c r="BV166" s="56" t="s">
        <v>270</v>
      </c>
      <c r="BW166" s="56" t="s">
        <v>270</v>
      </c>
      <c r="BX166" s="56" t="s">
        <v>269</v>
      </c>
      <c r="BY166" s="56" t="s">
        <v>270</v>
      </c>
      <c r="BZ166" s="56" t="s">
        <v>270</v>
      </c>
      <c r="CA166" s="56" t="s">
        <v>270</v>
      </c>
      <c r="CB166" s="56" t="s">
        <v>270</v>
      </c>
      <c r="CC166" s="56" t="s">
        <v>270</v>
      </c>
      <c r="CD166" s="56" t="s">
        <v>270</v>
      </c>
      <c r="CE166" s="56" t="s">
        <v>270</v>
      </c>
      <c r="CF166" s="56" t="s">
        <v>270</v>
      </c>
      <c r="CG166" s="56" t="s">
        <v>270</v>
      </c>
      <c r="CH166" s="56" t="s">
        <v>270</v>
      </c>
      <c r="CI166" s="56" t="s">
        <v>270</v>
      </c>
      <c r="CJ166" s="57" t="s">
        <v>269</v>
      </c>
    </row>
    <row r="167" spans="2:88">
      <c r="B167" s="54" t="s">
        <v>290</v>
      </c>
      <c r="C167" s="54" t="s">
        <v>266</v>
      </c>
      <c r="D167" s="54" t="s">
        <v>69</v>
      </c>
      <c r="E167" s="54">
        <v>15</v>
      </c>
      <c r="F167" s="54" t="s">
        <v>267</v>
      </c>
      <c r="G167" s="54" t="s">
        <v>268</v>
      </c>
      <c r="H167" s="54" t="s">
        <v>269</v>
      </c>
      <c r="I167" s="54" t="s">
        <v>269</v>
      </c>
      <c r="J167" s="54" t="s">
        <v>269</v>
      </c>
      <c r="K167" s="54" t="s">
        <v>269</v>
      </c>
      <c r="L167" s="54" t="s">
        <v>270</v>
      </c>
      <c r="M167" s="54" t="s">
        <v>269</v>
      </c>
      <c r="N167" s="54" t="s">
        <v>269</v>
      </c>
      <c r="O167" s="54" t="s">
        <v>269</v>
      </c>
      <c r="P167" s="54" t="s">
        <v>269</v>
      </c>
      <c r="Q167" s="54" t="s">
        <v>270</v>
      </c>
      <c r="R167" s="54" t="s">
        <v>270</v>
      </c>
      <c r="S167" s="54" t="s">
        <v>269</v>
      </c>
      <c r="T167" s="54" t="s">
        <v>270</v>
      </c>
      <c r="U167" s="54" t="s">
        <v>269</v>
      </c>
      <c r="V167" s="54" t="s">
        <v>269</v>
      </c>
      <c r="W167" s="54" t="s">
        <v>270</v>
      </c>
      <c r="X167" s="54" t="s">
        <v>270</v>
      </c>
      <c r="Y167" s="54" t="s">
        <v>270</v>
      </c>
      <c r="Z167" s="54" t="s">
        <v>270</v>
      </c>
      <c r="AA167" s="54" t="s">
        <v>270</v>
      </c>
      <c r="AB167" s="54" t="s">
        <v>270</v>
      </c>
      <c r="AC167" s="54" t="s">
        <v>270</v>
      </c>
      <c r="AD167" s="54" t="s">
        <v>269</v>
      </c>
      <c r="AE167" s="54" t="s">
        <v>269</v>
      </c>
      <c r="AF167" s="54" t="s">
        <v>270</v>
      </c>
      <c r="AG167" s="54" t="s">
        <v>270</v>
      </c>
      <c r="AH167" s="54" t="s">
        <v>270</v>
      </c>
      <c r="AI167" s="54" t="s">
        <v>269</v>
      </c>
      <c r="AJ167" s="54" t="s">
        <v>270</v>
      </c>
      <c r="AK167" s="54" t="s">
        <v>270</v>
      </c>
      <c r="AL167" s="54" t="s">
        <v>270</v>
      </c>
      <c r="AM167" s="54" t="s">
        <v>270</v>
      </c>
      <c r="AN167" s="54" t="s">
        <v>270</v>
      </c>
      <c r="AO167" s="54" t="s">
        <v>270</v>
      </c>
      <c r="AP167" s="54" t="s">
        <v>270</v>
      </c>
      <c r="AQ167" s="54" t="s">
        <v>270</v>
      </c>
      <c r="AR167" s="54" t="s">
        <v>270</v>
      </c>
      <c r="AS167" s="54" t="s">
        <v>270</v>
      </c>
      <c r="AT167" s="54" t="s">
        <v>270</v>
      </c>
      <c r="AU167" s="54" t="s">
        <v>269</v>
      </c>
      <c r="AW167" s="56" t="s">
        <v>269</v>
      </c>
      <c r="AX167" s="56" t="s">
        <v>269</v>
      </c>
      <c r="AY167" s="56" t="s">
        <v>269</v>
      </c>
      <c r="AZ167" s="56" t="s">
        <v>269</v>
      </c>
      <c r="BA167" s="56" t="s">
        <v>270</v>
      </c>
      <c r="BB167" s="56" t="s">
        <v>269</v>
      </c>
      <c r="BC167" s="56" t="s">
        <v>269</v>
      </c>
      <c r="BD167" s="56" t="s">
        <v>269</v>
      </c>
      <c r="BE167" s="56" t="s">
        <v>269</v>
      </c>
      <c r="BF167" s="56" t="s">
        <v>270</v>
      </c>
      <c r="BG167" s="56" t="s">
        <v>270</v>
      </c>
      <c r="BH167" s="56" t="s">
        <v>269</v>
      </c>
      <c r="BI167" s="56" t="s">
        <v>270</v>
      </c>
      <c r="BJ167" s="56" t="s">
        <v>269</v>
      </c>
      <c r="BK167" s="56" t="s">
        <v>269</v>
      </c>
      <c r="BL167" s="56" t="s">
        <v>270</v>
      </c>
      <c r="BM167" s="56" t="s">
        <v>270</v>
      </c>
      <c r="BN167" s="56" t="s">
        <v>270</v>
      </c>
      <c r="BO167" s="56" t="s">
        <v>270</v>
      </c>
      <c r="BP167" s="56" t="s">
        <v>270</v>
      </c>
      <c r="BQ167" s="56" t="s">
        <v>270</v>
      </c>
      <c r="BR167" s="56" t="s">
        <v>270</v>
      </c>
      <c r="BS167" s="56" t="s">
        <v>269</v>
      </c>
      <c r="BT167" s="56" t="s">
        <v>269</v>
      </c>
      <c r="BU167" s="56" t="s">
        <v>270</v>
      </c>
      <c r="BV167" s="56" t="s">
        <v>270</v>
      </c>
      <c r="BW167" s="56" t="s">
        <v>270</v>
      </c>
      <c r="BX167" s="56" t="s">
        <v>269</v>
      </c>
      <c r="BY167" s="56" t="s">
        <v>270</v>
      </c>
      <c r="BZ167" s="56" t="s">
        <v>270</v>
      </c>
      <c r="CA167" s="56" t="s">
        <v>270</v>
      </c>
      <c r="CB167" s="56" t="s">
        <v>270</v>
      </c>
      <c r="CC167" s="56" t="s">
        <v>270</v>
      </c>
      <c r="CD167" s="56" t="s">
        <v>270</v>
      </c>
      <c r="CE167" s="56" t="s">
        <v>270</v>
      </c>
      <c r="CF167" s="56" t="s">
        <v>270</v>
      </c>
      <c r="CG167" s="56" t="s">
        <v>270</v>
      </c>
      <c r="CH167" s="56" t="s">
        <v>270</v>
      </c>
      <c r="CI167" s="56" t="s">
        <v>270</v>
      </c>
      <c r="CJ167" s="57" t="s">
        <v>269</v>
      </c>
    </row>
    <row r="168" spans="2:88">
      <c r="B168" s="54" t="s">
        <v>291</v>
      </c>
      <c r="C168" s="54" t="s">
        <v>266</v>
      </c>
      <c r="D168" s="54" t="s">
        <v>69</v>
      </c>
      <c r="E168" s="54">
        <v>15</v>
      </c>
      <c r="F168" s="54" t="s">
        <v>267</v>
      </c>
      <c r="G168" s="54" t="s">
        <v>268</v>
      </c>
      <c r="H168" s="54" t="s">
        <v>269</v>
      </c>
      <c r="I168" s="54" t="s">
        <v>269</v>
      </c>
      <c r="J168" s="54" t="s">
        <v>269</v>
      </c>
      <c r="K168" s="54" t="s">
        <v>269</v>
      </c>
      <c r="L168" s="54" t="s">
        <v>270</v>
      </c>
      <c r="M168" s="54" t="s">
        <v>269</v>
      </c>
      <c r="N168" s="54" t="s">
        <v>269</v>
      </c>
      <c r="O168" s="54" t="s">
        <v>269</v>
      </c>
      <c r="P168" s="54" t="s">
        <v>269</v>
      </c>
      <c r="Q168" s="54" t="s">
        <v>270</v>
      </c>
      <c r="R168" s="54" t="s">
        <v>270</v>
      </c>
      <c r="S168" s="54" t="s">
        <v>269</v>
      </c>
      <c r="T168" s="54" t="s">
        <v>270</v>
      </c>
      <c r="U168" s="54" t="s">
        <v>269</v>
      </c>
      <c r="V168" s="54" t="s">
        <v>269</v>
      </c>
      <c r="W168" s="54" t="s">
        <v>270</v>
      </c>
      <c r="X168" s="54" t="s">
        <v>270</v>
      </c>
      <c r="Y168" s="54" t="s">
        <v>270</v>
      </c>
      <c r="Z168" s="54" t="s">
        <v>270</v>
      </c>
      <c r="AA168" s="54" t="s">
        <v>270</v>
      </c>
      <c r="AB168" s="54" t="s">
        <v>270</v>
      </c>
      <c r="AC168" s="54" t="s">
        <v>270</v>
      </c>
      <c r="AD168" s="54" t="s">
        <v>269</v>
      </c>
      <c r="AE168" s="54" t="s">
        <v>269</v>
      </c>
      <c r="AF168" s="54" t="s">
        <v>270</v>
      </c>
      <c r="AG168" s="54" t="s">
        <v>270</v>
      </c>
      <c r="AH168" s="54" t="s">
        <v>270</v>
      </c>
      <c r="AI168" s="54" t="s">
        <v>269</v>
      </c>
      <c r="AJ168" s="54" t="s">
        <v>270</v>
      </c>
      <c r="AK168" s="54" t="s">
        <v>270</v>
      </c>
      <c r="AL168" s="54" t="s">
        <v>270</v>
      </c>
      <c r="AM168" s="54" t="s">
        <v>270</v>
      </c>
      <c r="AN168" s="54" t="s">
        <v>270</v>
      </c>
      <c r="AO168" s="54" t="s">
        <v>270</v>
      </c>
      <c r="AP168" s="54" t="s">
        <v>270</v>
      </c>
      <c r="AQ168" s="54" t="s">
        <v>270</v>
      </c>
      <c r="AR168" s="54" t="s">
        <v>270</v>
      </c>
      <c r="AS168" s="54" t="s">
        <v>270</v>
      </c>
      <c r="AT168" s="54" t="s">
        <v>270</v>
      </c>
      <c r="AU168" s="54" t="s">
        <v>269</v>
      </c>
      <c r="AW168" s="56" t="s">
        <v>269</v>
      </c>
      <c r="AX168" s="56" t="s">
        <v>269</v>
      </c>
      <c r="AY168" s="56" t="s">
        <v>269</v>
      </c>
      <c r="AZ168" s="56" t="s">
        <v>269</v>
      </c>
      <c r="BA168" s="56" t="s">
        <v>270</v>
      </c>
      <c r="BB168" s="56" t="s">
        <v>269</v>
      </c>
      <c r="BC168" s="56" t="s">
        <v>269</v>
      </c>
      <c r="BD168" s="56" t="s">
        <v>269</v>
      </c>
      <c r="BE168" s="56" t="s">
        <v>269</v>
      </c>
      <c r="BF168" s="56" t="s">
        <v>270</v>
      </c>
      <c r="BG168" s="56" t="s">
        <v>270</v>
      </c>
      <c r="BH168" s="56" t="s">
        <v>269</v>
      </c>
      <c r="BI168" s="56" t="s">
        <v>270</v>
      </c>
      <c r="BJ168" s="56" t="s">
        <v>269</v>
      </c>
      <c r="BK168" s="56" t="s">
        <v>269</v>
      </c>
      <c r="BL168" s="56" t="s">
        <v>270</v>
      </c>
      <c r="BM168" s="56" t="s">
        <v>270</v>
      </c>
      <c r="BN168" s="56" t="s">
        <v>270</v>
      </c>
      <c r="BO168" s="56" t="s">
        <v>270</v>
      </c>
      <c r="BP168" s="56" t="s">
        <v>270</v>
      </c>
      <c r="BQ168" s="56" t="s">
        <v>270</v>
      </c>
      <c r="BR168" s="56" t="s">
        <v>270</v>
      </c>
      <c r="BS168" s="56" t="s">
        <v>269</v>
      </c>
      <c r="BT168" s="56" t="s">
        <v>269</v>
      </c>
      <c r="BU168" s="56" t="s">
        <v>270</v>
      </c>
      <c r="BV168" s="56" t="s">
        <v>270</v>
      </c>
      <c r="BW168" s="56" t="s">
        <v>270</v>
      </c>
      <c r="BX168" s="56" t="s">
        <v>269</v>
      </c>
      <c r="BY168" s="56" t="s">
        <v>270</v>
      </c>
      <c r="BZ168" s="56" t="s">
        <v>270</v>
      </c>
      <c r="CA168" s="56" t="s">
        <v>270</v>
      </c>
      <c r="CB168" s="56" t="s">
        <v>270</v>
      </c>
      <c r="CC168" s="56" t="s">
        <v>270</v>
      </c>
      <c r="CD168" s="56" t="s">
        <v>270</v>
      </c>
      <c r="CE168" s="56" t="s">
        <v>270</v>
      </c>
      <c r="CF168" s="56" t="s">
        <v>270</v>
      </c>
      <c r="CG168" s="56" t="s">
        <v>270</v>
      </c>
      <c r="CH168" s="56" t="s">
        <v>270</v>
      </c>
      <c r="CI168" s="56" t="s">
        <v>270</v>
      </c>
      <c r="CJ168" s="57" t="s">
        <v>269</v>
      </c>
    </row>
    <row r="169" spans="2:88">
      <c r="B169" s="54" t="s">
        <v>292</v>
      </c>
      <c r="C169" s="54" t="s">
        <v>266</v>
      </c>
      <c r="D169" s="54" t="s">
        <v>69</v>
      </c>
      <c r="E169" s="54">
        <v>15</v>
      </c>
      <c r="F169" s="54" t="s">
        <v>267</v>
      </c>
      <c r="G169" s="54" t="s">
        <v>268</v>
      </c>
      <c r="H169" s="54" t="s">
        <v>269</v>
      </c>
      <c r="I169" s="54" t="s">
        <v>269</v>
      </c>
      <c r="J169" s="54" t="s">
        <v>269</v>
      </c>
      <c r="K169" s="54" t="s">
        <v>269</v>
      </c>
      <c r="L169" s="54" t="s">
        <v>270</v>
      </c>
      <c r="M169" s="54" t="s">
        <v>269</v>
      </c>
      <c r="N169" s="54" t="s">
        <v>269</v>
      </c>
      <c r="O169" s="54" t="s">
        <v>269</v>
      </c>
      <c r="P169" s="54" t="s">
        <v>269</v>
      </c>
      <c r="Q169" s="54" t="s">
        <v>270</v>
      </c>
      <c r="R169" s="54" t="s">
        <v>270</v>
      </c>
      <c r="S169" s="54" t="s">
        <v>269</v>
      </c>
      <c r="T169" s="54" t="s">
        <v>270</v>
      </c>
      <c r="U169" s="54" t="s">
        <v>269</v>
      </c>
      <c r="V169" s="54" t="s">
        <v>269</v>
      </c>
      <c r="W169" s="54" t="s">
        <v>270</v>
      </c>
      <c r="X169" s="54" t="s">
        <v>270</v>
      </c>
      <c r="Y169" s="54" t="s">
        <v>270</v>
      </c>
      <c r="Z169" s="54" t="s">
        <v>270</v>
      </c>
      <c r="AA169" s="54" t="s">
        <v>270</v>
      </c>
      <c r="AB169" s="54" t="s">
        <v>270</v>
      </c>
      <c r="AC169" s="54" t="s">
        <v>270</v>
      </c>
      <c r="AD169" s="54" t="s">
        <v>269</v>
      </c>
      <c r="AE169" s="54" t="s">
        <v>269</v>
      </c>
      <c r="AF169" s="54" t="s">
        <v>270</v>
      </c>
      <c r="AG169" s="54" t="s">
        <v>270</v>
      </c>
      <c r="AH169" s="54" t="s">
        <v>270</v>
      </c>
      <c r="AI169" s="54" t="s">
        <v>269</v>
      </c>
      <c r="AJ169" s="54" t="s">
        <v>270</v>
      </c>
      <c r="AK169" s="54" t="s">
        <v>270</v>
      </c>
      <c r="AL169" s="54" t="s">
        <v>270</v>
      </c>
      <c r="AM169" s="54" t="s">
        <v>270</v>
      </c>
      <c r="AN169" s="54" t="s">
        <v>270</v>
      </c>
      <c r="AO169" s="54" t="s">
        <v>270</v>
      </c>
      <c r="AP169" s="54" t="s">
        <v>270</v>
      </c>
      <c r="AQ169" s="54" t="s">
        <v>270</v>
      </c>
      <c r="AR169" s="54" t="s">
        <v>270</v>
      </c>
      <c r="AS169" s="54" t="s">
        <v>270</v>
      </c>
      <c r="AT169" s="54" t="s">
        <v>270</v>
      </c>
      <c r="AU169" s="54" t="s">
        <v>269</v>
      </c>
      <c r="AW169" s="56" t="s">
        <v>269</v>
      </c>
      <c r="AX169" s="56" t="s">
        <v>269</v>
      </c>
      <c r="AY169" s="56" t="s">
        <v>269</v>
      </c>
      <c r="AZ169" s="56" t="s">
        <v>269</v>
      </c>
      <c r="BA169" s="56" t="s">
        <v>270</v>
      </c>
      <c r="BB169" s="56" t="s">
        <v>269</v>
      </c>
      <c r="BC169" s="56" t="s">
        <v>269</v>
      </c>
      <c r="BD169" s="56" t="s">
        <v>269</v>
      </c>
      <c r="BE169" s="56" t="s">
        <v>269</v>
      </c>
      <c r="BF169" s="56" t="s">
        <v>270</v>
      </c>
      <c r="BG169" s="56" t="s">
        <v>270</v>
      </c>
      <c r="BH169" s="56" t="s">
        <v>269</v>
      </c>
      <c r="BI169" s="56" t="s">
        <v>270</v>
      </c>
      <c r="BJ169" s="56" t="s">
        <v>269</v>
      </c>
      <c r="BK169" s="56" t="s">
        <v>269</v>
      </c>
      <c r="BL169" s="56" t="s">
        <v>270</v>
      </c>
      <c r="BM169" s="56" t="s">
        <v>270</v>
      </c>
      <c r="BN169" s="56" t="s">
        <v>270</v>
      </c>
      <c r="BO169" s="56" t="s">
        <v>270</v>
      </c>
      <c r="BP169" s="56" t="s">
        <v>270</v>
      </c>
      <c r="BQ169" s="56" t="s">
        <v>270</v>
      </c>
      <c r="BR169" s="56" t="s">
        <v>270</v>
      </c>
      <c r="BS169" s="56" t="s">
        <v>269</v>
      </c>
      <c r="BT169" s="56" t="s">
        <v>269</v>
      </c>
      <c r="BU169" s="56" t="s">
        <v>270</v>
      </c>
      <c r="BV169" s="56" t="s">
        <v>270</v>
      </c>
      <c r="BW169" s="56" t="s">
        <v>270</v>
      </c>
      <c r="BX169" s="56" t="s">
        <v>269</v>
      </c>
      <c r="BY169" s="56" t="s">
        <v>270</v>
      </c>
      <c r="BZ169" s="56" t="s">
        <v>270</v>
      </c>
      <c r="CA169" s="56" t="s">
        <v>271</v>
      </c>
      <c r="CB169" s="56" t="s">
        <v>270</v>
      </c>
      <c r="CC169" s="56" t="s">
        <v>270</v>
      </c>
      <c r="CD169" s="56" t="s">
        <v>270</v>
      </c>
      <c r="CE169" s="56" t="s">
        <v>270</v>
      </c>
      <c r="CF169" s="56" t="s">
        <v>270</v>
      </c>
      <c r="CG169" s="56" t="s">
        <v>270</v>
      </c>
      <c r="CH169" s="56" t="s">
        <v>270</v>
      </c>
      <c r="CI169" s="56" t="s">
        <v>270</v>
      </c>
      <c r="CJ169" s="57" t="s">
        <v>269</v>
      </c>
    </row>
    <row r="170" spans="2:88">
      <c r="B170" s="54" t="s">
        <v>293</v>
      </c>
      <c r="C170" s="54" t="s">
        <v>266</v>
      </c>
      <c r="D170" s="54" t="s">
        <v>69</v>
      </c>
      <c r="E170" s="54">
        <v>15</v>
      </c>
      <c r="F170" s="54" t="s">
        <v>267</v>
      </c>
      <c r="G170" s="54" t="s">
        <v>268</v>
      </c>
      <c r="H170" s="54" t="s">
        <v>269</v>
      </c>
      <c r="I170" s="54" t="s">
        <v>269</v>
      </c>
      <c r="J170" s="54" t="s">
        <v>269</v>
      </c>
      <c r="K170" s="54" t="s">
        <v>269</v>
      </c>
      <c r="L170" s="54" t="s">
        <v>270</v>
      </c>
      <c r="M170" s="54" t="s">
        <v>269</v>
      </c>
      <c r="N170" s="54" t="s">
        <v>269</v>
      </c>
      <c r="O170" s="54" t="s">
        <v>269</v>
      </c>
      <c r="P170" s="54" t="s">
        <v>269</v>
      </c>
      <c r="Q170" s="54" t="s">
        <v>270</v>
      </c>
      <c r="R170" s="54" t="s">
        <v>270</v>
      </c>
      <c r="S170" s="54" t="s">
        <v>269</v>
      </c>
      <c r="T170" s="54" t="s">
        <v>270</v>
      </c>
      <c r="U170" s="54" t="s">
        <v>269</v>
      </c>
      <c r="V170" s="54" t="s">
        <v>269</v>
      </c>
      <c r="W170" s="54" t="s">
        <v>270</v>
      </c>
      <c r="X170" s="54" t="s">
        <v>270</v>
      </c>
      <c r="Y170" s="54" t="s">
        <v>270</v>
      </c>
      <c r="Z170" s="54" t="s">
        <v>270</v>
      </c>
      <c r="AA170" s="54" t="s">
        <v>270</v>
      </c>
      <c r="AB170" s="54" t="s">
        <v>270</v>
      </c>
      <c r="AC170" s="54" t="s">
        <v>270</v>
      </c>
      <c r="AD170" s="54" t="s">
        <v>269</v>
      </c>
      <c r="AE170" s="54" t="s">
        <v>269</v>
      </c>
      <c r="AF170" s="54" t="s">
        <v>270</v>
      </c>
      <c r="AG170" s="54" t="s">
        <v>270</v>
      </c>
      <c r="AH170" s="54" t="s">
        <v>270</v>
      </c>
      <c r="AI170" s="54" t="s">
        <v>269</v>
      </c>
      <c r="AJ170" s="54" t="s">
        <v>270</v>
      </c>
      <c r="AK170" s="54" t="s">
        <v>270</v>
      </c>
      <c r="AL170" s="54" t="s">
        <v>270</v>
      </c>
      <c r="AM170" s="54" t="s">
        <v>270</v>
      </c>
      <c r="AN170" s="54" t="s">
        <v>270</v>
      </c>
      <c r="AO170" s="54" t="s">
        <v>270</v>
      </c>
      <c r="AP170" s="54" t="s">
        <v>270</v>
      </c>
      <c r="AQ170" s="54" t="s">
        <v>270</v>
      </c>
      <c r="AR170" s="54" t="s">
        <v>270</v>
      </c>
      <c r="AS170" s="54" t="s">
        <v>270</v>
      </c>
      <c r="AT170" s="54" t="s">
        <v>270</v>
      </c>
      <c r="AU170" s="54" t="s">
        <v>269</v>
      </c>
      <c r="AW170" s="56" t="s">
        <v>269</v>
      </c>
      <c r="AX170" s="56" t="s">
        <v>269</v>
      </c>
      <c r="AY170" s="56" t="s">
        <v>269</v>
      </c>
      <c r="AZ170" s="56" t="s">
        <v>269</v>
      </c>
      <c r="BA170" s="56" t="s">
        <v>270</v>
      </c>
      <c r="BB170" s="56" t="s">
        <v>271</v>
      </c>
      <c r="BC170" s="56" t="s">
        <v>271</v>
      </c>
      <c r="BD170" s="56" t="s">
        <v>269</v>
      </c>
      <c r="BE170" s="56" t="s">
        <v>269</v>
      </c>
      <c r="BF170" s="56" t="s">
        <v>270</v>
      </c>
      <c r="BG170" s="56" t="s">
        <v>270</v>
      </c>
      <c r="BH170" s="56" t="s">
        <v>269</v>
      </c>
      <c r="BI170" s="56" t="s">
        <v>270</v>
      </c>
      <c r="BJ170" s="56" t="s">
        <v>269</v>
      </c>
      <c r="BK170" s="56" t="s">
        <v>269</v>
      </c>
      <c r="BL170" s="56" t="s">
        <v>270</v>
      </c>
      <c r="BM170" s="56" t="s">
        <v>270</v>
      </c>
      <c r="BN170" s="56" t="s">
        <v>270</v>
      </c>
      <c r="BO170" s="56" t="s">
        <v>270</v>
      </c>
      <c r="BP170" s="56" t="s">
        <v>270</v>
      </c>
      <c r="BQ170" s="56" t="s">
        <v>270</v>
      </c>
      <c r="BR170" s="56" t="s">
        <v>270</v>
      </c>
      <c r="BS170" s="56" t="s">
        <v>269</v>
      </c>
      <c r="BT170" s="56" t="s">
        <v>269</v>
      </c>
      <c r="BU170" s="56" t="s">
        <v>270</v>
      </c>
      <c r="BV170" s="56" t="s">
        <v>270</v>
      </c>
      <c r="BW170" s="56" t="s">
        <v>270</v>
      </c>
      <c r="BX170" s="56" t="s">
        <v>269</v>
      </c>
      <c r="BY170" s="56" t="s">
        <v>270</v>
      </c>
      <c r="BZ170" s="56" t="s">
        <v>270</v>
      </c>
      <c r="CA170" s="56" t="s">
        <v>271</v>
      </c>
      <c r="CB170" s="56" t="s">
        <v>270</v>
      </c>
      <c r="CC170" s="56" t="s">
        <v>270</v>
      </c>
      <c r="CD170" s="56" t="s">
        <v>270</v>
      </c>
      <c r="CE170" s="56" t="s">
        <v>270</v>
      </c>
      <c r="CF170" s="56" t="s">
        <v>270</v>
      </c>
      <c r="CG170" s="56" t="s">
        <v>270</v>
      </c>
      <c r="CH170" s="56" t="s">
        <v>270</v>
      </c>
      <c r="CI170" s="56" t="s">
        <v>270</v>
      </c>
      <c r="CJ170" s="57" t="s">
        <v>269</v>
      </c>
    </row>
    <row r="171" spans="2:88">
      <c r="B171" s="54" t="s">
        <v>294</v>
      </c>
      <c r="C171" s="54" t="s">
        <v>266</v>
      </c>
      <c r="D171" s="54" t="s">
        <v>69</v>
      </c>
      <c r="E171" s="54">
        <v>15</v>
      </c>
      <c r="F171" s="54" t="s">
        <v>267</v>
      </c>
      <c r="G171" s="54" t="s">
        <v>268</v>
      </c>
      <c r="H171" s="54" t="s">
        <v>269</v>
      </c>
      <c r="I171" s="54" t="s">
        <v>269</v>
      </c>
      <c r="J171" s="54" t="s">
        <v>269</v>
      </c>
      <c r="K171" s="54" t="s">
        <v>269</v>
      </c>
      <c r="L171" s="54" t="s">
        <v>270</v>
      </c>
      <c r="M171" s="54" t="s">
        <v>269</v>
      </c>
      <c r="N171" s="54" t="s">
        <v>269</v>
      </c>
      <c r="O171" s="54" t="s">
        <v>269</v>
      </c>
      <c r="P171" s="54" t="s">
        <v>269</v>
      </c>
      <c r="Q171" s="54" t="s">
        <v>270</v>
      </c>
      <c r="R171" s="54" t="s">
        <v>270</v>
      </c>
      <c r="S171" s="54" t="s">
        <v>269</v>
      </c>
      <c r="T171" s="54" t="s">
        <v>270</v>
      </c>
      <c r="U171" s="54" t="s">
        <v>269</v>
      </c>
      <c r="V171" s="54" t="s">
        <v>269</v>
      </c>
      <c r="W171" s="54" t="s">
        <v>270</v>
      </c>
      <c r="X171" s="54" t="s">
        <v>270</v>
      </c>
      <c r="Y171" s="54" t="s">
        <v>270</v>
      </c>
      <c r="Z171" s="54" t="s">
        <v>270</v>
      </c>
      <c r="AA171" s="54" t="s">
        <v>270</v>
      </c>
      <c r="AB171" s="54" t="s">
        <v>270</v>
      </c>
      <c r="AC171" s="54" t="s">
        <v>270</v>
      </c>
      <c r="AD171" s="54" t="s">
        <v>269</v>
      </c>
      <c r="AE171" s="54" t="s">
        <v>269</v>
      </c>
      <c r="AF171" s="54" t="s">
        <v>270</v>
      </c>
      <c r="AG171" s="54" t="s">
        <v>270</v>
      </c>
      <c r="AH171" s="54" t="s">
        <v>270</v>
      </c>
      <c r="AI171" s="54" t="s">
        <v>269</v>
      </c>
      <c r="AJ171" s="54" t="s">
        <v>270</v>
      </c>
      <c r="AK171" s="54" t="s">
        <v>270</v>
      </c>
      <c r="AL171" s="54" t="s">
        <v>270</v>
      </c>
      <c r="AM171" s="54" t="s">
        <v>270</v>
      </c>
      <c r="AN171" s="54" t="s">
        <v>270</v>
      </c>
      <c r="AO171" s="54" t="s">
        <v>270</v>
      </c>
      <c r="AP171" s="54" t="s">
        <v>270</v>
      </c>
      <c r="AQ171" s="54" t="s">
        <v>270</v>
      </c>
      <c r="AR171" s="54" t="s">
        <v>270</v>
      </c>
      <c r="AS171" s="54" t="s">
        <v>270</v>
      </c>
      <c r="AT171" s="54" t="s">
        <v>270</v>
      </c>
      <c r="AU171" s="54" t="s">
        <v>269</v>
      </c>
      <c r="AW171" s="56" t="s">
        <v>271</v>
      </c>
      <c r="AX171" s="56" t="s">
        <v>269</v>
      </c>
      <c r="AY171" s="56" t="s">
        <v>269</v>
      </c>
      <c r="AZ171" s="56" t="s">
        <v>271</v>
      </c>
      <c r="BA171" s="56" t="s">
        <v>270</v>
      </c>
      <c r="BB171" s="56" t="s">
        <v>271</v>
      </c>
      <c r="BC171" s="56" t="s">
        <v>269</v>
      </c>
      <c r="BD171" s="56" t="s">
        <v>271</v>
      </c>
      <c r="BE171" s="56" t="s">
        <v>269</v>
      </c>
      <c r="BF171" s="56" t="s">
        <v>270</v>
      </c>
      <c r="BG171" s="56" t="s">
        <v>270</v>
      </c>
      <c r="BH171" s="56" t="s">
        <v>269</v>
      </c>
      <c r="BI171" s="56" t="s">
        <v>270</v>
      </c>
      <c r="BJ171" s="56" t="s">
        <v>269</v>
      </c>
      <c r="BK171" s="56" t="s">
        <v>269</v>
      </c>
      <c r="BL171" s="56" t="s">
        <v>270</v>
      </c>
      <c r="BM171" s="56" t="s">
        <v>270</v>
      </c>
      <c r="BN171" s="56" t="s">
        <v>270</v>
      </c>
      <c r="BO171" s="56" t="s">
        <v>270</v>
      </c>
      <c r="BP171" s="56" t="s">
        <v>270</v>
      </c>
      <c r="BQ171" s="56" t="s">
        <v>270</v>
      </c>
      <c r="BR171" s="56" t="s">
        <v>270</v>
      </c>
      <c r="BS171" s="56" t="s">
        <v>269</v>
      </c>
      <c r="BT171" s="56" t="s">
        <v>269</v>
      </c>
      <c r="BU171" s="56" t="s">
        <v>270</v>
      </c>
      <c r="BV171" s="56" t="s">
        <v>270</v>
      </c>
      <c r="BW171" s="56" t="s">
        <v>270</v>
      </c>
      <c r="BX171" s="56" t="s">
        <v>269</v>
      </c>
      <c r="BY171" s="56" t="s">
        <v>270</v>
      </c>
      <c r="BZ171" s="56" t="s">
        <v>270</v>
      </c>
      <c r="CA171" s="56" t="s">
        <v>271</v>
      </c>
      <c r="CB171" s="56" t="s">
        <v>270</v>
      </c>
      <c r="CC171" s="56" t="s">
        <v>270</v>
      </c>
      <c r="CD171" s="56" t="s">
        <v>270</v>
      </c>
      <c r="CE171" s="56" t="s">
        <v>270</v>
      </c>
      <c r="CF171" s="56" t="s">
        <v>270</v>
      </c>
      <c r="CG171" s="56" t="s">
        <v>270</v>
      </c>
      <c r="CH171" s="56" t="s">
        <v>270</v>
      </c>
      <c r="CI171" s="56" t="s">
        <v>270</v>
      </c>
      <c r="CJ171" s="57" t="s">
        <v>269</v>
      </c>
    </row>
    <row r="172" spans="2:88">
      <c r="B172" s="54" t="s">
        <v>295</v>
      </c>
      <c r="C172" s="54" t="s">
        <v>266</v>
      </c>
      <c r="D172" s="54" t="s">
        <v>69</v>
      </c>
      <c r="E172" s="54">
        <v>15</v>
      </c>
      <c r="F172" s="54" t="s">
        <v>267</v>
      </c>
      <c r="G172" s="54" t="s">
        <v>268</v>
      </c>
      <c r="H172" s="54" t="s">
        <v>269</v>
      </c>
      <c r="I172" s="54" t="s">
        <v>269</v>
      </c>
      <c r="J172" s="54" t="s">
        <v>269</v>
      </c>
      <c r="K172" s="54" t="s">
        <v>269</v>
      </c>
      <c r="L172" s="54" t="s">
        <v>270</v>
      </c>
      <c r="M172" s="54" t="s">
        <v>269</v>
      </c>
      <c r="N172" s="54" t="s">
        <v>269</v>
      </c>
      <c r="O172" s="54" t="s">
        <v>269</v>
      </c>
      <c r="P172" s="54" t="s">
        <v>269</v>
      </c>
      <c r="Q172" s="54" t="s">
        <v>270</v>
      </c>
      <c r="R172" s="54" t="s">
        <v>270</v>
      </c>
      <c r="S172" s="54" t="s">
        <v>269</v>
      </c>
      <c r="T172" s="54" t="s">
        <v>270</v>
      </c>
      <c r="U172" s="54" t="s">
        <v>269</v>
      </c>
      <c r="V172" s="54" t="s">
        <v>269</v>
      </c>
      <c r="W172" s="54" t="s">
        <v>270</v>
      </c>
      <c r="X172" s="54" t="s">
        <v>270</v>
      </c>
      <c r="Y172" s="54" t="s">
        <v>270</v>
      </c>
      <c r="Z172" s="54" t="s">
        <v>270</v>
      </c>
      <c r="AA172" s="54" t="s">
        <v>270</v>
      </c>
      <c r="AB172" s="54" t="s">
        <v>270</v>
      </c>
      <c r="AC172" s="54" t="s">
        <v>270</v>
      </c>
      <c r="AD172" s="54" t="s">
        <v>269</v>
      </c>
      <c r="AE172" s="54" t="s">
        <v>269</v>
      </c>
      <c r="AF172" s="54" t="s">
        <v>270</v>
      </c>
      <c r="AG172" s="54" t="s">
        <v>270</v>
      </c>
      <c r="AH172" s="54" t="s">
        <v>270</v>
      </c>
      <c r="AI172" s="54" t="s">
        <v>269</v>
      </c>
      <c r="AJ172" s="54" t="s">
        <v>270</v>
      </c>
      <c r="AK172" s="54" t="s">
        <v>270</v>
      </c>
      <c r="AL172" s="54" t="s">
        <v>270</v>
      </c>
      <c r="AM172" s="54" t="s">
        <v>270</v>
      </c>
      <c r="AN172" s="54" t="s">
        <v>270</v>
      </c>
      <c r="AO172" s="54" t="s">
        <v>270</v>
      </c>
      <c r="AP172" s="54" t="s">
        <v>270</v>
      </c>
      <c r="AQ172" s="54" t="s">
        <v>270</v>
      </c>
      <c r="AR172" s="54" t="s">
        <v>270</v>
      </c>
      <c r="AS172" s="54" t="s">
        <v>270</v>
      </c>
      <c r="AT172" s="54" t="s">
        <v>270</v>
      </c>
      <c r="AU172" s="54" t="s">
        <v>269</v>
      </c>
      <c r="AW172" s="56" t="s">
        <v>271</v>
      </c>
      <c r="AX172" s="56" t="s">
        <v>269</v>
      </c>
      <c r="AY172" s="56" t="s">
        <v>269</v>
      </c>
      <c r="AZ172" s="56" t="s">
        <v>271</v>
      </c>
      <c r="BA172" s="56" t="s">
        <v>270</v>
      </c>
      <c r="BB172" s="56" t="s">
        <v>271</v>
      </c>
      <c r="BC172" s="56" t="s">
        <v>269</v>
      </c>
      <c r="BD172" s="56" t="s">
        <v>271</v>
      </c>
      <c r="BE172" s="56" t="s">
        <v>269</v>
      </c>
      <c r="BF172" s="56" t="s">
        <v>270</v>
      </c>
      <c r="BG172" s="56" t="s">
        <v>270</v>
      </c>
      <c r="BH172" s="56" t="s">
        <v>269</v>
      </c>
      <c r="BI172" s="56" t="s">
        <v>270</v>
      </c>
      <c r="BJ172" s="56" t="s">
        <v>269</v>
      </c>
      <c r="BK172" s="56" t="s">
        <v>269</v>
      </c>
      <c r="BL172" s="56" t="s">
        <v>270</v>
      </c>
      <c r="BM172" s="56" t="s">
        <v>270</v>
      </c>
      <c r="BN172" s="56" t="s">
        <v>270</v>
      </c>
      <c r="BO172" s="56" t="s">
        <v>270</v>
      </c>
      <c r="BP172" s="56" t="s">
        <v>270</v>
      </c>
      <c r="BQ172" s="56" t="s">
        <v>270</v>
      </c>
      <c r="BR172" s="56" t="s">
        <v>270</v>
      </c>
      <c r="BS172" s="56" t="s">
        <v>269</v>
      </c>
      <c r="BT172" s="56" t="s">
        <v>269</v>
      </c>
      <c r="BU172" s="56" t="s">
        <v>270</v>
      </c>
      <c r="BV172" s="56" t="s">
        <v>270</v>
      </c>
      <c r="BW172" s="56" t="s">
        <v>270</v>
      </c>
      <c r="BX172" s="56" t="s">
        <v>269</v>
      </c>
      <c r="BY172" s="56" t="s">
        <v>270</v>
      </c>
      <c r="BZ172" s="56" t="s">
        <v>270</v>
      </c>
      <c r="CA172" s="56" t="s">
        <v>271</v>
      </c>
      <c r="CB172" s="56" t="s">
        <v>270</v>
      </c>
      <c r="CC172" s="56" t="s">
        <v>270</v>
      </c>
      <c r="CD172" s="56" t="s">
        <v>270</v>
      </c>
      <c r="CE172" s="56" t="s">
        <v>270</v>
      </c>
      <c r="CF172" s="56" t="s">
        <v>270</v>
      </c>
      <c r="CG172" s="56" t="s">
        <v>270</v>
      </c>
      <c r="CH172" s="56" t="s">
        <v>270</v>
      </c>
      <c r="CI172" s="56" t="s">
        <v>270</v>
      </c>
      <c r="CJ172" s="57" t="s">
        <v>269</v>
      </c>
    </row>
    <row r="173" spans="2:88">
      <c r="B173" s="54" t="s">
        <v>296</v>
      </c>
      <c r="C173" s="54" t="s">
        <v>266</v>
      </c>
      <c r="D173" s="54" t="s">
        <v>69</v>
      </c>
      <c r="E173" s="54">
        <v>123</v>
      </c>
      <c r="F173" s="54" t="s">
        <v>267</v>
      </c>
      <c r="G173" s="54" t="s">
        <v>268</v>
      </c>
      <c r="H173" s="54" t="s">
        <v>269</v>
      </c>
      <c r="I173" s="54" t="s">
        <v>269</v>
      </c>
      <c r="J173" s="54" t="s">
        <v>269</v>
      </c>
      <c r="K173" s="54" t="s">
        <v>269</v>
      </c>
      <c r="L173" s="54" t="s">
        <v>270</v>
      </c>
      <c r="M173" s="54" t="s">
        <v>270</v>
      </c>
      <c r="N173" s="54" t="s">
        <v>269</v>
      </c>
      <c r="O173" s="54" t="s">
        <v>270</v>
      </c>
      <c r="P173" s="54" t="s">
        <v>270</v>
      </c>
      <c r="Q173" s="54" t="s">
        <v>270</v>
      </c>
      <c r="R173" s="54" t="s">
        <v>270</v>
      </c>
      <c r="S173" s="54" t="s">
        <v>271</v>
      </c>
      <c r="T173" s="54" t="s">
        <v>270</v>
      </c>
      <c r="U173" s="54" t="s">
        <v>269</v>
      </c>
      <c r="V173" s="54" t="s">
        <v>269</v>
      </c>
      <c r="W173" s="54" t="s">
        <v>270</v>
      </c>
      <c r="X173" s="54" t="s">
        <v>270</v>
      </c>
      <c r="Y173" s="54" t="s">
        <v>270</v>
      </c>
      <c r="Z173" s="54" t="s">
        <v>269</v>
      </c>
      <c r="AA173" s="54" t="s">
        <v>270</v>
      </c>
      <c r="AB173" s="54" t="s">
        <v>270</v>
      </c>
      <c r="AC173" s="54" t="s">
        <v>270</v>
      </c>
      <c r="AD173" s="54" t="s">
        <v>269</v>
      </c>
      <c r="AE173" s="54" t="s">
        <v>269</v>
      </c>
      <c r="AF173" s="54" t="s">
        <v>269</v>
      </c>
      <c r="AG173" s="54" t="s">
        <v>271</v>
      </c>
      <c r="AH173" s="54" t="s">
        <v>270</v>
      </c>
      <c r="AI173" s="54" t="s">
        <v>269</v>
      </c>
      <c r="AJ173" s="54" t="s">
        <v>269</v>
      </c>
      <c r="AK173" s="54" t="s">
        <v>270</v>
      </c>
      <c r="AL173" s="54" t="s">
        <v>269</v>
      </c>
      <c r="AM173" s="54" t="s">
        <v>270</v>
      </c>
      <c r="AN173" s="54" t="s">
        <v>270</v>
      </c>
      <c r="AO173" s="54" t="s">
        <v>270</v>
      </c>
      <c r="AP173" s="54" t="s">
        <v>270</v>
      </c>
      <c r="AQ173" s="54" t="s">
        <v>270</v>
      </c>
      <c r="AR173" s="54" t="s">
        <v>270</v>
      </c>
      <c r="AS173" s="54" t="s">
        <v>270</v>
      </c>
      <c r="AT173" s="54" t="s">
        <v>269</v>
      </c>
      <c r="AU173" s="54" t="s">
        <v>269</v>
      </c>
      <c r="AW173" s="56" t="s">
        <v>271</v>
      </c>
      <c r="AX173" s="56" t="s">
        <v>271</v>
      </c>
      <c r="AY173" s="56" t="s">
        <v>269</v>
      </c>
      <c r="AZ173" s="56" t="s">
        <v>269</v>
      </c>
      <c r="BA173" s="56" t="s">
        <v>270</v>
      </c>
      <c r="BB173" s="56" t="s">
        <v>270</v>
      </c>
      <c r="BC173" s="56" t="s">
        <v>269</v>
      </c>
      <c r="BD173" s="56" t="s">
        <v>270</v>
      </c>
      <c r="BE173" s="56" t="s">
        <v>270</v>
      </c>
      <c r="BF173" s="56" t="s">
        <v>270</v>
      </c>
      <c r="BG173" s="56" t="s">
        <v>271</v>
      </c>
      <c r="BH173" s="56" t="s">
        <v>271</v>
      </c>
      <c r="BI173" s="56" t="s">
        <v>270</v>
      </c>
      <c r="BJ173" s="56" t="s">
        <v>271</v>
      </c>
      <c r="BK173" s="56" t="s">
        <v>269</v>
      </c>
      <c r="BL173" s="56" t="s">
        <v>270</v>
      </c>
      <c r="BM173" s="56" t="s">
        <v>270</v>
      </c>
      <c r="BN173" s="56" t="s">
        <v>270</v>
      </c>
      <c r="BO173" s="56" t="s">
        <v>269</v>
      </c>
      <c r="BP173" s="56" t="s">
        <v>270</v>
      </c>
      <c r="BQ173" s="56" t="s">
        <v>270</v>
      </c>
      <c r="BR173" s="56" t="s">
        <v>270</v>
      </c>
      <c r="BS173" s="56" t="s">
        <v>269</v>
      </c>
      <c r="BT173" s="56" t="s">
        <v>269</v>
      </c>
      <c r="BU173" s="56" t="s">
        <v>269</v>
      </c>
      <c r="BV173" s="56" t="s">
        <v>271</v>
      </c>
      <c r="BW173" s="56" t="s">
        <v>270</v>
      </c>
      <c r="BX173" s="56" t="s">
        <v>269</v>
      </c>
      <c r="BY173" s="56" t="s">
        <v>269</v>
      </c>
      <c r="BZ173" s="56" t="s">
        <v>270</v>
      </c>
      <c r="CA173" s="56" t="s">
        <v>269</v>
      </c>
      <c r="CB173" s="56" t="s">
        <v>270</v>
      </c>
      <c r="CC173" s="56" t="s">
        <v>270</v>
      </c>
      <c r="CD173" s="56" t="s">
        <v>270</v>
      </c>
      <c r="CE173" s="56" t="s">
        <v>271</v>
      </c>
      <c r="CF173" s="56" t="s">
        <v>271</v>
      </c>
      <c r="CG173" s="56" t="s">
        <v>270</v>
      </c>
      <c r="CH173" s="56" t="s">
        <v>270</v>
      </c>
      <c r="CI173" s="56" t="s">
        <v>269</v>
      </c>
      <c r="CJ173" s="57" t="s">
        <v>269</v>
      </c>
    </row>
    <row r="174" spans="2:88">
      <c r="B174" s="54" t="s">
        <v>297</v>
      </c>
      <c r="C174" s="54" t="s">
        <v>266</v>
      </c>
      <c r="D174" s="54" t="s">
        <v>69</v>
      </c>
      <c r="E174" s="54">
        <v>130</v>
      </c>
      <c r="F174" s="54" t="s">
        <v>267</v>
      </c>
      <c r="G174" s="54" t="s">
        <v>268</v>
      </c>
      <c r="H174" s="54" t="s">
        <v>269</v>
      </c>
      <c r="I174" s="54" t="s">
        <v>269</v>
      </c>
      <c r="J174" s="54" t="s">
        <v>269</v>
      </c>
      <c r="K174" s="54" t="s">
        <v>269</v>
      </c>
      <c r="L174" s="54" t="s">
        <v>270</v>
      </c>
      <c r="M174" s="54" t="s">
        <v>270</v>
      </c>
      <c r="N174" s="54" t="s">
        <v>269</v>
      </c>
      <c r="O174" s="54" t="s">
        <v>270</v>
      </c>
      <c r="P174" s="54" t="s">
        <v>270</v>
      </c>
      <c r="Q174" s="54" t="s">
        <v>270</v>
      </c>
      <c r="R174" s="54" t="s">
        <v>270</v>
      </c>
      <c r="S174" s="54" t="s">
        <v>270</v>
      </c>
      <c r="T174" s="54" t="s">
        <v>270</v>
      </c>
      <c r="U174" s="54" t="s">
        <v>269</v>
      </c>
      <c r="V174" s="54" t="s">
        <v>269</v>
      </c>
      <c r="W174" s="54" t="s">
        <v>270</v>
      </c>
      <c r="X174" s="54" t="s">
        <v>270</v>
      </c>
      <c r="Y174" s="54" t="s">
        <v>270</v>
      </c>
      <c r="Z174" s="54" t="s">
        <v>269</v>
      </c>
      <c r="AA174" s="54" t="s">
        <v>270</v>
      </c>
      <c r="AB174" s="54" t="s">
        <v>270</v>
      </c>
      <c r="AC174" s="54" t="s">
        <v>270</v>
      </c>
      <c r="AD174" s="54" t="s">
        <v>269</v>
      </c>
      <c r="AE174" s="54" t="s">
        <v>269</v>
      </c>
      <c r="AF174" s="54" t="s">
        <v>269</v>
      </c>
      <c r="AG174" s="54" t="s">
        <v>269</v>
      </c>
      <c r="AH174" s="54" t="s">
        <v>270</v>
      </c>
      <c r="AI174" s="54" t="s">
        <v>269</v>
      </c>
      <c r="AJ174" s="54" t="s">
        <v>269</v>
      </c>
      <c r="AK174" s="54" t="s">
        <v>270</v>
      </c>
      <c r="AL174" s="54" t="s">
        <v>269</v>
      </c>
      <c r="AM174" s="54" t="s">
        <v>270</v>
      </c>
      <c r="AN174" s="54" t="s">
        <v>270</v>
      </c>
      <c r="AO174" s="54" t="s">
        <v>270</v>
      </c>
      <c r="AP174" s="54" t="s">
        <v>270</v>
      </c>
      <c r="AQ174" s="54" t="s">
        <v>270</v>
      </c>
      <c r="AR174" s="54" t="s">
        <v>270</v>
      </c>
      <c r="AS174" s="54" t="s">
        <v>270</v>
      </c>
      <c r="AT174" s="54" t="s">
        <v>269</v>
      </c>
      <c r="AU174" s="54" t="s">
        <v>269</v>
      </c>
      <c r="AW174" s="56" t="s">
        <v>269</v>
      </c>
      <c r="AX174" s="56" t="s">
        <v>269</v>
      </c>
      <c r="AY174" s="56" t="s">
        <v>269</v>
      </c>
      <c r="AZ174" s="56" t="s">
        <v>269</v>
      </c>
      <c r="BA174" s="56" t="s">
        <v>270</v>
      </c>
      <c r="BB174" s="56" t="s">
        <v>270</v>
      </c>
      <c r="BC174" s="56" t="s">
        <v>271</v>
      </c>
      <c r="BD174" s="56" t="s">
        <v>270</v>
      </c>
      <c r="BE174" s="56" t="s">
        <v>271</v>
      </c>
      <c r="BF174" s="56" t="s">
        <v>270</v>
      </c>
      <c r="BG174" s="56" t="s">
        <v>270</v>
      </c>
      <c r="BH174" s="56" t="s">
        <v>270</v>
      </c>
      <c r="BI174" s="56" t="s">
        <v>270</v>
      </c>
      <c r="BJ174" s="56" t="s">
        <v>271</v>
      </c>
      <c r="BK174" s="56" t="s">
        <v>269</v>
      </c>
      <c r="BL174" s="56" t="s">
        <v>270</v>
      </c>
      <c r="BM174" s="56" t="s">
        <v>270</v>
      </c>
      <c r="BN174" s="56" t="s">
        <v>270</v>
      </c>
      <c r="BO174" s="56" t="s">
        <v>269</v>
      </c>
      <c r="BP174" s="56" t="s">
        <v>270</v>
      </c>
      <c r="BQ174" s="56" t="s">
        <v>270</v>
      </c>
      <c r="BR174" s="56" t="s">
        <v>270</v>
      </c>
      <c r="BS174" s="56" t="s">
        <v>269</v>
      </c>
      <c r="BT174" s="56" t="s">
        <v>269</v>
      </c>
      <c r="BU174" s="56" t="s">
        <v>269</v>
      </c>
      <c r="BV174" s="56" t="s">
        <v>269</v>
      </c>
      <c r="BW174" s="56" t="s">
        <v>270</v>
      </c>
      <c r="BX174" s="56" t="s">
        <v>269</v>
      </c>
      <c r="BY174" s="56" t="s">
        <v>269</v>
      </c>
      <c r="BZ174" s="56" t="s">
        <v>270</v>
      </c>
      <c r="CA174" s="56" t="s">
        <v>269</v>
      </c>
      <c r="CB174" s="56" t="s">
        <v>270</v>
      </c>
      <c r="CC174" s="56" t="s">
        <v>271</v>
      </c>
      <c r="CD174" s="56" t="s">
        <v>270</v>
      </c>
      <c r="CE174" s="56" t="s">
        <v>270</v>
      </c>
      <c r="CF174" s="56" t="s">
        <v>270</v>
      </c>
      <c r="CG174" s="56" t="s">
        <v>270</v>
      </c>
      <c r="CH174" s="56" t="s">
        <v>270</v>
      </c>
      <c r="CI174" s="56" t="s">
        <v>269</v>
      </c>
      <c r="CJ174" s="57" t="s">
        <v>269</v>
      </c>
    </row>
    <row r="175" spans="2:88">
      <c r="B175" s="54" t="s">
        <v>298</v>
      </c>
      <c r="C175" s="54" t="s">
        <v>266</v>
      </c>
      <c r="D175" s="54" t="s">
        <v>69</v>
      </c>
      <c r="E175" s="54">
        <v>130</v>
      </c>
      <c r="F175" s="54" t="s">
        <v>267</v>
      </c>
      <c r="G175" s="54" t="s">
        <v>268</v>
      </c>
      <c r="H175" s="54" t="s">
        <v>269</v>
      </c>
      <c r="I175" s="54" t="s">
        <v>269</v>
      </c>
      <c r="J175" s="54" t="s">
        <v>269</v>
      </c>
      <c r="K175" s="54" t="s">
        <v>269</v>
      </c>
      <c r="L175" s="54" t="s">
        <v>270</v>
      </c>
      <c r="M175" s="54" t="s">
        <v>270</v>
      </c>
      <c r="N175" s="54" t="s">
        <v>269</v>
      </c>
      <c r="O175" s="54" t="s">
        <v>270</v>
      </c>
      <c r="P175" s="54" t="s">
        <v>270</v>
      </c>
      <c r="Q175" s="54" t="s">
        <v>270</v>
      </c>
      <c r="R175" s="54" t="s">
        <v>270</v>
      </c>
      <c r="S175" s="54" t="s">
        <v>270</v>
      </c>
      <c r="T175" s="54" t="s">
        <v>270</v>
      </c>
      <c r="U175" s="54" t="s">
        <v>269</v>
      </c>
      <c r="V175" s="54" t="s">
        <v>269</v>
      </c>
      <c r="W175" s="54" t="s">
        <v>270</v>
      </c>
      <c r="X175" s="54" t="s">
        <v>270</v>
      </c>
      <c r="Y175" s="54" t="s">
        <v>270</v>
      </c>
      <c r="Z175" s="54" t="s">
        <v>269</v>
      </c>
      <c r="AA175" s="54" t="s">
        <v>270</v>
      </c>
      <c r="AB175" s="54" t="s">
        <v>270</v>
      </c>
      <c r="AC175" s="54" t="s">
        <v>270</v>
      </c>
      <c r="AD175" s="54" t="s">
        <v>269</v>
      </c>
      <c r="AE175" s="54" t="s">
        <v>269</v>
      </c>
      <c r="AF175" s="54" t="s">
        <v>269</v>
      </c>
      <c r="AG175" s="54" t="s">
        <v>269</v>
      </c>
      <c r="AH175" s="54" t="s">
        <v>270</v>
      </c>
      <c r="AI175" s="54" t="s">
        <v>269</v>
      </c>
      <c r="AJ175" s="54" t="s">
        <v>269</v>
      </c>
      <c r="AK175" s="54" t="s">
        <v>270</v>
      </c>
      <c r="AL175" s="54" t="s">
        <v>269</v>
      </c>
      <c r="AM175" s="54" t="s">
        <v>270</v>
      </c>
      <c r="AN175" s="54" t="s">
        <v>270</v>
      </c>
      <c r="AO175" s="54" t="s">
        <v>270</v>
      </c>
      <c r="AP175" s="54" t="s">
        <v>270</v>
      </c>
      <c r="AQ175" s="54" t="s">
        <v>270</v>
      </c>
      <c r="AR175" s="54" t="s">
        <v>270</v>
      </c>
      <c r="AS175" s="54" t="s">
        <v>270</v>
      </c>
      <c r="AT175" s="54" t="s">
        <v>269</v>
      </c>
      <c r="AU175" s="54" t="s">
        <v>269</v>
      </c>
      <c r="AW175" s="56" t="s">
        <v>269</v>
      </c>
      <c r="AX175" s="56" t="s">
        <v>271</v>
      </c>
      <c r="AY175" s="56" t="s">
        <v>269</v>
      </c>
      <c r="AZ175" s="56" t="s">
        <v>269</v>
      </c>
      <c r="BA175" s="56" t="s">
        <v>270</v>
      </c>
      <c r="BB175" s="56" t="s">
        <v>270</v>
      </c>
      <c r="BC175" s="56" t="s">
        <v>271</v>
      </c>
      <c r="BD175" s="56" t="s">
        <v>271</v>
      </c>
      <c r="BE175" s="56" t="s">
        <v>270</v>
      </c>
      <c r="BF175" s="56" t="s">
        <v>270</v>
      </c>
      <c r="BG175" s="56" t="s">
        <v>270</v>
      </c>
      <c r="BH175" s="56" t="s">
        <v>270</v>
      </c>
      <c r="BI175" s="56" t="s">
        <v>270</v>
      </c>
      <c r="BJ175" s="56" t="s">
        <v>271</v>
      </c>
      <c r="BK175" s="56" t="s">
        <v>269</v>
      </c>
      <c r="BL175" s="56" t="s">
        <v>270</v>
      </c>
      <c r="BM175" s="56" t="s">
        <v>270</v>
      </c>
      <c r="BN175" s="56" t="s">
        <v>270</v>
      </c>
      <c r="BO175" s="56" t="s">
        <v>269</v>
      </c>
      <c r="BP175" s="56" t="s">
        <v>270</v>
      </c>
      <c r="BQ175" s="56" t="s">
        <v>270</v>
      </c>
      <c r="BR175" s="56" t="s">
        <v>270</v>
      </c>
      <c r="BS175" s="56" t="s">
        <v>269</v>
      </c>
      <c r="BT175" s="56" t="s">
        <v>269</v>
      </c>
      <c r="BU175" s="56" t="s">
        <v>269</v>
      </c>
      <c r="BV175" s="56" t="s">
        <v>269</v>
      </c>
      <c r="BW175" s="56" t="s">
        <v>270</v>
      </c>
      <c r="BX175" s="56" t="s">
        <v>269</v>
      </c>
      <c r="BY175" s="56" t="s">
        <v>269</v>
      </c>
      <c r="BZ175" s="56" t="s">
        <v>270</v>
      </c>
      <c r="CA175" s="56" t="s">
        <v>271</v>
      </c>
      <c r="CB175" s="56" t="s">
        <v>270</v>
      </c>
      <c r="CC175" s="56" t="s">
        <v>270</v>
      </c>
      <c r="CD175" s="56" t="s">
        <v>270</v>
      </c>
      <c r="CE175" s="56" t="s">
        <v>270</v>
      </c>
      <c r="CF175" s="56" t="s">
        <v>270</v>
      </c>
      <c r="CG175" s="56" t="s">
        <v>270</v>
      </c>
      <c r="CH175" s="56" t="s">
        <v>270</v>
      </c>
      <c r="CI175" s="56" t="s">
        <v>269</v>
      </c>
      <c r="CJ175" s="57" t="s">
        <v>269</v>
      </c>
    </row>
    <row r="176" spans="2:88">
      <c r="B176" s="54" t="s">
        <v>299</v>
      </c>
      <c r="C176" s="54" t="s">
        <v>266</v>
      </c>
      <c r="D176" s="54" t="s">
        <v>69</v>
      </c>
      <c r="E176" s="54">
        <v>130</v>
      </c>
      <c r="F176" s="54" t="s">
        <v>267</v>
      </c>
      <c r="G176" s="54" t="s">
        <v>268</v>
      </c>
      <c r="H176" s="54" t="s">
        <v>269</v>
      </c>
      <c r="I176" s="54" t="s">
        <v>269</v>
      </c>
      <c r="J176" s="54" t="s">
        <v>269</v>
      </c>
      <c r="K176" s="54" t="s">
        <v>269</v>
      </c>
      <c r="L176" s="54" t="s">
        <v>270</v>
      </c>
      <c r="M176" s="54" t="s">
        <v>270</v>
      </c>
      <c r="N176" s="54" t="s">
        <v>269</v>
      </c>
      <c r="O176" s="54" t="s">
        <v>270</v>
      </c>
      <c r="P176" s="54" t="s">
        <v>270</v>
      </c>
      <c r="Q176" s="54" t="s">
        <v>270</v>
      </c>
      <c r="R176" s="54" t="s">
        <v>270</v>
      </c>
      <c r="S176" s="54" t="s">
        <v>270</v>
      </c>
      <c r="T176" s="54" t="s">
        <v>270</v>
      </c>
      <c r="U176" s="54" t="s">
        <v>269</v>
      </c>
      <c r="V176" s="54" t="s">
        <v>269</v>
      </c>
      <c r="W176" s="54" t="s">
        <v>270</v>
      </c>
      <c r="X176" s="54" t="s">
        <v>270</v>
      </c>
      <c r="Y176" s="54" t="s">
        <v>270</v>
      </c>
      <c r="Z176" s="54" t="s">
        <v>269</v>
      </c>
      <c r="AA176" s="54" t="s">
        <v>270</v>
      </c>
      <c r="AB176" s="54" t="s">
        <v>270</v>
      </c>
      <c r="AC176" s="54" t="s">
        <v>270</v>
      </c>
      <c r="AD176" s="54" t="s">
        <v>269</v>
      </c>
      <c r="AE176" s="54" t="s">
        <v>269</v>
      </c>
      <c r="AF176" s="54" t="s">
        <v>269</v>
      </c>
      <c r="AG176" s="54" t="s">
        <v>269</v>
      </c>
      <c r="AH176" s="54" t="s">
        <v>270</v>
      </c>
      <c r="AI176" s="54" t="s">
        <v>269</v>
      </c>
      <c r="AJ176" s="54" t="s">
        <v>269</v>
      </c>
      <c r="AK176" s="54" t="s">
        <v>270</v>
      </c>
      <c r="AL176" s="54" t="s">
        <v>269</v>
      </c>
      <c r="AM176" s="54" t="s">
        <v>270</v>
      </c>
      <c r="AN176" s="54" t="s">
        <v>270</v>
      </c>
      <c r="AO176" s="54" t="s">
        <v>270</v>
      </c>
      <c r="AP176" s="54" t="s">
        <v>270</v>
      </c>
      <c r="AQ176" s="54" t="s">
        <v>270</v>
      </c>
      <c r="AR176" s="54" t="s">
        <v>270</v>
      </c>
      <c r="AS176" s="54" t="s">
        <v>270</v>
      </c>
      <c r="AT176" s="54" t="s">
        <v>269</v>
      </c>
      <c r="AU176" s="54" t="s">
        <v>269</v>
      </c>
      <c r="AW176" s="56" t="s">
        <v>269</v>
      </c>
      <c r="AX176" s="56" t="s">
        <v>269</v>
      </c>
      <c r="AY176" s="56" t="s">
        <v>269</v>
      </c>
      <c r="AZ176" s="56" t="s">
        <v>271</v>
      </c>
      <c r="BA176" s="56" t="s">
        <v>270</v>
      </c>
      <c r="BB176" s="56" t="s">
        <v>270</v>
      </c>
      <c r="BC176" s="56" t="s">
        <v>271</v>
      </c>
      <c r="BD176" s="56" t="s">
        <v>271</v>
      </c>
      <c r="BE176" s="56" t="s">
        <v>271</v>
      </c>
      <c r="BF176" s="56" t="s">
        <v>270</v>
      </c>
      <c r="BG176" s="56" t="s">
        <v>270</v>
      </c>
      <c r="BH176" s="56" t="s">
        <v>270</v>
      </c>
      <c r="BI176" s="56" t="s">
        <v>270</v>
      </c>
      <c r="BJ176" s="56" t="s">
        <v>271</v>
      </c>
      <c r="BK176" s="56" t="s">
        <v>269</v>
      </c>
      <c r="BL176" s="56" t="s">
        <v>270</v>
      </c>
      <c r="BM176" s="56" t="s">
        <v>270</v>
      </c>
      <c r="BN176" s="56" t="s">
        <v>270</v>
      </c>
      <c r="BO176" s="56" t="s">
        <v>269</v>
      </c>
      <c r="BP176" s="56" t="s">
        <v>270</v>
      </c>
      <c r="BQ176" s="56" t="s">
        <v>270</v>
      </c>
      <c r="BR176" s="56" t="s">
        <v>270</v>
      </c>
      <c r="BS176" s="56" t="s">
        <v>269</v>
      </c>
      <c r="BT176" s="56" t="s">
        <v>269</v>
      </c>
      <c r="BU176" s="56" t="s">
        <v>269</v>
      </c>
      <c r="BV176" s="56" t="s">
        <v>269</v>
      </c>
      <c r="BW176" s="56" t="s">
        <v>270</v>
      </c>
      <c r="BX176" s="56" t="s">
        <v>269</v>
      </c>
      <c r="BY176" s="56" t="s">
        <v>269</v>
      </c>
      <c r="BZ176" s="56" t="s">
        <v>270</v>
      </c>
      <c r="CA176" s="56" t="s">
        <v>269</v>
      </c>
      <c r="CB176" s="56" t="s">
        <v>270</v>
      </c>
      <c r="CC176" s="56" t="s">
        <v>270</v>
      </c>
      <c r="CD176" s="56" t="s">
        <v>270</v>
      </c>
      <c r="CE176" s="56" t="s">
        <v>271</v>
      </c>
      <c r="CF176" s="56" t="s">
        <v>270</v>
      </c>
      <c r="CG176" s="56" t="s">
        <v>271</v>
      </c>
      <c r="CH176" s="56" t="s">
        <v>270</v>
      </c>
      <c r="CI176" s="56" t="s">
        <v>269</v>
      </c>
      <c r="CJ176" s="57" t="s">
        <v>269</v>
      </c>
    </row>
    <row r="177" spans="2:88">
      <c r="B177" s="54" t="s">
        <v>300</v>
      </c>
      <c r="C177" s="54" t="s">
        <v>266</v>
      </c>
      <c r="D177" s="54" t="s">
        <v>69</v>
      </c>
      <c r="E177" s="54">
        <v>130</v>
      </c>
      <c r="F177" s="54" t="s">
        <v>267</v>
      </c>
      <c r="G177" s="54" t="s">
        <v>268</v>
      </c>
      <c r="H177" s="54" t="s">
        <v>269</v>
      </c>
      <c r="I177" s="54" t="s">
        <v>269</v>
      </c>
      <c r="J177" s="54" t="s">
        <v>269</v>
      </c>
      <c r="K177" s="54" t="s">
        <v>269</v>
      </c>
      <c r="L177" s="54" t="s">
        <v>270</v>
      </c>
      <c r="M177" s="54" t="s">
        <v>270</v>
      </c>
      <c r="N177" s="54" t="s">
        <v>269</v>
      </c>
      <c r="O177" s="54" t="s">
        <v>270</v>
      </c>
      <c r="P177" s="54" t="s">
        <v>270</v>
      </c>
      <c r="Q177" s="54" t="s">
        <v>270</v>
      </c>
      <c r="R177" s="54" t="s">
        <v>270</v>
      </c>
      <c r="S177" s="54" t="s">
        <v>270</v>
      </c>
      <c r="T177" s="54" t="s">
        <v>270</v>
      </c>
      <c r="U177" s="54" t="s">
        <v>269</v>
      </c>
      <c r="V177" s="54" t="s">
        <v>269</v>
      </c>
      <c r="W177" s="54" t="s">
        <v>270</v>
      </c>
      <c r="X177" s="54" t="s">
        <v>270</v>
      </c>
      <c r="Y177" s="54" t="s">
        <v>270</v>
      </c>
      <c r="Z177" s="54" t="s">
        <v>269</v>
      </c>
      <c r="AA177" s="54" t="s">
        <v>270</v>
      </c>
      <c r="AB177" s="54" t="s">
        <v>270</v>
      </c>
      <c r="AC177" s="54" t="s">
        <v>270</v>
      </c>
      <c r="AD177" s="54" t="s">
        <v>269</v>
      </c>
      <c r="AE177" s="54" t="s">
        <v>269</v>
      </c>
      <c r="AF177" s="54" t="s">
        <v>269</v>
      </c>
      <c r="AG177" s="54" t="s">
        <v>269</v>
      </c>
      <c r="AH177" s="54" t="s">
        <v>270</v>
      </c>
      <c r="AI177" s="54" t="s">
        <v>269</v>
      </c>
      <c r="AJ177" s="54" t="s">
        <v>269</v>
      </c>
      <c r="AK177" s="54" t="s">
        <v>270</v>
      </c>
      <c r="AL177" s="54" t="s">
        <v>269</v>
      </c>
      <c r="AM177" s="54" t="s">
        <v>270</v>
      </c>
      <c r="AN177" s="54" t="s">
        <v>270</v>
      </c>
      <c r="AO177" s="54" t="s">
        <v>270</v>
      </c>
      <c r="AP177" s="54" t="s">
        <v>270</v>
      </c>
      <c r="AQ177" s="54" t="s">
        <v>270</v>
      </c>
      <c r="AR177" s="54" t="s">
        <v>270</v>
      </c>
      <c r="AS177" s="54" t="s">
        <v>270</v>
      </c>
      <c r="AT177" s="54" t="s">
        <v>269</v>
      </c>
      <c r="AU177" s="54" t="s">
        <v>269</v>
      </c>
      <c r="AW177" s="56" t="s">
        <v>269</v>
      </c>
      <c r="AX177" s="56" t="s">
        <v>269</v>
      </c>
      <c r="AY177" s="56" t="s">
        <v>269</v>
      </c>
      <c r="AZ177" s="56" t="s">
        <v>271</v>
      </c>
      <c r="BA177" s="56" t="s">
        <v>270</v>
      </c>
      <c r="BB177" s="56" t="s">
        <v>270</v>
      </c>
      <c r="BC177" s="56" t="s">
        <v>271</v>
      </c>
      <c r="BD177" s="56" t="s">
        <v>271</v>
      </c>
      <c r="BE177" s="56" t="s">
        <v>271</v>
      </c>
      <c r="BF177" s="56" t="s">
        <v>270</v>
      </c>
      <c r="BG177" s="56" t="s">
        <v>270</v>
      </c>
      <c r="BH177" s="56" t="s">
        <v>270</v>
      </c>
      <c r="BI177" s="56" t="s">
        <v>270</v>
      </c>
      <c r="BJ177" s="56" t="s">
        <v>271</v>
      </c>
      <c r="BK177" s="56" t="s">
        <v>269</v>
      </c>
      <c r="BL177" s="56" t="s">
        <v>270</v>
      </c>
      <c r="BM177" s="56" t="s">
        <v>270</v>
      </c>
      <c r="BN177" s="56" t="s">
        <v>270</v>
      </c>
      <c r="BO177" s="56" t="s">
        <v>269</v>
      </c>
      <c r="BP177" s="56" t="s">
        <v>270</v>
      </c>
      <c r="BQ177" s="56" t="s">
        <v>270</v>
      </c>
      <c r="BR177" s="56" t="s">
        <v>270</v>
      </c>
      <c r="BS177" s="56" t="s">
        <v>269</v>
      </c>
      <c r="BT177" s="56" t="s">
        <v>269</v>
      </c>
      <c r="BU177" s="56" t="s">
        <v>269</v>
      </c>
      <c r="BV177" s="56" t="s">
        <v>269</v>
      </c>
      <c r="BW177" s="56" t="s">
        <v>270</v>
      </c>
      <c r="BX177" s="56" t="s">
        <v>269</v>
      </c>
      <c r="BY177" s="56" t="s">
        <v>269</v>
      </c>
      <c r="BZ177" s="56" t="s">
        <v>270</v>
      </c>
      <c r="CA177" s="56" t="s">
        <v>269</v>
      </c>
      <c r="CB177" s="56" t="s">
        <v>270</v>
      </c>
      <c r="CC177" s="56" t="s">
        <v>270</v>
      </c>
      <c r="CD177" s="56" t="s">
        <v>270</v>
      </c>
      <c r="CE177" s="56" t="s">
        <v>271</v>
      </c>
      <c r="CF177" s="56" t="s">
        <v>270</v>
      </c>
      <c r="CG177" s="56" t="s">
        <v>271</v>
      </c>
      <c r="CH177" s="56" t="s">
        <v>270</v>
      </c>
      <c r="CI177" s="56" t="s">
        <v>269</v>
      </c>
      <c r="CJ177" s="57" t="s">
        <v>269</v>
      </c>
    </row>
    <row r="178" spans="2:88">
      <c r="B178" s="54" t="s">
        <v>301</v>
      </c>
      <c r="C178" s="54" t="s">
        <v>266</v>
      </c>
      <c r="D178" s="54" t="s">
        <v>69</v>
      </c>
      <c r="E178" s="54">
        <v>148</v>
      </c>
      <c r="F178" s="54" t="s">
        <v>267</v>
      </c>
      <c r="G178" s="54" t="s">
        <v>268</v>
      </c>
      <c r="H178" s="54" t="s">
        <v>269</v>
      </c>
      <c r="I178" s="54" t="s">
        <v>269</v>
      </c>
      <c r="J178" s="54" t="s">
        <v>269</v>
      </c>
      <c r="K178" s="54" t="s">
        <v>269</v>
      </c>
      <c r="L178" s="54" t="s">
        <v>270</v>
      </c>
      <c r="M178" s="54" t="s">
        <v>270</v>
      </c>
      <c r="N178" s="54" t="s">
        <v>269</v>
      </c>
      <c r="O178" s="54" t="s">
        <v>270</v>
      </c>
      <c r="P178" s="54" t="s">
        <v>270</v>
      </c>
      <c r="Q178" s="54" t="s">
        <v>270</v>
      </c>
      <c r="R178" s="54" t="s">
        <v>269</v>
      </c>
      <c r="S178" s="54" t="s">
        <v>271</v>
      </c>
      <c r="T178" s="54" t="s">
        <v>270</v>
      </c>
      <c r="U178" s="54" t="s">
        <v>269</v>
      </c>
      <c r="V178" s="54" t="s">
        <v>269</v>
      </c>
      <c r="W178" s="54" t="s">
        <v>270</v>
      </c>
      <c r="X178" s="54" t="s">
        <v>270</v>
      </c>
      <c r="Y178" s="54" t="s">
        <v>270</v>
      </c>
      <c r="Z178" s="54" t="s">
        <v>269</v>
      </c>
      <c r="AA178" s="54" t="s">
        <v>270</v>
      </c>
      <c r="AB178" s="54" t="s">
        <v>270</v>
      </c>
      <c r="AC178" s="54" t="s">
        <v>270</v>
      </c>
      <c r="AD178" s="54" t="s">
        <v>269</v>
      </c>
      <c r="AE178" s="54" t="s">
        <v>269</v>
      </c>
      <c r="AF178" s="54" t="s">
        <v>269</v>
      </c>
      <c r="AG178" s="54" t="s">
        <v>269</v>
      </c>
      <c r="AH178" s="54" t="s">
        <v>270</v>
      </c>
      <c r="AI178" s="54" t="s">
        <v>269</v>
      </c>
      <c r="AJ178" s="54" t="s">
        <v>269</v>
      </c>
      <c r="AK178" s="54" t="s">
        <v>270</v>
      </c>
      <c r="AL178" s="54" t="s">
        <v>269</v>
      </c>
      <c r="AM178" s="54" t="s">
        <v>270</v>
      </c>
      <c r="AN178" s="54" t="s">
        <v>270</v>
      </c>
      <c r="AO178" s="54" t="s">
        <v>270</v>
      </c>
      <c r="AP178" s="54" t="s">
        <v>270</v>
      </c>
      <c r="AQ178" s="54" t="s">
        <v>270</v>
      </c>
      <c r="AR178" s="54" t="s">
        <v>270</v>
      </c>
      <c r="AS178" s="54" t="s">
        <v>270</v>
      </c>
      <c r="AT178" s="54" t="s">
        <v>269</v>
      </c>
      <c r="AU178" s="54" t="s">
        <v>269</v>
      </c>
      <c r="AW178" s="56" t="s">
        <v>269</v>
      </c>
      <c r="AX178" s="56" t="s">
        <v>269</v>
      </c>
      <c r="AY178" s="56" t="s">
        <v>269</v>
      </c>
      <c r="AZ178" s="56" t="s">
        <v>269</v>
      </c>
      <c r="BA178" s="56" t="s">
        <v>270</v>
      </c>
      <c r="BB178" s="56" t="s">
        <v>270</v>
      </c>
      <c r="BC178" s="56" t="s">
        <v>269</v>
      </c>
      <c r="BD178" s="56" t="s">
        <v>270</v>
      </c>
      <c r="BE178" s="56" t="s">
        <v>270</v>
      </c>
      <c r="BF178" s="56" t="s">
        <v>270</v>
      </c>
      <c r="BG178" s="56" t="s">
        <v>269</v>
      </c>
      <c r="BH178" s="56" t="s">
        <v>271</v>
      </c>
      <c r="BI178" s="56" t="s">
        <v>270</v>
      </c>
      <c r="BJ178" s="56" t="s">
        <v>271</v>
      </c>
      <c r="BK178" s="56" t="s">
        <v>269</v>
      </c>
      <c r="BL178" s="56" t="s">
        <v>270</v>
      </c>
      <c r="BM178" s="56" t="s">
        <v>270</v>
      </c>
      <c r="BN178" s="56" t="s">
        <v>270</v>
      </c>
      <c r="BO178" s="56" t="s">
        <v>269</v>
      </c>
      <c r="BP178" s="56" t="s">
        <v>270</v>
      </c>
      <c r="BQ178" s="56" t="s">
        <v>270</v>
      </c>
      <c r="BR178" s="56" t="s">
        <v>270</v>
      </c>
      <c r="BS178" s="56" t="s">
        <v>269</v>
      </c>
      <c r="BT178" s="56" t="s">
        <v>269</v>
      </c>
      <c r="BU178" s="56" t="s">
        <v>269</v>
      </c>
      <c r="BV178" s="56" t="s">
        <v>269</v>
      </c>
      <c r="BW178" s="56" t="s">
        <v>270</v>
      </c>
      <c r="BX178" s="56" t="s">
        <v>269</v>
      </c>
      <c r="BY178" s="56" t="s">
        <v>269</v>
      </c>
      <c r="BZ178" s="56" t="s">
        <v>270</v>
      </c>
      <c r="CA178" s="56" t="s">
        <v>269</v>
      </c>
      <c r="CB178" s="56" t="s">
        <v>270</v>
      </c>
      <c r="CC178" s="56" t="s">
        <v>270</v>
      </c>
      <c r="CD178" s="56" t="s">
        <v>270</v>
      </c>
      <c r="CE178" s="56" t="s">
        <v>270</v>
      </c>
      <c r="CF178" s="56" t="s">
        <v>270</v>
      </c>
      <c r="CG178" s="56" t="s">
        <v>270</v>
      </c>
      <c r="CH178" s="56" t="s">
        <v>270</v>
      </c>
      <c r="CI178" s="56" t="s">
        <v>269</v>
      </c>
      <c r="CJ178" s="57" t="s">
        <v>269</v>
      </c>
    </row>
    <row r="179" spans="2:88">
      <c r="B179" s="54" t="s">
        <v>302</v>
      </c>
      <c r="C179" s="54" t="s">
        <v>266</v>
      </c>
      <c r="D179" s="54" t="s">
        <v>69</v>
      </c>
      <c r="E179" s="54">
        <v>173</v>
      </c>
      <c r="F179" s="54" t="s">
        <v>267</v>
      </c>
      <c r="G179" s="54" t="s">
        <v>268</v>
      </c>
      <c r="H179" s="54" t="s">
        <v>269</v>
      </c>
      <c r="I179" s="54" t="s">
        <v>269</v>
      </c>
      <c r="J179" s="54" t="s">
        <v>270</v>
      </c>
      <c r="K179" s="54" t="s">
        <v>269</v>
      </c>
      <c r="L179" s="54" t="s">
        <v>270</v>
      </c>
      <c r="M179" s="54" t="s">
        <v>270</v>
      </c>
      <c r="N179" s="54" t="s">
        <v>269</v>
      </c>
      <c r="O179" s="54" t="s">
        <v>270</v>
      </c>
      <c r="P179" s="54" t="s">
        <v>270</v>
      </c>
      <c r="Q179" s="54" t="s">
        <v>270</v>
      </c>
      <c r="R179" s="54" t="s">
        <v>269</v>
      </c>
      <c r="S179" s="54" t="s">
        <v>271</v>
      </c>
      <c r="T179" s="54" t="s">
        <v>270</v>
      </c>
      <c r="U179" s="54" t="s">
        <v>269</v>
      </c>
      <c r="V179" s="54" t="s">
        <v>269</v>
      </c>
      <c r="W179" s="54" t="s">
        <v>270</v>
      </c>
      <c r="X179" s="54" t="s">
        <v>270</v>
      </c>
      <c r="Y179" s="54" t="s">
        <v>270</v>
      </c>
      <c r="Z179" s="54" t="s">
        <v>269</v>
      </c>
      <c r="AA179" s="54" t="s">
        <v>270</v>
      </c>
      <c r="AB179" s="54" t="s">
        <v>270</v>
      </c>
      <c r="AC179" s="54" t="s">
        <v>270</v>
      </c>
      <c r="AD179" s="54" t="s">
        <v>269</v>
      </c>
      <c r="AE179" s="54" t="s">
        <v>269</v>
      </c>
      <c r="AF179" s="54" t="s">
        <v>269</v>
      </c>
      <c r="AG179" s="54" t="s">
        <v>269</v>
      </c>
      <c r="AH179" s="54" t="s">
        <v>270</v>
      </c>
      <c r="AI179" s="54" t="s">
        <v>269</v>
      </c>
      <c r="AJ179" s="54" t="s">
        <v>269</v>
      </c>
      <c r="AK179" s="54" t="s">
        <v>270</v>
      </c>
      <c r="AL179" s="54" t="s">
        <v>269</v>
      </c>
      <c r="AM179" s="54" t="s">
        <v>270</v>
      </c>
      <c r="AN179" s="54" t="s">
        <v>270</v>
      </c>
      <c r="AO179" s="54" t="s">
        <v>270</v>
      </c>
      <c r="AP179" s="54" t="s">
        <v>269</v>
      </c>
      <c r="AQ179" s="54" t="s">
        <v>270</v>
      </c>
      <c r="AR179" s="54" t="s">
        <v>270</v>
      </c>
      <c r="AS179" s="54" t="s">
        <v>270</v>
      </c>
      <c r="AT179" s="54" t="s">
        <v>269</v>
      </c>
      <c r="AU179" s="54" t="s">
        <v>269</v>
      </c>
      <c r="AW179" s="56" t="s">
        <v>271</v>
      </c>
      <c r="AX179" s="56" t="s">
        <v>271</v>
      </c>
      <c r="AY179" s="56" t="s">
        <v>270</v>
      </c>
      <c r="AZ179" s="56" t="s">
        <v>271</v>
      </c>
      <c r="BA179" s="56" t="s">
        <v>271</v>
      </c>
      <c r="BB179" s="56" t="s">
        <v>271</v>
      </c>
      <c r="BC179" s="56" t="s">
        <v>269</v>
      </c>
      <c r="BD179" s="56" t="s">
        <v>270</v>
      </c>
      <c r="BE179" s="56" t="s">
        <v>270</v>
      </c>
      <c r="BF179" s="56" t="s">
        <v>270</v>
      </c>
      <c r="BG179" s="56" t="s">
        <v>269</v>
      </c>
      <c r="BH179" s="56" t="s">
        <v>271</v>
      </c>
      <c r="BI179" s="56" t="s">
        <v>270</v>
      </c>
      <c r="BJ179" s="56" t="s">
        <v>271</v>
      </c>
      <c r="BK179" s="56" t="s">
        <v>269</v>
      </c>
      <c r="BL179" s="56" t="s">
        <v>270</v>
      </c>
      <c r="BM179" s="56" t="s">
        <v>270</v>
      </c>
      <c r="BN179" s="56" t="s">
        <v>270</v>
      </c>
      <c r="BO179" s="56" t="s">
        <v>269</v>
      </c>
      <c r="BP179" s="56" t="s">
        <v>271</v>
      </c>
      <c r="BQ179" s="56" t="s">
        <v>270</v>
      </c>
      <c r="BR179" s="56" t="s">
        <v>271</v>
      </c>
      <c r="BS179" s="56" t="s">
        <v>269</v>
      </c>
      <c r="BT179" s="56" t="s">
        <v>271</v>
      </c>
      <c r="BU179" s="56" t="s">
        <v>269</v>
      </c>
      <c r="BV179" s="56" t="s">
        <v>269</v>
      </c>
      <c r="BW179" s="56" t="s">
        <v>271</v>
      </c>
      <c r="BX179" s="56" t="s">
        <v>271</v>
      </c>
      <c r="BY179" s="56" t="s">
        <v>269</v>
      </c>
      <c r="BZ179" s="56" t="s">
        <v>270</v>
      </c>
      <c r="CA179" s="56" t="s">
        <v>269</v>
      </c>
      <c r="CB179" s="56" t="s">
        <v>270</v>
      </c>
      <c r="CC179" s="56" t="s">
        <v>270</v>
      </c>
      <c r="CD179" s="56" t="s">
        <v>271</v>
      </c>
      <c r="CE179" s="56" t="s">
        <v>269</v>
      </c>
      <c r="CF179" s="56" t="s">
        <v>271</v>
      </c>
      <c r="CG179" s="56" t="s">
        <v>270</v>
      </c>
      <c r="CH179" s="56" t="s">
        <v>270</v>
      </c>
      <c r="CI179" s="56" t="s">
        <v>271</v>
      </c>
      <c r="CJ179" s="57" t="s">
        <v>271</v>
      </c>
    </row>
    <row r="180" spans="2:88">
      <c r="B180" s="54" t="s">
        <v>303</v>
      </c>
      <c r="C180" s="54" t="s">
        <v>266</v>
      </c>
      <c r="D180" s="54" t="s">
        <v>69</v>
      </c>
      <c r="E180" s="54">
        <v>173</v>
      </c>
      <c r="F180" s="54" t="s">
        <v>267</v>
      </c>
      <c r="G180" s="54" t="s">
        <v>268</v>
      </c>
      <c r="H180" s="54" t="s">
        <v>269</v>
      </c>
      <c r="I180" s="54" t="s">
        <v>269</v>
      </c>
      <c r="J180" s="54" t="s">
        <v>270</v>
      </c>
      <c r="K180" s="54" t="s">
        <v>269</v>
      </c>
      <c r="L180" s="54" t="s">
        <v>270</v>
      </c>
      <c r="M180" s="54" t="s">
        <v>270</v>
      </c>
      <c r="N180" s="54" t="s">
        <v>269</v>
      </c>
      <c r="O180" s="54" t="s">
        <v>270</v>
      </c>
      <c r="P180" s="54" t="s">
        <v>270</v>
      </c>
      <c r="Q180" s="54" t="s">
        <v>270</v>
      </c>
      <c r="R180" s="54" t="s">
        <v>269</v>
      </c>
      <c r="S180" s="54" t="s">
        <v>271</v>
      </c>
      <c r="T180" s="54" t="s">
        <v>270</v>
      </c>
      <c r="U180" s="54" t="s">
        <v>269</v>
      </c>
      <c r="V180" s="54" t="s">
        <v>269</v>
      </c>
      <c r="W180" s="54" t="s">
        <v>270</v>
      </c>
      <c r="X180" s="54" t="s">
        <v>270</v>
      </c>
      <c r="Y180" s="54" t="s">
        <v>270</v>
      </c>
      <c r="Z180" s="54" t="s">
        <v>269</v>
      </c>
      <c r="AA180" s="54" t="s">
        <v>270</v>
      </c>
      <c r="AB180" s="54" t="s">
        <v>270</v>
      </c>
      <c r="AC180" s="54" t="s">
        <v>270</v>
      </c>
      <c r="AD180" s="54" t="s">
        <v>269</v>
      </c>
      <c r="AE180" s="54" t="s">
        <v>269</v>
      </c>
      <c r="AF180" s="54" t="s">
        <v>269</v>
      </c>
      <c r="AG180" s="54" t="s">
        <v>269</v>
      </c>
      <c r="AH180" s="54" t="s">
        <v>270</v>
      </c>
      <c r="AI180" s="54" t="s">
        <v>269</v>
      </c>
      <c r="AJ180" s="54" t="s">
        <v>269</v>
      </c>
      <c r="AK180" s="54" t="s">
        <v>270</v>
      </c>
      <c r="AL180" s="54" t="s">
        <v>269</v>
      </c>
      <c r="AM180" s="54" t="s">
        <v>270</v>
      </c>
      <c r="AN180" s="54" t="s">
        <v>270</v>
      </c>
      <c r="AO180" s="54" t="s">
        <v>270</v>
      </c>
      <c r="AP180" s="54" t="s">
        <v>269</v>
      </c>
      <c r="AQ180" s="54" t="s">
        <v>270</v>
      </c>
      <c r="AR180" s="54" t="s">
        <v>270</v>
      </c>
      <c r="AS180" s="54" t="s">
        <v>270</v>
      </c>
      <c r="AT180" s="54" t="s">
        <v>269</v>
      </c>
      <c r="AU180" s="54" t="s">
        <v>269</v>
      </c>
      <c r="AW180" s="56" t="s">
        <v>269</v>
      </c>
      <c r="AX180" s="56" t="s">
        <v>271</v>
      </c>
      <c r="AY180" s="56" t="s">
        <v>270</v>
      </c>
      <c r="AZ180" s="56" t="s">
        <v>271</v>
      </c>
      <c r="BA180" s="56" t="s">
        <v>270</v>
      </c>
      <c r="BB180" s="56" t="s">
        <v>270</v>
      </c>
      <c r="BC180" s="56" t="s">
        <v>271</v>
      </c>
      <c r="BD180" s="56" t="s">
        <v>270</v>
      </c>
      <c r="BE180" s="56" t="s">
        <v>270</v>
      </c>
      <c r="BF180" s="56" t="s">
        <v>270</v>
      </c>
      <c r="BG180" s="56" t="s">
        <v>269</v>
      </c>
      <c r="BH180" s="56" t="s">
        <v>271</v>
      </c>
      <c r="BI180" s="56" t="s">
        <v>270</v>
      </c>
      <c r="BJ180" s="56" t="s">
        <v>271</v>
      </c>
      <c r="BK180" s="56" t="s">
        <v>269</v>
      </c>
      <c r="BL180" s="56" t="s">
        <v>270</v>
      </c>
      <c r="BM180" s="56" t="s">
        <v>270</v>
      </c>
      <c r="BN180" s="56" t="s">
        <v>270</v>
      </c>
      <c r="BO180" s="56" t="s">
        <v>271</v>
      </c>
      <c r="BP180" s="56" t="s">
        <v>270</v>
      </c>
      <c r="BQ180" s="56" t="s">
        <v>270</v>
      </c>
      <c r="BR180" s="56" t="s">
        <v>270</v>
      </c>
      <c r="BS180" s="56" t="s">
        <v>269</v>
      </c>
      <c r="BT180" s="56" t="s">
        <v>269</v>
      </c>
      <c r="BU180" s="56" t="s">
        <v>271</v>
      </c>
      <c r="BV180" s="56" t="s">
        <v>271</v>
      </c>
      <c r="BW180" s="56" t="s">
        <v>271</v>
      </c>
      <c r="BX180" s="56" t="s">
        <v>269</v>
      </c>
      <c r="BY180" s="56" t="s">
        <v>269</v>
      </c>
      <c r="BZ180" s="56" t="s">
        <v>270</v>
      </c>
      <c r="CA180" s="56" t="s">
        <v>269</v>
      </c>
      <c r="CB180" s="56" t="s">
        <v>271</v>
      </c>
      <c r="CC180" s="56" t="s">
        <v>270</v>
      </c>
      <c r="CD180" s="56" t="s">
        <v>270</v>
      </c>
      <c r="CE180" s="56" t="s">
        <v>269</v>
      </c>
      <c r="CF180" s="56" t="s">
        <v>270</v>
      </c>
      <c r="CG180" s="56" t="s">
        <v>271</v>
      </c>
      <c r="CH180" s="56" t="s">
        <v>270</v>
      </c>
      <c r="CI180" s="56" t="s">
        <v>269</v>
      </c>
      <c r="CJ180" s="57" t="s">
        <v>271</v>
      </c>
    </row>
    <row r="181" spans="2:88">
      <c r="B181" s="54" t="s">
        <v>304</v>
      </c>
      <c r="C181" s="54" t="s">
        <v>266</v>
      </c>
      <c r="D181" s="54" t="s">
        <v>69</v>
      </c>
      <c r="E181" s="54">
        <v>173</v>
      </c>
      <c r="F181" s="54" t="s">
        <v>267</v>
      </c>
      <c r="G181" s="54" t="s">
        <v>268</v>
      </c>
      <c r="H181" s="54" t="s">
        <v>269</v>
      </c>
      <c r="I181" s="54" t="s">
        <v>269</v>
      </c>
      <c r="J181" s="54" t="s">
        <v>270</v>
      </c>
      <c r="K181" s="54" t="s">
        <v>269</v>
      </c>
      <c r="L181" s="54" t="s">
        <v>270</v>
      </c>
      <c r="M181" s="54" t="s">
        <v>270</v>
      </c>
      <c r="N181" s="54" t="s">
        <v>269</v>
      </c>
      <c r="O181" s="54" t="s">
        <v>270</v>
      </c>
      <c r="P181" s="54" t="s">
        <v>270</v>
      </c>
      <c r="Q181" s="54" t="s">
        <v>270</v>
      </c>
      <c r="R181" s="54" t="s">
        <v>269</v>
      </c>
      <c r="S181" s="54" t="s">
        <v>271</v>
      </c>
      <c r="T181" s="54" t="s">
        <v>270</v>
      </c>
      <c r="U181" s="54" t="s">
        <v>269</v>
      </c>
      <c r="V181" s="54" t="s">
        <v>269</v>
      </c>
      <c r="W181" s="54" t="s">
        <v>270</v>
      </c>
      <c r="X181" s="54" t="s">
        <v>270</v>
      </c>
      <c r="Y181" s="54" t="s">
        <v>270</v>
      </c>
      <c r="Z181" s="54" t="s">
        <v>269</v>
      </c>
      <c r="AA181" s="54" t="s">
        <v>270</v>
      </c>
      <c r="AB181" s="54" t="s">
        <v>270</v>
      </c>
      <c r="AC181" s="54" t="s">
        <v>270</v>
      </c>
      <c r="AD181" s="54" t="s">
        <v>269</v>
      </c>
      <c r="AE181" s="54" t="s">
        <v>269</v>
      </c>
      <c r="AF181" s="54" t="s">
        <v>269</v>
      </c>
      <c r="AG181" s="54" t="s">
        <v>269</v>
      </c>
      <c r="AH181" s="54" t="s">
        <v>270</v>
      </c>
      <c r="AI181" s="54" t="s">
        <v>269</v>
      </c>
      <c r="AJ181" s="54" t="s">
        <v>269</v>
      </c>
      <c r="AK181" s="54" t="s">
        <v>270</v>
      </c>
      <c r="AL181" s="54" t="s">
        <v>269</v>
      </c>
      <c r="AM181" s="54" t="s">
        <v>270</v>
      </c>
      <c r="AN181" s="54" t="s">
        <v>270</v>
      </c>
      <c r="AO181" s="54" t="s">
        <v>270</v>
      </c>
      <c r="AP181" s="54" t="s">
        <v>269</v>
      </c>
      <c r="AQ181" s="54" t="s">
        <v>270</v>
      </c>
      <c r="AR181" s="54" t="s">
        <v>270</v>
      </c>
      <c r="AS181" s="54" t="s">
        <v>270</v>
      </c>
      <c r="AT181" s="54" t="s">
        <v>269</v>
      </c>
      <c r="AU181" s="54" t="s">
        <v>269</v>
      </c>
      <c r="AW181" s="56" t="s">
        <v>269</v>
      </c>
      <c r="AX181" s="56" t="s">
        <v>271</v>
      </c>
      <c r="AY181" s="56" t="s">
        <v>270</v>
      </c>
      <c r="AZ181" s="56" t="s">
        <v>271</v>
      </c>
      <c r="BA181" s="56" t="s">
        <v>270</v>
      </c>
      <c r="BB181" s="56" t="s">
        <v>270</v>
      </c>
      <c r="BC181" s="56" t="s">
        <v>271</v>
      </c>
      <c r="BD181" s="56" t="s">
        <v>270</v>
      </c>
      <c r="BE181" s="56" t="s">
        <v>270</v>
      </c>
      <c r="BF181" s="56" t="s">
        <v>270</v>
      </c>
      <c r="BG181" s="56" t="s">
        <v>269</v>
      </c>
      <c r="BH181" s="56" t="s">
        <v>271</v>
      </c>
      <c r="BI181" s="56" t="s">
        <v>270</v>
      </c>
      <c r="BJ181" s="56" t="s">
        <v>269</v>
      </c>
      <c r="BK181" s="56" t="s">
        <v>269</v>
      </c>
      <c r="BL181" s="56" t="s">
        <v>270</v>
      </c>
      <c r="BM181" s="56" t="s">
        <v>270</v>
      </c>
      <c r="BN181" s="56" t="s">
        <v>270</v>
      </c>
      <c r="BO181" s="56" t="s">
        <v>271</v>
      </c>
      <c r="BP181" s="56" t="s">
        <v>270</v>
      </c>
      <c r="BQ181" s="56" t="s">
        <v>270</v>
      </c>
      <c r="BR181" s="56" t="s">
        <v>270</v>
      </c>
      <c r="BS181" s="56" t="s">
        <v>269</v>
      </c>
      <c r="BT181" s="56" t="s">
        <v>269</v>
      </c>
      <c r="BU181" s="56" t="s">
        <v>271</v>
      </c>
      <c r="BV181" s="56" t="s">
        <v>271</v>
      </c>
      <c r="BW181" s="56" t="s">
        <v>271</v>
      </c>
      <c r="BX181" s="56" t="s">
        <v>269</v>
      </c>
      <c r="BY181" s="56" t="s">
        <v>269</v>
      </c>
      <c r="BZ181" s="56" t="s">
        <v>270</v>
      </c>
      <c r="CA181" s="56" t="s">
        <v>269</v>
      </c>
      <c r="CB181" s="56" t="s">
        <v>271</v>
      </c>
      <c r="CC181" s="56" t="s">
        <v>270</v>
      </c>
      <c r="CD181" s="56" t="s">
        <v>270</v>
      </c>
      <c r="CE181" s="56" t="s">
        <v>269</v>
      </c>
      <c r="CF181" s="56" t="s">
        <v>270</v>
      </c>
      <c r="CG181" s="56" t="s">
        <v>270</v>
      </c>
      <c r="CH181" s="56" t="s">
        <v>270</v>
      </c>
      <c r="CI181" s="56" t="s">
        <v>269</v>
      </c>
      <c r="CJ181" s="57" t="s">
        <v>269</v>
      </c>
    </row>
    <row r="182" spans="2:88">
      <c r="B182" s="54" t="s">
        <v>305</v>
      </c>
      <c r="C182" s="54" t="s">
        <v>266</v>
      </c>
      <c r="D182" s="54" t="s">
        <v>69</v>
      </c>
      <c r="E182" s="54">
        <v>173</v>
      </c>
      <c r="F182" s="54" t="s">
        <v>267</v>
      </c>
      <c r="G182" s="54" t="s">
        <v>268</v>
      </c>
      <c r="H182" s="54" t="s">
        <v>269</v>
      </c>
      <c r="I182" s="54" t="s">
        <v>269</v>
      </c>
      <c r="J182" s="54" t="s">
        <v>270</v>
      </c>
      <c r="K182" s="54" t="s">
        <v>269</v>
      </c>
      <c r="L182" s="54" t="s">
        <v>270</v>
      </c>
      <c r="M182" s="54" t="s">
        <v>270</v>
      </c>
      <c r="N182" s="54" t="s">
        <v>269</v>
      </c>
      <c r="O182" s="54" t="s">
        <v>270</v>
      </c>
      <c r="P182" s="54" t="s">
        <v>270</v>
      </c>
      <c r="Q182" s="54" t="s">
        <v>270</v>
      </c>
      <c r="R182" s="54" t="s">
        <v>269</v>
      </c>
      <c r="S182" s="54" t="s">
        <v>271</v>
      </c>
      <c r="T182" s="54" t="s">
        <v>270</v>
      </c>
      <c r="U182" s="54" t="s">
        <v>269</v>
      </c>
      <c r="V182" s="54" t="s">
        <v>269</v>
      </c>
      <c r="W182" s="54" t="s">
        <v>270</v>
      </c>
      <c r="X182" s="54" t="s">
        <v>270</v>
      </c>
      <c r="Y182" s="54" t="s">
        <v>270</v>
      </c>
      <c r="Z182" s="54" t="s">
        <v>269</v>
      </c>
      <c r="AA182" s="54" t="s">
        <v>270</v>
      </c>
      <c r="AB182" s="54" t="s">
        <v>270</v>
      </c>
      <c r="AC182" s="54" t="s">
        <v>270</v>
      </c>
      <c r="AD182" s="54" t="s">
        <v>269</v>
      </c>
      <c r="AE182" s="54" t="s">
        <v>269</v>
      </c>
      <c r="AF182" s="54" t="s">
        <v>269</v>
      </c>
      <c r="AG182" s="54" t="s">
        <v>269</v>
      </c>
      <c r="AH182" s="54" t="s">
        <v>270</v>
      </c>
      <c r="AI182" s="54" t="s">
        <v>269</v>
      </c>
      <c r="AJ182" s="54" t="s">
        <v>269</v>
      </c>
      <c r="AK182" s="54" t="s">
        <v>270</v>
      </c>
      <c r="AL182" s="54" t="s">
        <v>269</v>
      </c>
      <c r="AM182" s="54" t="s">
        <v>270</v>
      </c>
      <c r="AN182" s="54" t="s">
        <v>270</v>
      </c>
      <c r="AO182" s="54" t="s">
        <v>270</v>
      </c>
      <c r="AP182" s="54" t="s">
        <v>269</v>
      </c>
      <c r="AQ182" s="54" t="s">
        <v>270</v>
      </c>
      <c r="AR182" s="54" t="s">
        <v>270</v>
      </c>
      <c r="AS182" s="54" t="s">
        <v>270</v>
      </c>
      <c r="AT182" s="54" t="s">
        <v>269</v>
      </c>
      <c r="AU182" s="54" t="s">
        <v>269</v>
      </c>
      <c r="AW182" s="56" t="s">
        <v>269</v>
      </c>
      <c r="AX182" s="56" t="s">
        <v>271</v>
      </c>
      <c r="AY182" s="56" t="s">
        <v>270</v>
      </c>
      <c r="AZ182" s="56" t="s">
        <v>271</v>
      </c>
      <c r="BA182" s="56" t="s">
        <v>270</v>
      </c>
      <c r="BB182" s="56" t="s">
        <v>270</v>
      </c>
      <c r="BC182" s="56" t="s">
        <v>269</v>
      </c>
      <c r="BD182" s="56" t="s">
        <v>270</v>
      </c>
      <c r="BE182" s="56" t="s">
        <v>270</v>
      </c>
      <c r="BF182" s="56" t="s">
        <v>270</v>
      </c>
      <c r="BG182" s="56" t="s">
        <v>269</v>
      </c>
      <c r="BH182" s="56" t="s">
        <v>271</v>
      </c>
      <c r="BI182" s="56" t="s">
        <v>270</v>
      </c>
      <c r="BJ182" s="56" t="s">
        <v>269</v>
      </c>
      <c r="BK182" s="56" t="s">
        <v>269</v>
      </c>
      <c r="BL182" s="56" t="s">
        <v>270</v>
      </c>
      <c r="BM182" s="56" t="s">
        <v>270</v>
      </c>
      <c r="BN182" s="56" t="s">
        <v>270</v>
      </c>
      <c r="BO182" s="56" t="s">
        <v>269</v>
      </c>
      <c r="BP182" s="56" t="s">
        <v>270</v>
      </c>
      <c r="BQ182" s="56" t="s">
        <v>270</v>
      </c>
      <c r="BR182" s="56" t="s">
        <v>270</v>
      </c>
      <c r="BS182" s="56" t="s">
        <v>269</v>
      </c>
      <c r="BT182" s="56" t="s">
        <v>269</v>
      </c>
      <c r="BU182" s="56" t="s">
        <v>269</v>
      </c>
      <c r="BV182" s="56" t="s">
        <v>271</v>
      </c>
      <c r="BW182" s="56" t="s">
        <v>271</v>
      </c>
      <c r="BX182" s="56" t="s">
        <v>269</v>
      </c>
      <c r="BY182" s="56" t="s">
        <v>269</v>
      </c>
      <c r="BZ182" s="56" t="s">
        <v>270</v>
      </c>
      <c r="CA182" s="56" t="s">
        <v>269</v>
      </c>
      <c r="CB182" s="56" t="s">
        <v>270</v>
      </c>
      <c r="CC182" s="56" t="s">
        <v>270</v>
      </c>
      <c r="CD182" s="56" t="s">
        <v>270</v>
      </c>
      <c r="CE182" s="56" t="s">
        <v>269</v>
      </c>
      <c r="CF182" s="56" t="s">
        <v>270</v>
      </c>
      <c r="CG182" s="56" t="s">
        <v>271</v>
      </c>
      <c r="CH182" s="56" t="s">
        <v>270</v>
      </c>
      <c r="CI182" s="56" t="s">
        <v>269</v>
      </c>
      <c r="CJ182" s="57" t="s">
        <v>271</v>
      </c>
    </row>
    <row r="183" spans="2:88">
      <c r="B183" s="54" t="s">
        <v>306</v>
      </c>
      <c r="C183" s="54" t="s">
        <v>266</v>
      </c>
      <c r="D183" s="54" t="s">
        <v>69</v>
      </c>
      <c r="E183" s="54">
        <v>173</v>
      </c>
      <c r="F183" s="54" t="s">
        <v>267</v>
      </c>
      <c r="G183" s="54" t="s">
        <v>268</v>
      </c>
      <c r="H183" s="54" t="s">
        <v>269</v>
      </c>
      <c r="I183" s="54" t="s">
        <v>269</v>
      </c>
      <c r="J183" s="54" t="s">
        <v>270</v>
      </c>
      <c r="K183" s="54" t="s">
        <v>269</v>
      </c>
      <c r="L183" s="54" t="s">
        <v>270</v>
      </c>
      <c r="M183" s="54" t="s">
        <v>270</v>
      </c>
      <c r="N183" s="54" t="s">
        <v>269</v>
      </c>
      <c r="O183" s="54" t="s">
        <v>270</v>
      </c>
      <c r="P183" s="54" t="s">
        <v>270</v>
      </c>
      <c r="Q183" s="54" t="s">
        <v>270</v>
      </c>
      <c r="R183" s="54" t="s">
        <v>269</v>
      </c>
      <c r="S183" s="54" t="s">
        <v>271</v>
      </c>
      <c r="T183" s="54" t="s">
        <v>270</v>
      </c>
      <c r="U183" s="54" t="s">
        <v>269</v>
      </c>
      <c r="V183" s="54" t="s">
        <v>269</v>
      </c>
      <c r="W183" s="54" t="s">
        <v>270</v>
      </c>
      <c r="X183" s="54" t="s">
        <v>270</v>
      </c>
      <c r="Y183" s="54" t="s">
        <v>270</v>
      </c>
      <c r="Z183" s="54" t="s">
        <v>269</v>
      </c>
      <c r="AA183" s="54" t="s">
        <v>270</v>
      </c>
      <c r="AB183" s="54" t="s">
        <v>270</v>
      </c>
      <c r="AC183" s="54" t="s">
        <v>270</v>
      </c>
      <c r="AD183" s="54" t="s">
        <v>269</v>
      </c>
      <c r="AE183" s="54" t="s">
        <v>269</v>
      </c>
      <c r="AF183" s="54" t="s">
        <v>269</v>
      </c>
      <c r="AG183" s="54" t="s">
        <v>269</v>
      </c>
      <c r="AH183" s="54" t="s">
        <v>270</v>
      </c>
      <c r="AI183" s="54" t="s">
        <v>269</v>
      </c>
      <c r="AJ183" s="54" t="s">
        <v>269</v>
      </c>
      <c r="AK183" s="54" t="s">
        <v>270</v>
      </c>
      <c r="AL183" s="54" t="s">
        <v>269</v>
      </c>
      <c r="AM183" s="54" t="s">
        <v>270</v>
      </c>
      <c r="AN183" s="54" t="s">
        <v>270</v>
      </c>
      <c r="AO183" s="54" t="s">
        <v>270</v>
      </c>
      <c r="AP183" s="54" t="s">
        <v>269</v>
      </c>
      <c r="AQ183" s="54" t="s">
        <v>270</v>
      </c>
      <c r="AR183" s="54" t="s">
        <v>270</v>
      </c>
      <c r="AS183" s="54" t="s">
        <v>270</v>
      </c>
      <c r="AT183" s="54" t="s">
        <v>269</v>
      </c>
      <c r="AU183" s="54" t="s">
        <v>269</v>
      </c>
      <c r="AW183" s="56" t="s">
        <v>269</v>
      </c>
      <c r="AX183" s="56" t="s">
        <v>271</v>
      </c>
      <c r="AY183" s="56" t="s">
        <v>270</v>
      </c>
      <c r="AZ183" s="56" t="s">
        <v>271</v>
      </c>
      <c r="BA183" s="56" t="s">
        <v>270</v>
      </c>
      <c r="BB183" s="56" t="s">
        <v>270</v>
      </c>
      <c r="BC183" s="56" t="s">
        <v>269</v>
      </c>
      <c r="BD183" s="56" t="s">
        <v>270</v>
      </c>
      <c r="BE183" s="56" t="s">
        <v>270</v>
      </c>
      <c r="BF183" s="56" t="s">
        <v>270</v>
      </c>
      <c r="BG183" s="56" t="s">
        <v>269</v>
      </c>
      <c r="BH183" s="56" t="s">
        <v>271</v>
      </c>
      <c r="BI183" s="56" t="s">
        <v>270</v>
      </c>
      <c r="BJ183" s="56" t="s">
        <v>269</v>
      </c>
      <c r="BK183" s="56" t="s">
        <v>269</v>
      </c>
      <c r="BL183" s="56" t="s">
        <v>270</v>
      </c>
      <c r="BM183" s="56" t="s">
        <v>270</v>
      </c>
      <c r="BN183" s="56" t="s">
        <v>270</v>
      </c>
      <c r="BO183" s="56" t="s">
        <v>269</v>
      </c>
      <c r="BP183" s="56" t="s">
        <v>270</v>
      </c>
      <c r="BQ183" s="56" t="s">
        <v>270</v>
      </c>
      <c r="BR183" s="56" t="s">
        <v>270</v>
      </c>
      <c r="BS183" s="56" t="s">
        <v>269</v>
      </c>
      <c r="BT183" s="56" t="s">
        <v>269</v>
      </c>
      <c r="BU183" s="56" t="s">
        <v>269</v>
      </c>
      <c r="BV183" s="56" t="s">
        <v>271</v>
      </c>
      <c r="BW183" s="56" t="s">
        <v>270</v>
      </c>
      <c r="BX183" s="56" t="s">
        <v>269</v>
      </c>
      <c r="BY183" s="56" t="s">
        <v>269</v>
      </c>
      <c r="BZ183" s="56" t="s">
        <v>270</v>
      </c>
      <c r="CA183" s="56" t="s">
        <v>269</v>
      </c>
      <c r="CB183" s="56" t="s">
        <v>270</v>
      </c>
      <c r="CC183" s="56" t="s">
        <v>270</v>
      </c>
      <c r="CD183" s="56" t="s">
        <v>270</v>
      </c>
      <c r="CE183" s="56" t="s">
        <v>269</v>
      </c>
      <c r="CF183" s="56" t="s">
        <v>270</v>
      </c>
      <c r="CG183" s="56" t="s">
        <v>271</v>
      </c>
      <c r="CH183" s="56" t="s">
        <v>270</v>
      </c>
      <c r="CI183" s="56" t="s">
        <v>269</v>
      </c>
      <c r="CJ183" s="57" t="s">
        <v>271</v>
      </c>
    </row>
    <row r="184" spans="2:88">
      <c r="B184" s="54" t="s">
        <v>307</v>
      </c>
      <c r="C184" s="54" t="s">
        <v>266</v>
      </c>
      <c r="D184" s="54" t="s">
        <v>69</v>
      </c>
      <c r="E184" s="54">
        <v>173</v>
      </c>
      <c r="F184" s="54" t="s">
        <v>267</v>
      </c>
      <c r="G184" s="54" t="s">
        <v>268</v>
      </c>
      <c r="H184" s="54" t="s">
        <v>269</v>
      </c>
      <c r="I184" s="54" t="s">
        <v>269</v>
      </c>
      <c r="J184" s="54" t="s">
        <v>270</v>
      </c>
      <c r="K184" s="54" t="s">
        <v>269</v>
      </c>
      <c r="L184" s="54" t="s">
        <v>270</v>
      </c>
      <c r="M184" s="54" t="s">
        <v>270</v>
      </c>
      <c r="N184" s="54" t="s">
        <v>269</v>
      </c>
      <c r="O184" s="54" t="s">
        <v>270</v>
      </c>
      <c r="P184" s="54" t="s">
        <v>270</v>
      </c>
      <c r="Q184" s="54" t="s">
        <v>270</v>
      </c>
      <c r="R184" s="54" t="s">
        <v>269</v>
      </c>
      <c r="S184" s="54" t="s">
        <v>271</v>
      </c>
      <c r="T184" s="54" t="s">
        <v>270</v>
      </c>
      <c r="U184" s="54" t="s">
        <v>269</v>
      </c>
      <c r="V184" s="54" t="s">
        <v>269</v>
      </c>
      <c r="W184" s="54" t="s">
        <v>270</v>
      </c>
      <c r="X184" s="54" t="s">
        <v>270</v>
      </c>
      <c r="Y184" s="54" t="s">
        <v>270</v>
      </c>
      <c r="Z184" s="54" t="s">
        <v>269</v>
      </c>
      <c r="AA184" s="54" t="s">
        <v>270</v>
      </c>
      <c r="AB184" s="54" t="s">
        <v>270</v>
      </c>
      <c r="AC184" s="54" t="s">
        <v>270</v>
      </c>
      <c r="AD184" s="54" t="s">
        <v>269</v>
      </c>
      <c r="AE184" s="54" t="s">
        <v>269</v>
      </c>
      <c r="AF184" s="54" t="s">
        <v>269</v>
      </c>
      <c r="AG184" s="54" t="s">
        <v>269</v>
      </c>
      <c r="AH184" s="54" t="s">
        <v>270</v>
      </c>
      <c r="AI184" s="54" t="s">
        <v>269</v>
      </c>
      <c r="AJ184" s="54" t="s">
        <v>269</v>
      </c>
      <c r="AK184" s="54" t="s">
        <v>270</v>
      </c>
      <c r="AL184" s="54" t="s">
        <v>269</v>
      </c>
      <c r="AM184" s="54" t="s">
        <v>270</v>
      </c>
      <c r="AN184" s="54" t="s">
        <v>270</v>
      </c>
      <c r="AO184" s="54" t="s">
        <v>270</v>
      </c>
      <c r="AP184" s="54" t="s">
        <v>269</v>
      </c>
      <c r="AQ184" s="54" t="s">
        <v>270</v>
      </c>
      <c r="AR184" s="54" t="s">
        <v>270</v>
      </c>
      <c r="AS184" s="54" t="s">
        <v>270</v>
      </c>
      <c r="AT184" s="54" t="s">
        <v>269</v>
      </c>
      <c r="AU184" s="54" t="s">
        <v>269</v>
      </c>
      <c r="AW184" s="56" t="s">
        <v>269</v>
      </c>
      <c r="AX184" s="56" t="s">
        <v>271</v>
      </c>
      <c r="AY184" s="56" t="s">
        <v>270</v>
      </c>
      <c r="AZ184" s="56" t="s">
        <v>271</v>
      </c>
      <c r="BA184" s="56" t="s">
        <v>270</v>
      </c>
      <c r="BB184" s="56" t="s">
        <v>270</v>
      </c>
      <c r="BC184" s="56" t="s">
        <v>269</v>
      </c>
      <c r="BD184" s="56" t="s">
        <v>270</v>
      </c>
      <c r="BE184" s="56" t="s">
        <v>270</v>
      </c>
      <c r="BF184" s="56" t="s">
        <v>270</v>
      </c>
      <c r="BG184" s="56" t="s">
        <v>269</v>
      </c>
      <c r="BH184" s="56" t="s">
        <v>271</v>
      </c>
      <c r="BI184" s="56" t="s">
        <v>270</v>
      </c>
      <c r="BJ184" s="56" t="s">
        <v>269</v>
      </c>
      <c r="BK184" s="56" t="s">
        <v>271</v>
      </c>
      <c r="BL184" s="56" t="s">
        <v>270</v>
      </c>
      <c r="BM184" s="56" t="s">
        <v>270</v>
      </c>
      <c r="BN184" s="56" t="s">
        <v>270</v>
      </c>
      <c r="BO184" s="56" t="s">
        <v>271</v>
      </c>
      <c r="BP184" s="56" t="s">
        <v>271</v>
      </c>
      <c r="BQ184" s="56" t="s">
        <v>270</v>
      </c>
      <c r="BR184" s="56" t="s">
        <v>270</v>
      </c>
      <c r="BS184" s="56" t="s">
        <v>269</v>
      </c>
      <c r="BT184" s="56" t="s">
        <v>269</v>
      </c>
      <c r="BU184" s="56" t="s">
        <v>269</v>
      </c>
      <c r="BV184" s="56" t="s">
        <v>271</v>
      </c>
      <c r="BW184" s="56" t="s">
        <v>270</v>
      </c>
      <c r="BX184" s="56" t="s">
        <v>269</v>
      </c>
      <c r="BY184" s="56" t="s">
        <v>269</v>
      </c>
      <c r="BZ184" s="56" t="s">
        <v>270</v>
      </c>
      <c r="CA184" s="56" t="s">
        <v>269</v>
      </c>
      <c r="CB184" s="56" t="s">
        <v>271</v>
      </c>
      <c r="CC184" s="56" t="s">
        <v>270</v>
      </c>
      <c r="CD184" s="56" t="s">
        <v>270</v>
      </c>
      <c r="CE184" s="56" t="s">
        <v>269</v>
      </c>
      <c r="CF184" s="56" t="s">
        <v>270</v>
      </c>
      <c r="CG184" s="56" t="s">
        <v>271</v>
      </c>
      <c r="CH184" s="56" t="s">
        <v>270</v>
      </c>
      <c r="CI184" s="56" t="s">
        <v>269</v>
      </c>
      <c r="CJ184" s="57" t="s">
        <v>269</v>
      </c>
    </row>
    <row r="185" spans="2:88">
      <c r="B185" s="54" t="s">
        <v>308</v>
      </c>
      <c r="C185" s="54" t="s">
        <v>266</v>
      </c>
      <c r="D185" s="54" t="s">
        <v>69</v>
      </c>
      <c r="E185" s="54">
        <v>173</v>
      </c>
      <c r="F185" s="54" t="s">
        <v>267</v>
      </c>
      <c r="G185" s="54" t="s">
        <v>268</v>
      </c>
      <c r="H185" s="54" t="s">
        <v>269</v>
      </c>
      <c r="I185" s="54" t="s">
        <v>269</v>
      </c>
      <c r="J185" s="54" t="s">
        <v>270</v>
      </c>
      <c r="K185" s="54" t="s">
        <v>269</v>
      </c>
      <c r="L185" s="54" t="s">
        <v>270</v>
      </c>
      <c r="M185" s="54" t="s">
        <v>270</v>
      </c>
      <c r="N185" s="54" t="s">
        <v>269</v>
      </c>
      <c r="O185" s="54" t="s">
        <v>270</v>
      </c>
      <c r="P185" s="54" t="s">
        <v>270</v>
      </c>
      <c r="Q185" s="54" t="s">
        <v>270</v>
      </c>
      <c r="R185" s="54" t="s">
        <v>269</v>
      </c>
      <c r="S185" s="54" t="s">
        <v>271</v>
      </c>
      <c r="T185" s="54" t="s">
        <v>270</v>
      </c>
      <c r="U185" s="54" t="s">
        <v>269</v>
      </c>
      <c r="V185" s="54" t="s">
        <v>269</v>
      </c>
      <c r="W185" s="54" t="s">
        <v>270</v>
      </c>
      <c r="X185" s="54" t="s">
        <v>270</v>
      </c>
      <c r="Y185" s="54" t="s">
        <v>270</v>
      </c>
      <c r="Z185" s="54" t="s">
        <v>269</v>
      </c>
      <c r="AA185" s="54" t="s">
        <v>270</v>
      </c>
      <c r="AB185" s="54" t="s">
        <v>270</v>
      </c>
      <c r="AC185" s="54" t="s">
        <v>270</v>
      </c>
      <c r="AD185" s="54" t="s">
        <v>269</v>
      </c>
      <c r="AE185" s="54" t="s">
        <v>269</v>
      </c>
      <c r="AF185" s="54" t="s">
        <v>269</v>
      </c>
      <c r="AG185" s="54" t="s">
        <v>269</v>
      </c>
      <c r="AH185" s="54" t="s">
        <v>270</v>
      </c>
      <c r="AI185" s="54" t="s">
        <v>269</v>
      </c>
      <c r="AJ185" s="54" t="s">
        <v>269</v>
      </c>
      <c r="AK185" s="54" t="s">
        <v>270</v>
      </c>
      <c r="AL185" s="54" t="s">
        <v>269</v>
      </c>
      <c r="AM185" s="54" t="s">
        <v>270</v>
      </c>
      <c r="AN185" s="54" t="s">
        <v>270</v>
      </c>
      <c r="AO185" s="54" t="s">
        <v>270</v>
      </c>
      <c r="AP185" s="54" t="s">
        <v>269</v>
      </c>
      <c r="AQ185" s="54" t="s">
        <v>270</v>
      </c>
      <c r="AR185" s="54" t="s">
        <v>270</v>
      </c>
      <c r="AS185" s="54" t="s">
        <v>270</v>
      </c>
      <c r="AT185" s="54" t="s">
        <v>269</v>
      </c>
      <c r="AU185" s="54" t="s">
        <v>269</v>
      </c>
      <c r="AW185" s="56" t="s">
        <v>271</v>
      </c>
      <c r="AX185" s="56" t="s">
        <v>269</v>
      </c>
      <c r="AY185" s="56" t="s">
        <v>270</v>
      </c>
      <c r="AZ185" s="56" t="s">
        <v>269</v>
      </c>
      <c r="BA185" s="56" t="s">
        <v>270</v>
      </c>
      <c r="BB185" s="56" t="s">
        <v>271</v>
      </c>
      <c r="BC185" s="56" t="s">
        <v>271</v>
      </c>
      <c r="BD185" s="56" t="s">
        <v>271</v>
      </c>
      <c r="BE185" s="56" t="s">
        <v>270</v>
      </c>
      <c r="BF185" s="56" t="s">
        <v>270</v>
      </c>
      <c r="BG185" s="56" t="s">
        <v>269</v>
      </c>
      <c r="BH185" s="56" t="s">
        <v>271</v>
      </c>
      <c r="BI185" s="56" t="s">
        <v>270</v>
      </c>
      <c r="BJ185" s="56" t="s">
        <v>269</v>
      </c>
      <c r="BK185" s="56" t="s">
        <v>269</v>
      </c>
      <c r="BL185" s="56" t="s">
        <v>270</v>
      </c>
      <c r="BM185" s="56" t="s">
        <v>271</v>
      </c>
      <c r="BN185" s="56" t="s">
        <v>270</v>
      </c>
      <c r="BO185" s="56" t="s">
        <v>269</v>
      </c>
      <c r="BP185" s="56" t="s">
        <v>270</v>
      </c>
      <c r="BQ185" s="56" t="s">
        <v>271</v>
      </c>
      <c r="BR185" s="56" t="s">
        <v>271</v>
      </c>
      <c r="BS185" s="56" t="s">
        <v>269</v>
      </c>
      <c r="BT185" s="56" t="s">
        <v>269</v>
      </c>
      <c r="BU185" s="56" t="s">
        <v>269</v>
      </c>
      <c r="BV185" s="56" t="s">
        <v>271</v>
      </c>
      <c r="BW185" s="56" t="s">
        <v>270</v>
      </c>
      <c r="BX185" s="56" t="s">
        <v>269</v>
      </c>
      <c r="BY185" s="56" t="s">
        <v>269</v>
      </c>
      <c r="BZ185" s="56" t="s">
        <v>270</v>
      </c>
      <c r="CA185" s="56" t="s">
        <v>271</v>
      </c>
      <c r="CB185" s="56" t="s">
        <v>270</v>
      </c>
      <c r="CC185" s="56" t="s">
        <v>270</v>
      </c>
      <c r="CD185" s="56" t="s">
        <v>270</v>
      </c>
      <c r="CE185" s="56" t="s">
        <v>269</v>
      </c>
      <c r="CF185" s="56" t="s">
        <v>270</v>
      </c>
      <c r="CG185" s="56" t="s">
        <v>270</v>
      </c>
      <c r="CH185" s="56" t="s">
        <v>270</v>
      </c>
      <c r="CI185" s="56" t="s">
        <v>269</v>
      </c>
      <c r="CJ185" s="57" t="s">
        <v>269</v>
      </c>
    </row>
    <row r="186" spans="2:88">
      <c r="B186" s="54" t="s">
        <v>309</v>
      </c>
      <c r="C186" s="54" t="s">
        <v>266</v>
      </c>
      <c r="D186" s="54" t="s">
        <v>69</v>
      </c>
      <c r="E186" s="54">
        <v>173</v>
      </c>
      <c r="F186" s="54" t="s">
        <v>267</v>
      </c>
      <c r="G186" s="54" t="s">
        <v>268</v>
      </c>
      <c r="H186" s="54" t="s">
        <v>269</v>
      </c>
      <c r="I186" s="54" t="s">
        <v>269</v>
      </c>
      <c r="J186" s="54" t="s">
        <v>270</v>
      </c>
      <c r="K186" s="54" t="s">
        <v>269</v>
      </c>
      <c r="L186" s="54" t="s">
        <v>270</v>
      </c>
      <c r="M186" s="54" t="s">
        <v>270</v>
      </c>
      <c r="N186" s="54" t="s">
        <v>269</v>
      </c>
      <c r="O186" s="54" t="s">
        <v>270</v>
      </c>
      <c r="P186" s="54" t="s">
        <v>270</v>
      </c>
      <c r="Q186" s="54" t="s">
        <v>270</v>
      </c>
      <c r="R186" s="54" t="s">
        <v>269</v>
      </c>
      <c r="S186" s="54" t="s">
        <v>271</v>
      </c>
      <c r="T186" s="54" t="s">
        <v>270</v>
      </c>
      <c r="U186" s="54" t="s">
        <v>269</v>
      </c>
      <c r="V186" s="54" t="s">
        <v>269</v>
      </c>
      <c r="W186" s="54" t="s">
        <v>270</v>
      </c>
      <c r="X186" s="54" t="s">
        <v>270</v>
      </c>
      <c r="Y186" s="54" t="s">
        <v>270</v>
      </c>
      <c r="Z186" s="54" t="s">
        <v>269</v>
      </c>
      <c r="AA186" s="54" t="s">
        <v>270</v>
      </c>
      <c r="AB186" s="54" t="s">
        <v>270</v>
      </c>
      <c r="AC186" s="54" t="s">
        <v>270</v>
      </c>
      <c r="AD186" s="54" t="s">
        <v>269</v>
      </c>
      <c r="AE186" s="54" t="s">
        <v>269</v>
      </c>
      <c r="AF186" s="54" t="s">
        <v>269</v>
      </c>
      <c r="AG186" s="54" t="s">
        <v>269</v>
      </c>
      <c r="AH186" s="54" t="s">
        <v>270</v>
      </c>
      <c r="AI186" s="54" t="s">
        <v>269</v>
      </c>
      <c r="AJ186" s="54" t="s">
        <v>269</v>
      </c>
      <c r="AK186" s="54" t="s">
        <v>270</v>
      </c>
      <c r="AL186" s="54" t="s">
        <v>269</v>
      </c>
      <c r="AM186" s="54" t="s">
        <v>270</v>
      </c>
      <c r="AN186" s="54" t="s">
        <v>270</v>
      </c>
      <c r="AO186" s="54" t="s">
        <v>270</v>
      </c>
      <c r="AP186" s="54" t="s">
        <v>269</v>
      </c>
      <c r="AQ186" s="54" t="s">
        <v>270</v>
      </c>
      <c r="AR186" s="54" t="s">
        <v>270</v>
      </c>
      <c r="AS186" s="54" t="s">
        <v>270</v>
      </c>
      <c r="AT186" s="54" t="s">
        <v>269</v>
      </c>
      <c r="AU186" s="54" t="s">
        <v>269</v>
      </c>
      <c r="AW186" s="56" t="s">
        <v>271</v>
      </c>
      <c r="AX186" s="56" t="s">
        <v>269</v>
      </c>
      <c r="AY186" s="56" t="s">
        <v>270</v>
      </c>
      <c r="AZ186" s="56" t="s">
        <v>269</v>
      </c>
      <c r="BA186" s="56" t="s">
        <v>270</v>
      </c>
      <c r="BB186" s="56" t="s">
        <v>271</v>
      </c>
      <c r="BC186" s="56" t="s">
        <v>269</v>
      </c>
      <c r="BD186" s="56" t="s">
        <v>271</v>
      </c>
      <c r="BE186" s="56" t="s">
        <v>270</v>
      </c>
      <c r="BF186" s="56" t="s">
        <v>270</v>
      </c>
      <c r="BG186" s="56" t="s">
        <v>269</v>
      </c>
      <c r="BH186" s="56" t="s">
        <v>271</v>
      </c>
      <c r="BI186" s="56" t="s">
        <v>270</v>
      </c>
      <c r="BJ186" s="56" t="s">
        <v>269</v>
      </c>
      <c r="BK186" s="56" t="s">
        <v>269</v>
      </c>
      <c r="BL186" s="56" t="s">
        <v>270</v>
      </c>
      <c r="BM186" s="56" t="s">
        <v>271</v>
      </c>
      <c r="BN186" s="56" t="s">
        <v>271</v>
      </c>
      <c r="BO186" s="56" t="s">
        <v>269</v>
      </c>
      <c r="BP186" s="56" t="s">
        <v>270</v>
      </c>
      <c r="BQ186" s="56" t="s">
        <v>270</v>
      </c>
      <c r="BR186" s="56" t="s">
        <v>271</v>
      </c>
      <c r="BS186" s="56" t="s">
        <v>269</v>
      </c>
      <c r="BT186" s="56" t="s">
        <v>269</v>
      </c>
      <c r="BU186" s="56" t="s">
        <v>271</v>
      </c>
      <c r="BV186" s="56" t="s">
        <v>269</v>
      </c>
      <c r="BW186" s="56" t="s">
        <v>270</v>
      </c>
      <c r="BX186" s="56" t="s">
        <v>269</v>
      </c>
      <c r="BY186" s="56" t="s">
        <v>269</v>
      </c>
      <c r="BZ186" s="56" t="s">
        <v>270</v>
      </c>
      <c r="CA186" s="56" t="s">
        <v>269</v>
      </c>
      <c r="CB186" s="56" t="s">
        <v>270</v>
      </c>
      <c r="CC186" s="56" t="s">
        <v>270</v>
      </c>
      <c r="CD186" s="56" t="s">
        <v>270</v>
      </c>
      <c r="CE186" s="56" t="s">
        <v>269</v>
      </c>
      <c r="CF186" s="56" t="s">
        <v>270</v>
      </c>
      <c r="CG186" s="56" t="s">
        <v>270</v>
      </c>
      <c r="CH186" s="56" t="s">
        <v>270</v>
      </c>
      <c r="CI186" s="56" t="s">
        <v>269</v>
      </c>
      <c r="CJ186" s="57" t="s">
        <v>269</v>
      </c>
    </row>
    <row r="187" spans="2:88">
      <c r="B187" s="54" t="s">
        <v>310</v>
      </c>
      <c r="C187" s="54" t="s">
        <v>266</v>
      </c>
      <c r="D187" s="54" t="s">
        <v>69</v>
      </c>
      <c r="E187" s="54">
        <v>173</v>
      </c>
      <c r="F187" s="54" t="s">
        <v>267</v>
      </c>
      <c r="G187" s="54" t="s">
        <v>268</v>
      </c>
      <c r="H187" s="54" t="s">
        <v>269</v>
      </c>
      <c r="I187" s="54" t="s">
        <v>269</v>
      </c>
      <c r="J187" s="54" t="s">
        <v>270</v>
      </c>
      <c r="K187" s="54" t="s">
        <v>269</v>
      </c>
      <c r="L187" s="54" t="s">
        <v>270</v>
      </c>
      <c r="M187" s="54" t="s">
        <v>270</v>
      </c>
      <c r="N187" s="54" t="s">
        <v>269</v>
      </c>
      <c r="O187" s="54" t="s">
        <v>270</v>
      </c>
      <c r="P187" s="54" t="s">
        <v>270</v>
      </c>
      <c r="Q187" s="54" t="s">
        <v>270</v>
      </c>
      <c r="R187" s="54" t="s">
        <v>269</v>
      </c>
      <c r="S187" s="54" t="s">
        <v>271</v>
      </c>
      <c r="T187" s="54" t="s">
        <v>270</v>
      </c>
      <c r="U187" s="54" t="s">
        <v>269</v>
      </c>
      <c r="V187" s="54" t="s">
        <v>269</v>
      </c>
      <c r="W187" s="54" t="s">
        <v>270</v>
      </c>
      <c r="X187" s="54" t="s">
        <v>270</v>
      </c>
      <c r="Y187" s="54" t="s">
        <v>270</v>
      </c>
      <c r="Z187" s="54" t="s">
        <v>269</v>
      </c>
      <c r="AA187" s="54" t="s">
        <v>270</v>
      </c>
      <c r="AB187" s="54" t="s">
        <v>270</v>
      </c>
      <c r="AC187" s="54" t="s">
        <v>270</v>
      </c>
      <c r="AD187" s="54" t="s">
        <v>269</v>
      </c>
      <c r="AE187" s="54" t="s">
        <v>269</v>
      </c>
      <c r="AF187" s="54" t="s">
        <v>269</v>
      </c>
      <c r="AG187" s="54" t="s">
        <v>269</v>
      </c>
      <c r="AH187" s="54" t="s">
        <v>270</v>
      </c>
      <c r="AI187" s="54" t="s">
        <v>269</v>
      </c>
      <c r="AJ187" s="54" t="s">
        <v>269</v>
      </c>
      <c r="AK187" s="54" t="s">
        <v>270</v>
      </c>
      <c r="AL187" s="54" t="s">
        <v>269</v>
      </c>
      <c r="AM187" s="54" t="s">
        <v>270</v>
      </c>
      <c r="AN187" s="54" t="s">
        <v>270</v>
      </c>
      <c r="AO187" s="54" t="s">
        <v>270</v>
      </c>
      <c r="AP187" s="54" t="s">
        <v>269</v>
      </c>
      <c r="AQ187" s="54" t="s">
        <v>270</v>
      </c>
      <c r="AR187" s="54" t="s">
        <v>270</v>
      </c>
      <c r="AS187" s="54" t="s">
        <v>270</v>
      </c>
      <c r="AT187" s="54" t="s">
        <v>269</v>
      </c>
      <c r="AU187" s="54" t="s">
        <v>269</v>
      </c>
      <c r="AW187" s="56" t="s">
        <v>271</v>
      </c>
      <c r="AX187" s="56" t="s">
        <v>269</v>
      </c>
      <c r="AY187" s="56" t="s">
        <v>271</v>
      </c>
      <c r="AZ187" s="56" t="s">
        <v>269</v>
      </c>
      <c r="BA187" s="56" t="s">
        <v>270</v>
      </c>
      <c r="BB187" s="56" t="s">
        <v>271</v>
      </c>
      <c r="BC187" s="56" t="s">
        <v>269</v>
      </c>
      <c r="BD187" s="56" t="s">
        <v>271</v>
      </c>
      <c r="BE187" s="56" t="s">
        <v>270</v>
      </c>
      <c r="BF187" s="56" t="s">
        <v>270</v>
      </c>
      <c r="BG187" s="56" t="s">
        <v>269</v>
      </c>
      <c r="BH187" s="56" t="s">
        <v>271</v>
      </c>
      <c r="BI187" s="56" t="s">
        <v>270</v>
      </c>
      <c r="BJ187" s="56" t="s">
        <v>269</v>
      </c>
      <c r="BK187" s="56" t="s">
        <v>269</v>
      </c>
      <c r="BL187" s="56" t="s">
        <v>270</v>
      </c>
      <c r="BM187" s="56" t="s">
        <v>271</v>
      </c>
      <c r="BN187" s="56" t="s">
        <v>271</v>
      </c>
      <c r="BO187" s="56" t="s">
        <v>269</v>
      </c>
      <c r="BP187" s="56" t="s">
        <v>270</v>
      </c>
      <c r="BQ187" s="56" t="s">
        <v>270</v>
      </c>
      <c r="BR187" s="56" t="s">
        <v>271</v>
      </c>
      <c r="BS187" s="56" t="s">
        <v>269</v>
      </c>
      <c r="BT187" s="56" t="s">
        <v>269</v>
      </c>
      <c r="BU187" s="56" t="s">
        <v>271</v>
      </c>
      <c r="BV187" s="56" t="s">
        <v>269</v>
      </c>
      <c r="BW187" s="56" t="s">
        <v>270</v>
      </c>
      <c r="BX187" s="56" t="s">
        <v>269</v>
      </c>
      <c r="BY187" s="56" t="s">
        <v>269</v>
      </c>
      <c r="BZ187" s="56" t="s">
        <v>270</v>
      </c>
      <c r="CA187" s="56" t="s">
        <v>269</v>
      </c>
      <c r="CB187" s="56" t="s">
        <v>270</v>
      </c>
      <c r="CC187" s="56" t="s">
        <v>270</v>
      </c>
      <c r="CD187" s="56" t="s">
        <v>270</v>
      </c>
      <c r="CE187" s="56" t="s">
        <v>269</v>
      </c>
      <c r="CF187" s="56" t="s">
        <v>271</v>
      </c>
      <c r="CG187" s="56" t="s">
        <v>270</v>
      </c>
      <c r="CH187" s="56" t="s">
        <v>270</v>
      </c>
      <c r="CI187" s="56" t="s">
        <v>269</v>
      </c>
      <c r="CJ187" s="55" t="s">
        <v>269</v>
      </c>
    </row>
    <row r="188" spans="2:88">
      <c r="B188" s="54" t="s">
        <v>311</v>
      </c>
      <c r="C188" s="54" t="s">
        <v>266</v>
      </c>
      <c r="D188" s="54" t="s">
        <v>69</v>
      </c>
      <c r="E188" s="54">
        <v>173</v>
      </c>
      <c r="F188" s="54" t="s">
        <v>267</v>
      </c>
      <c r="G188" s="54" t="s">
        <v>268</v>
      </c>
      <c r="H188" s="54" t="s">
        <v>269</v>
      </c>
      <c r="I188" s="54" t="s">
        <v>269</v>
      </c>
      <c r="J188" s="54" t="s">
        <v>270</v>
      </c>
      <c r="K188" s="54" t="s">
        <v>269</v>
      </c>
      <c r="L188" s="54" t="s">
        <v>270</v>
      </c>
      <c r="M188" s="54" t="s">
        <v>270</v>
      </c>
      <c r="N188" s="54" t="s">
        <v>269</v>
      </c>
      <c r="O188" s="54" t="s">
        <v>270</v>
      </c>
      <c r="P188" s="54" t="s">
        <v>270</v>
      </c>
      <c r="Q188" s="54" t="s">
        <v>270</v>
      </c>
      <c r="R188" s="54" t="s">
        <v>269</v>
      </c>
      <c r="S188" s="54" t="s">
        <v>271</v>
      </c>
      <c r="T188" s="54" t="s">
        <v>270</v>
      </c>
      <c r="U188" s="54" t="s">
        <v>269</v>
      </c>
      <c r="V188" s="54" t="s">
        <v>269</v>
      </c>
      <c r="W188" s="54" t="s">
        <v>270</v>
      </c>
      <c r="X188" s="54" t="s">
        <v>270</v>
      </c>
      <c r="Y188" s="54" t="s">
        <v>270</v>
      </c>
      <c r="Z188" s="54" t="s">
        <v>269</v>
      </c>
      <c r="AA188" s="54" t="s">
        <v>270</v>
      </c>
      <c r="AB188" s="54" t="s">
        <v>270</v>
      </c>
      <c r="AC188" s="54" t="s">
        <v>270</v>
      </c>
      <c r="AD188" s="54" t="s">
        <v>269</v>
      </c>
      <c r="AE188" s="54" t="s">
        <v>269</v>
      </c>
      <c r="AF188" s="54" t="s">
        <v>269</v>
      </c>
      <c r="AG188" s="54" t="s">
        <v>269</v>
      </c>
      <c r="AH188" s="54" t="s">
        <v>270</v>
      </c>
      <c r="AI188" s="54" t="s">
        <v>269</v>
      </c>
      <c r="AJ188" s="54" t="s">
        <v>269</v>
      </c>
      <c r="AK188" s="54" t="s">
        <v>270</v>
      </c>
      <c r="AL188" s="54" t="s">
        <v>269</v>
      </c>
      <c r="AM188" s="54" t="s">
        <v>270</v>
      </c>
      <c r="AN188" s="54" t="s">
        <v>270</v>
      </c>
      <c r="AO188" s="54" t="s">
        <v>270</v>
      </c>
      <c r="AP188" s="54" t="s">
        <v>269</v>
      </c>
      <c r="AQ188" s="54" t="s">
        <v>270</v>
      </c>
      <c r="AR188" s="54" t="s">
        <v>270</v>
      </c>
      <c r="AS188" s="54" t="s">
        <v>270</v>
      </c>
      <c r="AT188" s="54" t="s">
        <v>269</v>
      </c>
      <c r="AU188" s="54" t="s">
        <v>269</v>
      </c>
      <c r="AW188" s="56" t="s">
        <v>271</v>
      </c>
      <c r="AX188" s="56" t="s">
        <v>269</v>
      </c>
      <c r="AY188" s="56" t="s">
        <v>271</v>
      </c>
      <c r="AZ188" s="56" t="s">
        <v>269</v>
      </c>
      <c r="BA188" s="56" t="s">
        <v>270</v>
      </c>
      <c r="BB188" s="56" t="s">
        <v>271</v>
      </c>
      <c r="BC188" s="56" t="s">
        <v>269</v>
      </c>
      <c r="BD188" s="56" t="s">
        <v>271</v>
      </c>
      <c r="BE188" s="56" t="s">
        <v>270</v>
      </c>
      <c r="BF188" s="56" t="s">
        <v>270</v>
      </c>
      <c r="BG188" s="56" t="s">
        <v>269</v>
      </c>
      <c r="BH188" s="56" t="s">
        <v>271</v>
      </c>
      <c r="BI188" s="56" t="s">
        <v>270</v>
      </c>
      <c r="BJ188" s="56" t="s">
        <v>269</v>
      </c>
      <c r="BK188" s="56" t="s">
        <v>269</v>
      </c>
      <c r="BL188" s="56" t="s">
        <v>270</v>
      </c>
      <c r="BM188" s="56" t="s">
        <v>271</v>
      </c>
      <c r="BN188" s="56" t="s">
        <v>270</v>
      </c>
      <c r="BO188" s="56" t="s">
        <v>269</v>
      </c>
      <c r="BP188" s="56" t="s">
        <v>270</v>
      </c>
      <c r="BQ188" s="56" t="s">
        <v>270</v>
      </c>
      <c r="BR188" s="56" t="s">
        <v>271</v>
      </c>
      <c r="BS188" s="56" t="s">
        <v>269</v>
      </c>
      <c r="BT188" s="56" t="s">
        <v>269</v>
      </c>
      <c r="BU188" s="56" t="s">
        <v>269</v>
      </c>
      <c r="BV188" s="56" t="s">
        <v>269</v>
      </c>
      <c r="BW188" s="56" t="s">
        <v>271</v>
      </c>
      <c r="BX188" s="56" t="s">
        <v>269</v>
      </c>
      <c r="BY188" s="56" t="s">
        <v>269</v>
      </c>
      <c r="BZ188" s="56" t="s">
        <v>270</v>
      </c>
      <c r="CA188" s="56" t="s">
        <v>269</v>
      </c>
      <c r="CB188" s="56" t="s">
        <v>270</v>
      </c>
      <c r="CC188" s="56" t="s">
        <v>270</v>
      </c>
      <c r="CD188" s="56" t="s">
        <v>270</v>
      </c>
      <c r="CE188" s="56" t="s">
        <v>269</v>
      </c>
      <c r="CF188" s="56" t="s">
        <v>270</v>
      </c>
      <c r="CG188" s="56" t="s">
        <v>270</v>
      </c>
      <c r="CH188" s="56" t="s">
        <v>270</v>
      </c>
      <c r="CI188" s="56" t="s">
        <v>269</v>
      </c>
      <c r="CJ188" s="55" t="s">
        <v>269</v>
      </c>
    </row>
    <row r="189" spans="2:88">
      <c r="B189" s="54" t="s">
        <v>312</v>
      </c>
      <c r="C189" s="54" t="s">
        <v>266</v>
      </c>
      <c r="D189" s="54" t="s">
        <v>69</v>
      </c>
      <c r="E189" s="54">
        <v>173</v>
      </c>
      <c r="F189" s="54" t="s">
        <v>267</v>
      </c>
      <c r="G189" s="54" t="s">
        <v>268</v>
      </c>
      <c r="H189" s="54" t="s">
        <v>269</v>
      </c>
      <c r="I189" s="54" t="s">
        <v>269</v>
      </c>
      <c r="J189" s="54" t="s">
        <v>270</v>
      </c>
      <c r="K189" s="54" t="s">
        <v>269</v>
      </c>
      <c r="L189" s="54" t="s">
        <v>270</v>
      </c>
      <c r="M189" s="54" t="s">
        <v>270</v>
      </c>
      <c r="N189" s="54" t="s">
        <v>269</v>
      </c>
      <c r="O189" s="54" t="s">
        <v>270</v>
      </c>
      <c r="P189" s="54" t="s">
        <v>270</v>
      </c>
      <c r="Q189" s="54" t="s">
        <v>270</v>
      </c>
      <c r="R189" s="54" t="s">
        <v>269</v>
      </c>
      <c r="S189" s="54" t="s">
        <v>271</v>
      </c>
      <c r="T189" s="54" t="s">
        <v>270</v>
      </c>
      <c r="U189" s="54" t="s">
        <v>269</v>
      </c>
      <c r="V189" s="54" t="s">
        <v>269</v>
      </c>
      <c r="W189" s="54" t="s">
        <v>270</v>
      </c>
      <c r="X189" s="54" t="s">
        <v>270</v>
      </c>
      <c r="Y189" s="54" t="s">
        <v>270</v>
      </c>
      <c r="Z189" s="54" t="s">
        <v>269</v>
      </c>
      <c r="AA189" s="54" t="s">
        <v>270</v>
      </c>
      <c r="AB189" s="54" t="s">
        <v>270</v>
      </c>
      <c r="AC189" s="54" t="s">
        <v>270</v>
      </c>
      <c r="AD189" s="54" t="s">
        <v>269</v>
      </c>
      <c r="AE189" s="54" t="s">
        <v>269</v>
      </c>
      <c r="AF189" s="54" t="s">
        <v>269</v>
      </c>
      <c r="AG189" s="54" t="s">
        <v>269</v>
      </c>
      <c r="AH189" s="54" t="s">
        <v>270</v>
      </c>
      <c r="AI189" s="54" t="s">
        <v>269</v>
      </c>
      <c r="AJ189" s="54" t="s">
        <v>269</v>
      </c>
      <c r="AK189" s="54" t="s">
        <v>270</v>
      </c>
      <c r="AL189" s="54" t="s">
        <v>269</v>
      </c>
      <c r="AM189" s="54" t="s">
        <v>270</v>
      </c>
      <c r="AN189" s="54" t="s">
        <v>270</v>
      </c>
      <c r="AO189" s="54" t="s">
        <v>270</v>
      </c>
      <c r="AP189" s="54" t="s">
        <v>269</v>
      </c>
      <c r="AQ189" s="54" t="s">
        <v>270</v>
      </c>
      <c r="AR189" s="54" t="s">
        <v>270</v>
      </c>
      <c r="AS189" s="54" t="s">
        <v>270</v>
      </c>
      <c r="AT189" s="54" t="s">
        <v>269</v>
      </c>
      <c r="AU189" s="54" t="s">
        <v>269</v>
      </c>
      <c r="AW189" s="56" t="s">
        <v>271</v>
      </c>
      <c r="AX189" s="56" t="s">
        <v>269</v>
      </c>
      <c r="AY189" s="56" t="s">
        <v>270</v>
      </c>
      <c r="AZ189" s="56" t="s">
        <v>269</v>
      </c>
      <c r="BA189" s="56" t="s">
        <v>270</v>
      </c>
      <c r="BB189" s="56" t="s">
        <v>271</v>
      </c>
      <c r="BC189" s="56" t="s">
        <v>269</v>
      </c>
      <c r="BD189" s="56" t="s">
        <v>271</v>
      </c>
      <c r="BE189" s="56" t="s">
        <v>271</v>
      </c>
      <c r="BF189" s="56" t="s">
        <v>270</v>
      </c>
      <c r="BG189" s="56" t="s">
        <v>269</v>
      </c>
      <c r="BH189" s="56" t="s">
        <v>271</v>
      </c>
      <c r="BI189" s="56" t="s">
        <v>270</v>
      </c>
      <c r="BJ189" s="56" t="s">
        <v>269</v>
      </c>
      <c r="BK189" s="56" t="s">
        <v>269</v>
      </c>
      <c r="BL189" s="56" t="s">
        <v>270</v>
      </c>
      <c r="BM189" s="56" t="s">
        <v>271</v>
      </c>
      <c r="BN189" s="56" t="s">
        <v>271</v>
      </c>
      <c r="BO189" s="56" t="s">
        <v>269</v>
      </c>
      <c r="BP189" s="56" t="s">
        <v>270</v>
      </c>
      <c r="BQ189" s="56" t="s">
        <v>271</v>
      </c>
      <c r="BR189" s="56" t="s">
        <v>271</v>
      </c>
      <c r="BS189" s="56" t="s">
        <v>269</v>
      </c>
      <c r="BT189" s="56" t="s">
        <v>269</v>
      </c>
      <c r="BU189" s="56" t="s">
        <v>269</v>
      </c>
      <c r="BV189" s="56" t="s">
        <v>269</v>
      </c>
      <c r="BW189" s="56" t="s">
        <v>271</v>
      </c>
      <c r="BX189" s="56" t="s">
        <v>269</v>
      </c>
      <c r="BY189" s="56" t="s">
        <v>269</v>
      </c>
      <c r="BZ189" s="56" t="s">
        <v>270</v>
      </c>
      <c r="CA189" s="56" t="s">
        <v>269</v>
      </c>
      <c r="CB189" s="56" t="s">
        <v>270</v>
      </c>
      <c r="CC189" s="56" t="s">
        <v>270</v>
      </c>
      <c r="CD189" s="56" t="s">
        <v>270</v>
      </c>
      <c r="CE189" s="56" t="s">
        <v>269</v>
      </c>
      <c r="CF189" s="56" t="s">
        <v>270</v>
      </c>
      <c r="CG189" s="56" t="s">
        <v>270</v>
      </c>
      <c r="CH189" s="56" t="s">
        <v>270</v>
      </c>
      <c r="CI189" s="56" t="s">
        <v>269</v>
      </c>
      <c r="CJ189" s="55" t="s">
        <v>269</v>
      </c>
    </row>
    <row r="190" spans="2:88">
      <c r="B190" s="54" t="s">
        <v>313</v>
      </c>
      <c r="C190" s="54" t="s">
        <v>266</v>
      </c>
      <c r="D190" s="54" t="s">
        <v>69</v>
      </c>
      <c r="E190" s="54">
        <v>173</v>
      </c>
      <c r="F190" s="54" t="s">
        <v>267</v>
      </c>
      <c r="G190" s="54" t="s">
        <v>268</v>
      </c>
      <c r="H190" s="54" t="s">
        <v>269</v>
      </c>
      <c r="I190" s="54" t="s">
        <v>269</v>
      </c>
      <c r="J190" s="54" t="s">
        <v>270</v>
      </c>
      <c r="K190" s="54" t="s">
        <v>269</v>
      </c>
      <c r="L190" s="54" t="s">
        <v>270</v>
      </c>
      <c r="M190" s="54" t="s">
        <v>270</v>
      </c>
      <c r="N190" s="54" t="s">
        <v>269</v>
      </c>
      <c r="O190" s="54" t="s">
        <v>270</v>
      </c>
      <c r="P190" s="54" t="s">
        <v>270</v>
      </c>
      <c r="Q190" s="54" t="s">
        <v>270</v>
      </c>
      <c r="R190" s="54" t="s">
        <v>269</v>
      </c>
      <c r="S190" s="54" t="s">
        <v>271</v>
      </c>
      <c r="T190" s="54" t="s">
        <v>270</v>
      </c>
      <c r="U190" s="54" t="s">
        <v>269</v>
      </c>
      <c r="V190" s="54" t="s">
        <v>269</v>
      </c>
      <c r="W190" s="54" t="s">
        <v>270</v>
      </c>
      <c r="X190" s="54" t="s">
        <v>270</v>
      </c>
      <c r="Y190" s="54" t="s">
        <v>270</v>
      </c>
      <c r="Z190" s="54" t="s">
        <v>269</v>
      </c>
      <c r="AA190" s="54" t="s">
        <v>270</v>
      </c>
      <c r="AB190" s="54" t="s">
        <v>270</v>
      </c>
      <c r="AC190" s="54" t="s">
        <v>270</v>
      </c>
      <c r="AD190" s="54" t="s">
        <v>269</v>
      </c>
      <c r="AE190" s="54" t="s">
        <v>269</v>
      </c>
      <c r="AF190" s="54" t="s">
        <v>269</v>
      </c>
      <c r="AG190" s="54" t="s">
        <v>269</v>
      </c>
      <c r="AH190" s="54" t="s">
        <v>270</v>
      </c>
      <c r="AI190" s="54" t="s">
        <v>269</v>
      </c>
      <c r="AJ190" s="54" t="s">
        <v>269</v>
      </c>
      <c r="AK190" s="54" t="s">
        <v>270</v>
      </c>
      <c r="AL190" s="54" t="s">
        <v>269</v>
      </c>
      <c r="AM190" s="54" t="s">
        <v>270</v>
      </c>
      <c r="AN190" s="54" t="s">
        <v>270</v>
      </c>
      <c r="AO190" s="54" t="s">
        <v>270</v>
      </c>
      <c r="AP190" s="54" t="s">
        <v>269</v>
      </c>
      <c r="AQ190" s="54" t="s">
        <v>270</v>
      </c>
      <c r="AR190" s="54" t="s">
        <v>270</v>
      </c>
      <c r="AS190" s="54" t="s">
        <v>270</v>
      </c>
      <c r="AT190" s="54" t="s">
        <v>269</v>
      </c>
      <c r="AU190" s="54" t="s">
        <v>269</v>
      </c>
      <c r="AW190" s="56" t="s">
        <v>271</v>
      </c>
      <c r="AX190" s="56" t="s">
        <v>269</v>
      </c>
      <c r="AY190" s="56" t="s">
        <v>270</v>
      </c>
      <c r="AZ190" s="56" t="s">
        <v>269</v>
      </c>
      <c r="BA190" s="56" t="s">
        <v>270</v>
      </c>
      <c r="BB190" s="56" t="s">
        <v>271</v>
      </c>
      <c r="BC190" s="56" t="s">
        <v>269</v>
      </c>
      <c r="BD190" s="56" t="s">
        <v>271</v>
      </c>
      <c r="BE190" s="56" t="s">
        <v>271</v>
      </c>
      <c r="BF190" s="56" t="s">
        <v>270</v>
      </c>
      <c r="BG190" s="56" t="s">
        <v>269</v>
      </c>
      <c r="BH190" s="56" t="s">
        <v>271</v>
      </c>
      <c r="BI190" s="56" t="s">
        <v>270</v>
      </c>
      <c r="BJ190" s="56" t="s">
        <v>269</v>
      </c>
      <c r="BK190" s="56" t="s">
        <v>269</v>
      </c>
      <c r="BL190" s="56" t="s">
        <v>270</v>
      </c>
      <c r="BM190" s="56" t="s">
        <v>270</v>
      </c>
      <c r="BN190" s="56" t="s">
        <v>271</v>
      </c>
      <c r="BO190" s="56" t="s">
        <v>269</v>
      </c>
      <c r="BP190" s="56" t="s">
        <v>270</v>
      </c>
      <c r="BQ190" s="56" t="s">
        <v>271</v>
      </c>
      <c r="BR190" s="56" t="s">
        <v>271</v>
      </c>
      <c r="BS190" s="56" t="s">
        <v>269</v>
      </c>
      <c r="BT190" s="56" t="s">
        <v>269</v>
      </c>
      <c r="BU190" s="56" t="s">
        <v>269</v>
      </c>
      <c r="BV190" s="56" t="s">
        <v>269</v>
      </c>
      <c r="BW190" s="56" t="s">
        <v>271</v>
      </c>
      <c r="BX190" s="56" t="s">
        <v>269</v>
      </c>
      <c r="BY190" s="56" t="s">
        <v>269</v>
      </c>
      <c r="BZ190" s="56" t="s">
        <v>270</v>
      </c>
      <c r="CA190" s="56" t="s">
        <v>269</v>
      </c>
      <c r="CB190" s="56" t="s">
        <v>270</v>
      </c>
      <c r="CC190" s="56" t="s">
        <v>270</v>
      </c>
      <c r="CD190" s="56" t="s">
        <v>270</v>
      </c>
      <c r="CE190" s="56" t="s">
        <v>269</v>
      </c>
      <c r="CF190" s="56" t="s">
        <v>270</v>
      </c>
      <c r="CG190" s="56" t="s">
        <v>270</v>
      </c>
      <c r="CH190" s="56" t="s">
        <v>270</v>
      </c>
      <c r="CI190" s="56" t="s">
        <v>269</v>
      </c>
      <c r="CJ190" s="55" t="s">
        <v>269</v>
      </c>
    </row>
    <row r="191" spans="2:88">
      <c r="B191" s="54" t="s">
        <v>314</v>
      </c>
      <c r="C191" s="54" t="s">
        <v>266</v>
      </c>
      <c r="D191" s="54" t="s">
        <v>69</v>
      </c>
      <c r="E191" s="54">
        <v>173</v>
      </c>
      <c r="F191" s="54" t="s">
        <v>267</v>
      </c>
      <c r="G191" s="54" t="s">
        <v>268</v>
      </c>
      <c r="H191" s="54" t="s">
        <v>269</v>
      </c>
      <c r="I191" s="54" t="s">
        <v>269</v>
      </c>
      <c r="J191" s="54" t="s">
        <v>270</v>
      </c>
      <c r="K191" s="54" t="s">
        <v>269</v>
      </c>
      <c r="L191" s="54" t="s">
        <v>270</v>
      </c>
      <c r="M191" s="54" t="s">
        <v>270</v>
      </c>
      <c r="N191" s="54" t="s">
        <v>269</v>
      </c>
      <c r="O191" s="54" t="s">
        <v>270</v>
      </c>
      <c r="P191" s="54" t="s">
        <v>270</v>
      </c>
      <c r="Q191" s="54" t="s">
        <v>270</v>
      </c>
      <c r="R191" s="54" t="s">
        <v>269</v>
      </c>
      <c r="S191" s="54" t="s">
        <v>271</v>
      </c>
      <c r="T191" s="54" t="s">
        <v>270</v>
      </c>
      <c r="U191" s="54" t="s">
        <v>269</v>
      </c>
      <c r="V191" s="54" t="s">
        <v>269</v>
      </c>
      <c r="W191" s="54" t="s">
        <v>270</v>
      </c>
      <c r="X191" s="54" t="s">
        <v>270</v>
      </c>
      <c r="Y191" s="54" t="s">
        <v>270</v>
      </c>
      <c r="Z191" s="54" t="s">
        <v>269</v>
      </c>
      <c r="AA191" s="54" t="s">
        <v>270</v>
      </c>
      <c r="AB191" s="54" t="s">
        <v>270</v>
      </c>
      <c r="AC191" s="54" t="s">
        <v>270</v>
      </c>
      <c r="AD191" s="54" t="s">
        <v>269</v>
      </c>
      <c r="AE191" s="54" t="s">
        <v>269</v>
      </c>
      <c r="AF191" s="54" t="s">
        <v>269</v>
      </c>
      <c r="AG191" s="54" t="s">
        <v>269</v>
      </c>
      <c r="AH191" s="54" t="s">
        <v>270</v>
      </c>
      <c r="AI191" s="54" t="s">
        <v>269</v>
      </c>
      <c r="AJ191" s="54" t="s">
        <v>269</v>
      </c>
      <c r="AK191" s="54" t="s">
        <v>270</v>
      </c>
      <c r="AL191" s="54" t="s">
        <v>269</v>
      </c>
      <c r="AM191" s="54" t="s">
        <v>270</v>
      </c>
      <c r="AN191" s="54" t="s">
        <v>270</v>
      </c>
      <c r="AO191" s="54" t="s">
        <v>270</v>
      </c>
      <c r="AP191" s="54" t="s">
        <v>269</v>
      </c>
      <c r="AQ191" s="54" t="s">
        <v>270</v>
      </c>
      <c r="AR191" s="54" t="s">
        <v>270</v>
      </c>
      <c r="AS191" s="54" t="s">
        <v>270</v>
      </c>
      <c r="AT191" s="54" t="s">
        <v>269</v>
      </c>
      <c r="AU191" s="54" t="s">
        <v>269</v>
      </c>
      <c r="AW191" s="56" t="s">
        <v>271</v>
      </c>
      <c r="AX191" s="56" t="s">
        <v>269</v>
      </c>
      <c r="AY191" s="56" t="s">
        <v>270</v>
      </c>
      <c r="AZ191" s="56" t="s">
        <v>269</v>
      </c>
      <c r="BA191" s="56" t="s">
        <v>271</v>
      </c>
      <c r="BB191" s="56" t="s">
        <v>271</v>
      </c>
      <c r="BC191" s="56" t="s">
        <v>269</v>
      </c>
      <c r="BD191" s="56" t="s">
        <v>271</v>
      </c>
      <c r="BE191" s="56" t="s">
        <v>271</v>
      </c>
      <c r="BF191" s="56" t="s">
        <v>270</v>
      </c>
      <c r="BG191" s="56" t="s">
        <v>269</v>
      </c>
      <c r="BH191" s="56" t="s">
        <v>271</v>
      </c>
      <c r="BI191" s="56" t="s">
        <v>270</v>
      </c>
      <c r="BJ191" s="56" t="s">
        <v>269</v>
      </c>
      <c r="BK191" s="56" t="s">
        <v>269</v>
      </c>
      <c r="BL191" s="56" t="s">
        <v>270</v>
      </c>
      <c r="BM191" s="56" t="s">
        <v>270</v>
      </c>
      <c r="BN191" s="56" t="s">
        <v>271</v>
      </c>
      <c r="BO191" s="56" t="s">
        <v>269</v>
      </c>
      <c r="BP191" s="56" t="s">
        <v>270</v>
      </c>
      <c r="BQ191" s="56" t="s">
        <v>271</v>
      </c>
      <c r="BR191" s="56" t="s">
        <v>271</v>
      </c>
      <c r="BS191" s="56" t="s">
        <v>269</v>
      </c>
      <c r="BT191" s="56" t="s">
        <v>269</v>
      </c>
      <c r="BU191" s="56" t="s">
        <v>269</v>
      </c>
      <c r="BV191" s="56" t="s">
        <v>269</v>
      </c>
      <c r="BW191" s="56" t="s">
        <v>271</v>
      </c>
      <c r="BX191" s="56" t="s">
        <v>269</v>
      </c>
      <c r="BY191" s="56" t="s">
        <v>269</v>
      </c>
      <c r="BZ191" s="56" t="s">
        <v>270</v>
      </c>
      <c r="CA191" s="56" t="s">
        <v>269</v>
      </c>
      <c r="CB191" s="56" t="s">
        <v>270</v>
      </c>
      <c r="CC191" s="56" t="s">
        <v>270</v>
      </c>
      <c r="CD191" s="56" t="s">
        <v>270</v>
      </c>
      <c r="CE191" s="56" t="s">
        <v>269</v>
      </c>
      <c r="CF191" s="56" t="s">
        <v>270</v>
      </c>
      <c r="CG191" s="56" t="s">
        <v>270</v>
      </c>
      <c r="CH191" s="56" t="s">
        <v>270</v>
      </c>
      <c r="CI191" s="56" t="s">
        <v>269</v>
      </c>
      <c r="CJ191" s="55" t="s">
        <v>269</v>
      </c>
    </row>
    <row r="192" spans="2:88">
      <c r="B192" s="54" t="s">
        <v>315</v>
      </c>
      <c r="C192" s="54" t="s">
        <v>266</v>
      </c>
      <c r="D192" s="54" t="s">
        <v>69</v>
      </c>
      <c r="E192" s="54">
        <v>173</v>
      </c>
      <c r="F192" s="54" t="s">
        <v>267</v>
      </c>
      <c r="G192" s="54" t="s">
        <v>268</v>
      </c>
      <c r="H192" s="54" t="s">
        <v>269</v>
      </c>
      <c r="I192" s="54" t="s">
        <v>269</v>
      </c>
      <c r="J192" s="54" t="s">
        <v>270</v>
      </c>
      <c r="K192" s="54" t="s">
        <v>269</v>
      </c>
      <c r="L192" s="54" t="s">
        <v>270</v>
      </c>
      <c r="M192" s="54" t="s">
        <v>270</v>
      </c>
      <c r="N192" s="54" t="s">
        <v>269</v>
      </c>
      <c r="O192" s="54" t="s">
        <v>270</v>
      </c>
      <c r="P192" s="54" t="s">
        <v>270</v>
      </c>
      <c r="Q192" s="54" t="s">
        <v>270</v>
      </c>
      <c r="R192" s="54" t="s">
        <v>269</v>
      </c>
      <c r="S192" s="54" t="s">
        <v>271</v>
      </c>
      <c r="T192" s="54" t="s">
        <v>270</v>
      </c>
      <c r="U192" s="54" t="s">
        <v>269</v>
      </c>
      <c r="V192" s="54" t="s">
        <v>269</v>
      </c>
      <c r="W192" s="54" t="s">
        <v>270</v>
      </c>
      <c r="X192" s="54" t="s">
        <v>270</v>
      </c>
      <c r="Y192" s="54" t="s">
        <v>270</v>
      </c>
      <c r="Z192" s="54" t="s">
        <v>269</v>
      </c>
      <c r="AA192" s="54" t="s">
        <v>270</v>
      </c>
      <c r="AB192" s="54" t="s">
        <v>270</v>
      </c>
      <c r="AC192" s="54" t="s">
        <v>270</v>
      </c>
      <c r="AD192" s="54" t="s">
        <v>269</v>
      </c>
      <c r="AE192" s="54" t="s">
        <v>269</v>
      </c>
      <c r="AF192" s="54" t="s">
        <v>269</v>
      </c>
      <c r="AG192" s="54" t="s">
        <v>269</v>
      </c>
      <c r="AH192" s="54" t="s">
        <v>270</v>
      </c>
      <c r="AI192" s="54" t="s">
        <v>269</v>
      </c>
      <c r="AJ192" s="54" t="s">
        <v>269</v>
      </c>
      <c r="AK192" s="54" t="s">
        <v>270</v>
      </c>
      <c r="AL192" s="54" t="s">
        <v>269</v>
      </c>
      <c r="AM192" s="54" t="s">
        <v>270</v>
      </c>
      <c r="AN192" s="54" t="s">
        <v>270</v>
      </c>
      <c r="AO192" s="54" t="s">
        <v>270</v>
      </c>
      <c r="AP192" s="54" t="s">
        <v>269</v>
      </c>
      <c r="AQ192" s="54" t="s">
        <v>270</v>
      </c>
      <c r="AR192" s="54" t="s">
        <v>270</v>
      </c>
      <c r="AS192" s="54" t="s">
        <v>270</v>
      </c>
      <c r="AT192" s="54" t="s">
        <v>269</v>
      </c>
      <c r="AU192" s="54" t="s">
        <v>269</v>
      </c>
      <c r="AW192" s="56" t="s">
        <v>269</v>
      </c>
      <c r="AX192" s="56" t="s">
        <v>269</v>
      </c>
      <c r="AY192" s="56" t="s">
        <v>270</v>
      </c>
      <c r="AZ192" s="56" t="s">
        <v>269</v>
      </c>
      <c r="BA192" s="56" t="s">
        <v>270</v>
      </c>
      <c r="BB192" s="56" t="s">
        <v>270</v>
      </c>
      <c r="BC192" s="56" t="s">
        <v>269</v>
      </c>
      <c r="BD192" s="56" t="s">
        <v>270</v>
      </c>
      <c r="BE192" s="56" t="s">
        <v>271</v>
      </c>
      <c r="BF192" s="56" t="s">
        <v>270</v>
      </c>
      <c r="BG192" s="56" t="s">
        <v>269</v>
      </c>
      <c r="BH192" s="56" t="s">
        <v>271</v>
      </c>
      <c r="BI192" s="56" t="s">
        <v>270</v>
      </c>
      <c r="BJ192" s="56" t="s">
        <v>269</v>
      </c>
      <c r="BK192" s="56" t="s">
        <v>269</v>
      </c>
      <c r="BL192" s="56" t="s">
        <v>270</v>
      </c>
      <c r="BM192" s="56" t="s">
        <v>270</v>
      </c>
      <c r="BN192" s="56" t="s">
        <v>271</v>
      </c>
      <c r="BO192" s="56" t="s">
        <v>269</v>
      </c>
      <c r="BP192" s="56" t="s">
        <v>270</v>
      </c>
      <c r="BQ192" s="56" t="s">
        <v>271</v>
      </c>
      <c r="BR192" s="56" t="s">
        <v>270</v>
      </c>
      <c r="BS192" s="56" t="s">
        <v>269</v>
      </c>
      <c r="BT192" s="56" t="s">
        <v>269</v>
      </c>
      <c r="BU192" s="56" t="s">
        <v>269</v>
      </c>
      <c r="BV192" s="56" t="s">
        <v>269</v>
      </c>
      <c r="BW192" s="56" t="s">
        <v>270</v>
      </c>
      <c r="BX192" s="56" t="s">
        <v>269</v>
      </c>
      <c r="BY192" s="56" t="s">
        <v>269</v>
      </c>
      <c r="BZ192" s="56" t="s">
        <v>270</v>
      </c>
      <c r="CA192" s="56" t="s">
        <v>269</v>
      </c>
      <c r="CB192" s="56" t="s">
        <v>271</v>
      </c>
      <c r="CC192" s="56" t="s">
        <v>270</v>
      </c>
      <c r="CD192" s="56" t="s">
        <v>270</v>
      </c>
      <c r="CE192" s="56" t="s">
        <v>269</v>
      </c>
      <c r="CF192" s="56" t="s">
        <v>270</v>
      </c>
      <c r="CG192" s="56" t="s">
        <v>270</v>
      </c>
      <c r="CH192" s="56" t="s">
        <v>271</v>
      </c>
      <c r="CI192" s="56" t="s">
        <v>269</v>
      </c>
      <c r="CJ192" s="57" t="s">
        <v>269</v>
      </c>
    </row>
    <row r="193" spans="2:88">
      <c r="B193" s="54" t="s">
        <v>316</v>
      </c>
      <c r="C193" s="54" t="s">
        <v>266</v>
      </c>
      <c r="D193" s="54" t="s">
        <v>69</v>
      </c>
      <c r="E193" s="54">
        <v>173</v>
      </c>
      <c r="F193" s="54" t="s">
        <v>267</v>
      </c>
      <c r="G193" s="54" t="s">
        <v>268</v>
      </c>
      <c r="H193" s="54" t="s">
        <v>269</v>
      </c>
      <c r="I193" s="54" t="s">
        <v>269</v>
      </c>
      <c r="J193" s="54" t="s">
        <v>270</v>
      </c>
      <c r="K193" s="54" t="s">
        <v>269</v>
      </c>
      <c r="L193" s="54" t="s">
        <v>270</v>
      </c>
      <c r="M193" s="54" t="s">
        <v>270</v>
      </c>
      <c r="N193" s="54" t="s">
        <v>269</v>
      </c>
      <c r="O193" s="54" t="s">
        <v>270</v>
      </c>
      <c r="P193" s="54" t="s">
        <v>270</v>
      </c>
      <c r="Q193" s="54" t="s">
        <v>270</v>
      </c>
      <c r="R193" s="54" t="s">
        <v>269</v>
      </c>
      <c r="S193" s="54" t="s">
        <v>271</v>
      </c>
      <c r="T193" s="54" t="s">
        <v>270</v>
      </c>
      <c r="U193" s="54" t="s">
        <v>269</v>
      </c>
      <c r="V193" s="54" t="s">
        <v>269</v>
      </c>
      <c r="W193" s="54" t="s">
        <v>270</v>
      </c>
      <c r="X193" s="54" t="s">
        <v>270</v>
      </c>
      <c r="Y193" s="54" t="s">
        <v>270</v>
      </c>
      <c r="Z193" s="54" t="s">
        <v>269</v>
      </c>
      <c r="AA193" s="54" t="s">
        <v>270</v>
      </c>
      <c r="AB193" s="54" t="s">
        <v>270</v>
      </c>
      <c r="AC193" s="54" t="s">
        <v>270</v>
      </c>
      <c r="AD193" s="54" t="s">
        <v>269</v>
      </c>
      <c r="AE193" s="54" t="s">
        <v>269</v>
      </c>
      <c r="AF193" s="54" t="s">
        <v>269</v>
      </c>
      <c r="AG193" s="54" t="s">
        <v>269</v>
      </c>
      <c r="AH193" s="54" t="s">
        <v>270</v>
      </c>
      <c r="AI193" s="54" t="s">
        <v>269</v>
      </c>
      <c r="AJ193" s="54" t="s">
        <v>269</v>
      </c>
      <c r="AK193" s="54" t="s">
        <v>270</v>
      </c>
      <c r="AL193" s="54" t="s">
        <v>269</v>
      </c>
      <c r="AM193" s="54" t="s">
        <v>270</v>
      </c>
      <c r="AN193" s="54" t="s">
        <v>270</v>
      </c>
      <c r="AO193" s="54" t="s">
        <v>270</v>
      </c>
      <c r="AP193" s="54" t="s">
        <v>269</v>
      </c>
      <c r="AQ193" s="54" t="s">
        <v>270</v>
      </c>
      <c r="AR193" s="54" t="s">
        <v>270</v>
      </c>
      <c r="AS193" s="54" t="s">
        <v>270</v>
      </c>
      <c r="AT193" s="54" t="s">
        <v>269</v>
      </c>
      <c r="AU193" s="54" t="s">
        <v>269</v>
      </c>
      <c r="AW193" s="56" t="s">
        <v>269</v>
      </c>
      <c r="AX193" s="56" t="s">
        <v>269</v>
      </c>
      <c r="AY193" s="56" t="s">
        <v>270</v>
      </c>
      <c r="AZ193" s="56" t="s">
        <v>269</v>
      </c>
      <c r="BA193" s="56" t="s">
        <v>270</v>
      </c>
      <c r="BB193" s="56" t="s">
        <v>270</v>
      </c>
      <c r="BC193" s="56" t="s">
        <v>269</v>
      </c>
      <c r="BD193" s="56" t="s">
        <v>271</v>
      </c>
      <c r="BE193" s="56" t="s">
        <v>271</v>
      </c>
      <c r="BF193" s="56" t="s">
        <v>270</v>
      </c>
      <c r="BG193" s="56" t="s">
        <v>269</v>
      </c>
      <c r="BH193" s="56" t="s">
        <v>271</v>
      </c>
      <c r="BI193" s="56" t="s">
        <v>270</v>
      </c>
      <c r="BJ193" s="56" t="s">
        <v>269</v>
      </c>
      <c r="BK193" s="56" t="s">
        <v>269</v>
      </c>
      <c r="BL193" s="56" t="s">
        <v>270</v>
      </c>
      <c r="BM193" s="56" t="s">
        <v>270</v>
      </c>
      <c r="BN193" s="56" t="s">
        <v>271</v>
      </c>
      <c r="BO193" s="56" t="s">
        <v>269</v>
      </c>
      <c r="BP193" s="56" t="s">
        <v>270</v>
      </c>
      <c r="BQ193" s="56" t="s">
        <v>271</v>
      </c>
      <c r="BR193" s="56" t="s">
        <v>270</v>
      </c>
      <c r="BS193" s="56" t="s">
        <v>269</v>
      </c>
      <c r="BT193" s="56" t="s">
        <v>269</v>
      </c>
      <c r="BU193" s="56" t="s">
        <v>271</v>
      </c>
      <c r="BV193" s="56" t="s">
        <v>269</v>
      </c>
      <c r="BW193" s="56" t="s">
        <v>270</v>
      </c>
      <c r="BX193" s="56" t="s">
        <v>269</v>
      </c>
      <c r="BY193" s="56" t="s">
        <v>269</v>
      </c>
      <c r="BZ193" s="56" t="s">
        <v>270</v>
      </c>
      <c r="CA193" s="56" t="s">
        <v>269</v>
      </c>
      <c r="CB193" s="56" t="s">
        <v>271</v>
      </c>
      <c r="CC193" s="56" t="s">
        <v>270</v>
      </c>
      <c r="CD193" s="56" t="s">
        <v>270</v>
      </c>
      <c r="CE193" s="56" t="s">
        <v>269</v>
      </c>
      <c r="CF193" s="56" t="s">
        <v>270</v>
      </c>
      <c r="CG193" s="56" t="s">
        <v>270</v>
      </c>
      <c r="CH193" s="56" t="s">
        <v>271</v>
      </c>
      <c r="CI193" s="56" t="s">
        <v>269</v>
      </c>
      <c r="CJ193" s="57" t="s">
        <v>269</v>
      </c>
    </row>
    <row r="194" spans="2:88">
      <c r="B194" s="54" t="s">
        <v>317</v>
      </c>
      <c r="C194" s="54" t="s">
        <v>266</v>
      </c>
      <c r="D194" s="54" t="s">
        <v>69</v>
      </c>
      <c r="E194" s="54">
        <v>173</v>
      </c>
      <c r="F194" s="54" t="s">
        <v>267</v>
      </c>
      <c r="G194" s="54" t="s">
        <v>268</v>
      </c>
      <c r="H194" s="54" t="s">
        <v>269</v>
      </c>
      <c r="I194" s="54" t="s">
        <v>269</v>
      </c>
      <c r="J194" s="54" t="s">
        <v>270</v>
      </c>
      <c r="K194" s="54" t="s">
        <v>269</v>
      </c>
      <c r="L194" s="54" t="s">
        <v>270</v>
      </c>
      <c r="M194" s="54" t="s">
        <v>270</v>
      </c>
      <c r="N194" s="54" t="s">
        <v>269</v>
      </c>
      <c r="O194" s="54" t="s">
        <v>270</v>
      </c>
      <c r="P194" s="54" t="s">
        <v>270</v>
      </c>
      <c r="Q194" s="54" t="s">
        <v>270</v>
      </c>
      <c r="R194" s="54" t="s">
        <v>269</v>
      </c>
      <c r="S194" s="54" t="s">
        <v>271</v>
      </c>
      <c r="T194" s="54" t="s">
        <v>270</v>
      </c>
      <c r="U194" s="54" t="s">
        <v>269</v>
      </c>
      <c r="V194" s="54" t="s">
        <v>269</v>
      </c>
      <c r="W194" s="54" t="s">
        <v>270</v>
      </c>
      <c r="X194" s="54" t="s">
        <v>270</v>
      </c>
      <c r="Y194" s="54" t="s">
        <v>270</v>
      </c>
      <c r="Z194" s="54" t="s">
        <v>269</v>
      </c>
      <c r="AA194" s="54" t="s">
        <v>270</v>
      </c>
      <c r="AB194" s="54" t="s">
        <v>270</v>
      </c>
      <c r="AC194" s="54" t="s">
        <v>270</v>
      </c>
      <c r="AD194" s="54" t="s">
        <v>269</v>
      </c>
      <c r="AE194" s="54" t="s">
        <v>269</v>
      </c>
      <c r="AF194" s="54" t="s">
        <v>269</v>
      </c>
      <c r="AG194" s="54" t="s">
        <v>269</v>
      </c>
      <c r="AH194" s="54" t="s">
        <v>270</v>
      </c>
      <c r="AI194" s="54" t="s">
        <v>269</v>
      </c>
      <c r="AJ194" s="54" t="s">
        <v>269</v>
      </c>
      <c r="AK194" s="54" t="s">
        <v>270</v>
      </c>
      <c r="AL194" s="54" t="s">
        <v>269</v>
      </c>
      <c r="AM194" s="54" t="s">
        <v>270</v>
      </c>
      <c r="AN194" s="54" t="s">
        <v>270</v>
      </c>
      <c r="AO194" s="54" t="s">
        <v>270</v>
      </c>
      <c r="AP194" s="54" t="s">
        <v>269</v>
      </c>
      <c r="AQ194" s="54" t="s">
        <v>270</v>
      </c>
      <c r="AR194" s="54" t="s">
        <v>270</v>
      </c>
      <c r="AS194" s="54" t="s">
        <v>270</v>
      </c>
      <c r="AT194" s="54" t="s">
        <v>269</v>
      </c>
      <c r="AU194" s="54" t="s">
        <v>269</v>
      </c>
      <c r="AW194" s="58" t="s">
        <v>269</v>
      </c>
      <c r="AX194" s="58" t="s">
        <v>269</v>
      </c>
      <c r="AY194" s="58" t="s">
        <v>270</v>
      </c>
      <c r="AZ194" s="58" t="s">
        <v>269</v>
      </c>
      <c r="BA194" s="58" t="s">
        <v>270</v>
      </c>
      <c r="BB194" s="58" t="s">
        <v>270</v>
      </c>
      <c r="BC194" s="58" t="s">
        <v>271</v>
      </c>
      <c r="BD194" s="58" t="s">
        <v>271</v>
      </c>
      <c r="BE194" s="58" t="s">
        <v>271</v>
      </c>
      <c r="BF194" s="58" t="s">
        <v>270</v>
      </c>
      <c r="BG194" s="58" t="s">
        <v>269</v>
      </c>
      <c r="BH194" s="58" t="s">
        <v>271</v>
      </c>
      <c r="BI194" s="58" t="s">
        <v>270</v>
      </c>
      <c r="BJ194" s="58" t="s">
        <v>269</v>
      </c>
      <c r="BK194" s="58" t="s">
        <v>269</v>
      </c>
      <c r="BL194" s="58" t="s">
        <v>270</v>
      </c>
      <c r="BM194" s="58" t="s">
        <v>270</v>
      </c>
      <c r="BN194" s="58" t="s">
        <v>271</v>
      </c>
      <c r="BO194" s="58" t="s">
        <v>269</v>
      </c>
      <c r="BP194" s="58" t="s">
        <v>270</v>
      </c>
      <c r="BQ194" s="58" t="s">
        <v>271</v>
      </c>
      <c r="BR194" s="58" t="s">
        <v>270</v>
      </c>
      <c r="BS194" s="58" t="s">
        <v>269</v>
      </c>
      <c r="BT194" s="58" t="s">
        <v>269</v>
      </c>
      <c r="BU194" s="58" t="s">
        <v>269</v>
      </c>
      <c r="BV194" s="58" t="s">
        <v>269</v>
      </c>
      <c r="BW194" s="58" t="s">
        <v>270</v>
      </c>
      <c r="BX194" s="58" t="s">
        <v>269</v>
      </c>
      <c r="BY194" s="58" t="s">
        <v>269</v>
      </c>
      <c r="BZ194" s="58" t="s">
        <v>270</v>
      </c>
      <c r="CA194" s="58" t="s">
        <v>269</v>
      </c>
      <c r="CB194" s="58" t="s">
        <v>271</v>
      </c>
      <c r="CC194" s="58" t="s">
        <v>270</v>
      </c>
      <c r="CD194" s="58" t="s">
        <v>270</v>
      </c>
      <c r="CE194" s="58" t="s">
        <v>269</v>
      </c>
      <c r="CF194" s="58" t="s">
        <v>270</v>
      </c>
      <c r="CG194" s="58" t="s">
        <v>270</v>
      </c>
      <c r="CH194" s="58" t="s">
        <v>271</v>
      </c>
      <c r="CI194" s="58" t="s">
        <v>269</v>
      </c>
      <c r="CJ194" s="59" t="s">
        <v>269</v>
      </c>
    </row>
  </sheetData>
  <conditionalFormatting sqref="H148:AU194">
    <cfRule type="cellIs" dxfId="63" priority="44" operator="equal">
      <formula>"G"</formula>
    </cfRule>
    <cfRule type="cellIs" dxfId="62" priority="45" operator="equal">
      <formula>"-"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87:CJ191">
    <cfRule type="cellIs" dxfId="61" priority="5" operator="equal">
      <formula>"N"</formula>
    </cfRule>
  </conditionalFormatting>
  <conditionalFormatting sqref="AW156:BE181 BG156:BL173 BG174:BN181">
    <cfRule type="cellIs" dxfId="60" priority="2" operator="equal">
      <formula>"G"</formula>
    </cfRule>
    <cfRule type="cellIs" dxfId="59" priority="3" operator="equal">
      <formula>"-"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48:CJ160 BM161:BN173">
    <cfRule type="cellIs" dxfId="58" priority="6" operator="equal">
      <formula>"G"</formula>
    </cfRule>
    <cfRule type="cellIs" dxfId="57" priority="7" operator="equal">
      <formula>"-"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61:CJ186">
    <cfRule type="cellIs" dxfId="56" priority="9" operator="equal">
      <formula>"G"</formula>
    </cfRule>
    <cfRule type="cellIs" dxfId="55" priority="10" operator="equal">
      <formula>"-"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8:BL148 AW149:BE155 BG149:BL155 BF149:BF194">
    <cfRule type="cellIs" dxfId="54" priority="12" operator="equal">
      <formula>"G"</formula>
    </cfRule>
    <cfRule type="cellIs" dxfId="53" priority="13" operator="equal">
      <formula>"-"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2:BE194 BG182:BN186 BG187:CI194">
    <cfRule type="cellIs" dxfId="52" priority="15" operator="equal">
      <formula>"G"</formula>
    </cfRule>
    <cfRule type="cellIs" dxfId="51" priority="16" operator="equal">
      <formula>"-"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194">
    <cfRule type="cellIs" dxfId="50" priority="18" operator="equal">
      <formula>"G"</formula>
    </cfRule>
    <cfRule type="cellIs" dxfId="49" priority="19" operator="equal">
      <formula>"-"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8:CJ194">
    <cfRule type="cellIs" dxfId="48" priority="1" operator="equal">
      <formula>"G"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0-RAW_DATA</vt:lpstr>
      <vt:lpstr>1-carthagene</vt:lpstr>
      <vt:lpstr>2-IMPUTATION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</dc:creator>
  <cp:lastModifiedBy>Alban</cp:lastModifiedBy>
  <dcterms:created xsi:type="dcterms:W3CDTF">2015-11-16T15:03:53Z</dcterms:created>
  <dcterms:modified xsi:type="dcterms:W3CDTF">2016-01-28T10:13:10Z</dcterms:modified>
</cp:coreProperties>
</file>