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mc:AlternateContent xmlns:mc="http://schemas.openxmlformats.org/markup-compatibility/2006">
    <mc:Choice Requires="x15">
      <x15ac:absPath xmlns:x15ac="http://schemas.microsoft.com/office/spreadsheetml/2010/11/ac" url="C:\Users\Bryan\Desktop\school\NTU\modules\y4s1\FYP\FYP-IEM\Planning\"/>
    </mc:Choice>
  </mc:AlternateContent>
  <xr:revisionPtr revIDLastSave="0" documentId="13_ncr:1_{B5E87DB2-929D-462C-AA25-09DE84E4F96A}" xr6:coauthVersionLast="45" xr6:coauthVersionMax="45"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5" i="11" l="1"/>
  <c r="E22" i="11" l="1"/>
  <c r="E19" i="11"/>
  <c r="D19" i="11"/>
  <c r="E18" i="11"/>
  <c r="E17" i="11"/>
  <c r="E16" i="11"/>
  <c r="E13" i="11"/>
  <c r="E12" i="11"/>
  <c r="E11" i="11"/>
  <c r="D12" i="11"/>
  <c r="E10" i="11"/>
  <c r="D9" i="11"/>
  <c r="E9" i="11" s="1"/>
  <c r="G7" i="11" l="1"/>
  <c r="G23" i="11" l="1"/>
  <c r="H5" i="11"/>
  <c r="G34" i="11"/>
  <c r="G33" i="11"/>
  <c r="G32" i="11"/>
  <c r="G31" i="11"/>
  <c r="G30" i="11"/>
  <c r="G29" i="11"/>
  <c r="G27" i="11"/>
  <c r="G22" i="11"/>
  <c r="G21" i="11"/>
  <c r="G14" i="11"/>
  <c r="G8" i="11"/>
  <c r="G9" i="11" l="1"/>
  <c r="H6" i="11"/>
  <c r="G28" i="11" l="1"/>
  <c r="G26" i="11"/>
  <c r="G10" i="11"/>
  <c r="G24" i="11"/>
  <c r="G16" i="11"/>
  <c r="G13" i="11"/>
  <c r="I5" i="11"/>
  <c r="J5" i="11" s="1"/>
  <c r="K5" i="11" s="1"/>
  <c r="L5" i="11" s="1"/>
  <c r="M5" i="11" s="1"/>
  <c r="N5" i="11" s="1"/>
  <c r="O5" i="11" s="1"/>
  <c r="H4" i="11"/>
  <c r="G25" i="11" l="1"/>
  <c r="G17" i="11"/>
  <c r="G11" i="11"/>
  <c r="G12" i="11"/>
  <c r="O4" i="11"/>
  <c r="P5" i="11"/>
  <c r="Q5" i="11" s="1"/>
  <c r="R5" i="11" s="1"/>
  <c r="S5" i="11" s="1"/>
  <c r="T5" i="11" s="1"/>
  <c r="U5" i="11" s="1"/>
  <c r="V5" i="11" s="1"/>
  <c r="I6" i="11"/>
  <c r="G20" i="11" l="1"/>
  <c r="G19" i="11"/>
  <c r="G18" i="11"/>
  <c r="V4" i="11"/>
  <c r="W5" i="11"/>
  <c r="X5" i="11" s="1"/>
  <c r="Y5" i="11" s="1"/>
  <c r="Z5" i="11" s="1"/>
  <c r="AA5" i="11" s="1"/>
  <c r="AB5" i="11" s="1"/>
  <c r="AC5" i="11" s="1"/>
  <c r="J6" i="11"/>
  <c r="AD5" i="11" l="1"/>
  <c r="AE5" i="11" s="1"/>
  <c r="AF5" i="11" s="1"/>
  <c r="AG5" i="11" s="1"/>
  <c r="AH5" i="11" s="1"/>
  <c r="AI5" i="11" s="1"/>
  <c r="AC4" i="11"/>
  <c r="K6" i="11"/>
  <c r="AJ5" i="11" l="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<sst xmlns="http://schemas.openxmlformats.org/spreadsheetml/2006/main" count="73" uniqueCount="59">
  <si>
    <t>Task 3</t>
  </si>
  <si>
    <t>Task 4</t>
  </si>
  <si>
    <t>Task 5</t>
  </si>
  <si>
    <t>Task 2</t>
  </si>
  <si>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</si>
  <si>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</si>
  <si>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</si>
  <si>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</si>
  <si>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</si>
  <si>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</si>
  <si>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</si>
  <si>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</si>
  <si>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</si>
  <si>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</si>
  <si>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</si>
  <si>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</si>
  <si>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</si>
  <si>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</si>
  <si>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</si>
  <si>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</si>
  <si>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</si>
  <si>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</si>
  <si>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</si>
  <si>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</si>
  <si>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</si>
  <si>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</si>
  <si>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</si>
  <si>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</si>
  <si>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</si>
  <si>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</si>
  <si>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</si>
  <si>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</si>
  <si>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</si>
  <si>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</si>
  <si>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</si>
  <si>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</si>
  <si>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</si>
  <si>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</si>
  <si>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</si>
  <si>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</si>
  <si>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IEM FYP</t>
  </si>
  <si>
    <t>Bryan Tan</t>
  </si>
  <si>
    <t>IEM Yr 4</t>
  </si>
  <si>
    <t>Research/Ideation</t>
  </si>
  <si>
    <t>Research 1</t>
  </si>
  <si>
    <t>Ideation 1</t>
  </si>
  <si>
    <t>Research 2</t>
  </si>
  <si>
    <t>Ideation 2</t>
  </si>
  <si>
    <t>Contact SAVH</t>
  </si>
  <si>
    <t>Prototype/Testing</t>
  </si>
  <si>
    <t>Circuit diagrams/Calculations</t>
  </si>
  <si>
    <t>Admin Submissions</t>
  </si>
  <si>
    <t>Interim Report</t>
  </si>
  <si>
    <t>Approval/Ordering Parts</t>
  </si>
  <si>
    <t>Arrival Parts/Design considerations</t>
  </si>
  <si>
    <t>Testing</t>
  </si>
  <si>
    <t>Building</t>
  </si>
  <si>
    <t>Building Display</t>
  </si>
  <si>
    <t>Cardboard Prototype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</si>
</sst>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8">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14" fontId="8" fillId="3" borderId="2" xfId="10" applyNumberFormat="1" applyFill="1">
      <alignment horizontal="center" vertical="center"/>
    </xf>
    <xf numFmtId="14" fontId="0" fillId="9" borderId="2" xfId="0" applyNumberFormat="1" applyFill="1" applyBorder="1" applyAlignment="1">
      <alignment horizontal="center" vertical="center"/>
    </xf>
    <xf numFmtId="14" fontId="4" fillId="9" borderId="2" xfId="0" applyNumberFormat="1" applyFont="1" applyFill="1" applyBorder="1" applyAlignment="1">
      <alignment horizontal="center" vertical="center"/>
    </xf>
    <xf numFmtId="14" fontId="8" fillId="4" borderId="2" xfId="10" applyNumberFormat="1" applyFill="1">
      <alignment horizontal="center" vertical="center"/>
    </xf>
    <xf numFmtId="14" fontId="0" fillId="6" borderId="2" xfId="0" applyNumberFormat="1" applyFill="1" applyBorder="1" applyAlignment="1">
      <alignment horizontal="center" vertical="center"/>
    </xf>
    <xf numFmtId="14" fontId="4" fillId="6" borderId="2" xfId="0" applyNumberFormat="1" applyFont="1" applyFill="1" applyBorder="1" applyAlignment="1">
      <alignment horizontal="center" vertical="center"/>
    </xf>
    <xf numFmtId="14" fontId="8" fillId="11" borderId="2" xfId="10" applyNumberFormat="1" applyFill="1">
      <alignment horizontal="center" vertical="center"/>
    </xf>
    <xf numFmtId="14" fontId="0" fillId="5" borderId="2" xfId="0" applyNumberFormat="1" applyFill="1" applyBorder="1" applyAlignment="1">
      <alignment horizontal="center" vertical="center"/>
    </xf>
    <xf numFmtId="14" fontId="4" fillId="5" borderId="2" xfId="0" applyNumberFormat="1" applyFont="1" applyFill="1" applyBorder="1" applyAlignment="1">
      <alignment horizontal="center" vertical="center"/>
    </xf>
    <xf numFmtId="14" fontId="8" fillId="10" borderId="2" xfId="10" applyNumberForma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8" fillId="0" borderId="3" xfId="9" applyNumberFormat="1">
      <alignment horizontal="center" vertical="center"/>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pin" dx="22" fmlaLink="$D$4" max="30000" min="1" page="10"/>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9525</xdr:colOff>
          <xdr:row>3</xdr:row>
          <xdr:rowOff>9525</xdr:rowOff>
        </xdr:from>
        <xdr:to>
          <xdr:col>4</xdr:col>
          <xdr:colOff>390525</xdr:colOff>
          <xdr:row>4</xdr:row>
          <xdr:rowOff>9525</xdr:rowOff>
        </xdr:to>
        <xdr:sp macro="" textlink="">
          <xdr:nvSpPr>
            <xdr:cNvPr id="2049" name="Spinne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6" Type="http://schemas.openxmlformats.org/officeDocument/2006/relationships/ctrlProp" Target="../ctrlProps/ctrlProp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6"/>
  <sheetViews>
    <sheetView showGridLines="0" tabSelected="1" showRuler="0" zoomScaleNormal="100" zoomScalePageLayoutView="70" workbookViewId="0">
      <pane ySplit="6" topLeftCell="A7" activePane="bottomLeft" state="frozen"/>
      <selection pane="bottomLeft" activeCell="B14" sqref="B14"/>
    </sheetView>
  </sheetViews>
  <sheetFormatPr defaultRowHeight="30" customHeight="1" x14ac:dyDescent="0.25"/>
  <cols>
    <col min="1" max="1" width="2.7109375" style="49" customWidth="1"/>
    <col min="2" max="2" width="19.85546875" customWidth="1"/>
    <col min="3" max="3" width="10.7109375" customWidth="1"/>
    <col min="4" max="4" width="10.42578125" style="4" customWidth="1"/>
    <col min="5" max="5" width="10.42578125" customWidth="1"/>
    <col min="6" max="6" width="2.7109375" customWidth="1"/>
    <col min="7" max="7" width="6.140625" hidden="1" customWidth="1"/>
    <col min="8" max="63" width="2.5703125" customWidth="1"/>
    <col min="68" max="69" width="10.28515625"/>
  </cols>
  <sheetData>
    <row r="1" spans="1:63" ht="30" customHeight="1" x14ac:dyDescent="0.45">
      <c r="A1" s="50" t="s">
        <v>31</v>
      </c>
      <c r="B1" s="53" t="s">
        <v>40</v>
      </c>
      <c r="C1" s="1"/>
      <c r="D1" s="3"/>
      <c r="E1" s="38"/>
      <c r="G1" s="1"/>
      <c r="H1" s="13" t="s">
        <v>13</v>
      </c>
    </row>
    <row r="2" spans="1:63" ht="30" customHeight="1" x14ac:dyDescent="0.3">
      <c r="A2" s="49" t="s">
        <v>25</v>
      </c>
      <c r="B2" s="54" t="s">
        <v>42</v>
      </c>
      <c r="H2" s="52" t="s">
        <v>18</v>
      </c>
    </row>
    <row r="3" spans="1:63" ht="30" customHeight="1" x14ac:dyDescent="0.25">
      <c r="A3" s="49" t="s">
        <v>32</v>
      </c>
      <c r="B3" s="55" t="s">
        <v>41</v>
      </c>
      <c r="C3" s="62"/>
      <c r="D3" s="76">
        <v>44054</v>
      </c>
      <c r="E3" s="76"/>
    </row>
    <row r="4" spans="1:63" ht="30" customHeight="1" x14ac:dyDescent="0.25">
      <c r="A4" s="50" t="s">
        <v>33</v>
      </c>
      <c r="C4" s="62"/>
      <c r="D4" s="6">
        <v>1</v>
      </c>
      <c r="H4" s="73">
        <f>H5</f>
        <v>44053</v>
      </c>
      <c r="I4" s="74"/>
      <c r="J4" s="74"/>
      <c r="K4" s="74"/>
      <c r="L4" s="74"/>
      <c r="M4" s="74"/>
      <c r="N4" s="75"/>
      <c r="O4" s="73">
        <f>O5</f>
        <v>44060</v>
      </c>
      <c r="P4" s="74"/>
      <c r="Q4" s="74"/>
      <c r="R4" s="74"/>
      <c r="S4" s="74"/>
      <c r="T4" s="74"/>
      <c r="U4" s="75"/>
      <c r="V4" s="73">
        <f>V5</f>
        <v>44067</v>
      </c>
      <c r="W4" s="74"/>
      <c r="X4" s="74"/>
      <c r="Y4" s="74"/>
      <c r="Z4" s="74"/>
      <c r="AA4" s="74"/>
      <c r="AB4" s="75"/>
      <c r="AC4" s="73">
        <f>AC5</f>
        <v>44074</v>
      </c>
      <c r="AD4" s="74"/>
      <c r="AE4" s="74"/>
      <c r="AF4" s="74"/>
      <c r="AG4" s="74"/>
      <c r="AH4" s="74"/>
      <c r="AI4" s="75"/>
      <c r="AJ4" s="73">
        <f>AJ5</f>
        <v>44081</v>
      </c>
      <c r="AK4" s="74"/>
      <c r="AL4" s="74"/>
      <c r="AM4" s="74"/>
      <c r="AN4" s="74"/>
      <c r="AO4" s="74"/>
      <c r="AP4" s="75"/>
      <c r="AQ4" s="73">
        <f>AQ5</f>
        <v>44088</v>
      </c>
      <c r="AR4" s="74"/>
      <c r="AS4" s="74"/>
      <c r="AT4" s="74"/>
      <c r="AU4" s="74"/>
      <c r="AV4" s="74"/>
      <c r="AW4" s="75"/>
      <c r="AX4" s="73">
        <f>AX5</f>
        <v>44095</v>
      </c>
      <c r="AY4" s="74"/>
      <c r="AZ4" s="74"/>
      <c r="BA4" s="74"/>
      <c r="BB4" s="74"/>
      <c r="BC4" s="74"/>
      <c r="BD4" s="75"/>
      <c r="BE4" s="73">
        <f>BE5</f>
        <v>44102</v>
      </c>
      <c r="BF4" s="74"/>
      <c r="BG4" s="74"/>
      <c r="BH4" s="74"/>
      <c r="BI4" s="74"/>
      <c r="BJ4" s="74"/>
      <c r="BK4" s="75"/>
    </row>
    <row r="5" spans="1:63" ht="15" customHeight="1" x14ac:dyDescent="0.25">
      <c r="A5" s="50" t="s">
        <v>34</v>
      </c>
      <c r="B5" s="77"/>
      <c r="C5" s="77"/>
      <c r="D5" s="77"/>
      <c r="E5" s="77"/>
      <c r="F5" s="77"/>
      <c r="H5" s="10">
        <f>Project_Start-WEEKDAY(Project_Start,1)+2+7*(Display_Week-1)</f>
        <v>44053</v>
      </c>
      <c r="I5" s="9">
        <f>H5+1</f>
        <v>44054</v>
      </c>
      <c r="J5" s="9">
        <f t="shared" ref="J5:AW5" si="0">I5+1</f>
        <v>44055</v>
      </c>
      <c r="K5" s="9">
        <f t="shared" si="0"/>
        <v>44056</v>
      </c>
      <c r="L5" s="9">
        <f t="shared" si="0"/>
        <v>44057</v>
      </c>
      <c r="M5" s="9">
        <f t="shared" si="0"/>
        <v>44058</v>
      </c>
      <c r="N5" s="11">
        <f t="shared" si="0"/>
        <v>44059</v>
      </c>
      <c r="O5" s="10">
        <f>N5+1</f>
        <v>44060</v>
      </c>
      <c r="P5" s="9">
        <f>O5+1</f>
        <v>44061</v>
      </c>
      <c r="Q5" s="9">
        <f t="shared" si="0"/>
        <v>44062</v>
      </c>
      <c r="R5" s="9">
        <f t="shared" si="0"/>
        <v>44063</v>
      </c>
      <c r="S5" s="9">
        <f t="shared" si="0"/>
        <v>44064</v>
      </c>
      <c r="T5" s="9">
        <f t="shared" si="0"/>
        <v>44065</v>
      </c>
      <c r="U5" s="11">
        <f t="shared" si="0"/>
        <v>44066</v>
      </c>
      <c r="V5" s="10">
        <f>U5+1</f>
        <v>44067</v>
      </c>
      <c r="W5" s="9">
        <f>V5+1</f>
        <v>44068</v>
      </c>
      <c r="X5" s="9">
        <f t="shared" si="0"/>
        <v>44069</v>
      </c>
      <c r="Y5" s="9">
        <f t="shared" si="0"/>
        <v>44070</v>
      </c>
      <c r="Z5" s="9">
        <f t="shared" si="0"/>
        <v>44071</v>
      </c>
      <c r="AA5" s="9">
        <f t="shared" si="0"/>
        <v>44072</v>
      </c>
      <c r="AB5" s="11">
        <f t="shared" si="0"/>
        <v>44073</v>
      </c>
      <c r="AC5" s="10">
        <f>AB5+1</f>
        <v>44074</v>
      </c>
      <c r="AD5" s="9">
        <f>AC5+1</f>
        <v>44075</v>
      </c>
      <c r="AE5" s="9">
        <f t="shared" si="0"/>
        <v>44076</v>
      </c>
      <c r="AF5" s="9">
        <f t="shared" si="0"/>
        <v>44077</v>
      </c>
      <c r="AG5" s="9">
        <f t="shared" si="0"/>
        <v>44078</v>
      </c>
      <c r="AH5" s="9">
        <f t="shared" si="0"/>
        <v>44079</v>
      </c>
      <c r="AI5" s="11">
        <f t="shared" si="0"/>
        <v>44080</v>
      </c>
      <c r="AJ5" s="10">
        <f>AI5+1</f>
        <v>44081</v>
      </c>
      <c r="AK5" s="9">
        <f>AJ5+1</f>
        <v>44082</v>
      </c>
      <c r="AL5" s="9">
        <f t="shared" si="0"/>
        <v>44083</v>
      </c>
      <c r="AM5" s="9">
        <f t="shared" si="0"/>
        <v>44084</v>
      </c>
      <c r="AN5" s="9">
        <f t="shared" si="0"/>
        <v>44085</v>
      </c>
      <c r="AO5" s="9">
        <f t="shared" si="0"/>
        <v>44086</v>
      </c>
      <c r="AP5" s="11">
        <f t="shared" si="0"/>
        <v>44087</v>
      </c>
      <c r="AQ5" s="10">
        <f>AP5+1</f>
        <v>44088</v>
      </c>
      <c r="AR5" s="9">
        <f>AQ5+1</f>
        <v>44089</v>
      </c>
      <c r="AS5" s="9">
        <f t="shared" si="0"/>
        <v>44090</v>
      </c>
      <c r="AT5" s="9">
        <f t="shared" si="0"/>
        <v>44091</v>
      </c>
      <c r="AU5" s="9">
        <f t="shared" si="0"/>
        <v>44092</v>
      </c>
      <c r="AV5" s="9">
        <f t="shared" si="0"/>
        <v>44093</v>
      </c>
      <c r="AW5" s="11">
        <f t="shared" si="0"/>
        <v>44094</v>
      </c>
      <c r="AX5" s="10">
        <f>AW5+1</f>
        <v>44095</v>
      </c>
      <c r="AY5" s="9">
        <f>AX5+1</f>
        <v>44096</v>
      </c>
      <c r="AZ5" s="9">
        <f t="shared" ref="AZ5:BD5" si="1">AY5+1</f>
        <v>44097</v>
      </c>
      <c r="BA5" s="9">
        <f t="shared" si="1"/>
        <v>44098</v>
      </c>
      <c r="BB5" s="9">
        <f t="shared" si="1"/>
        <v>44099</v>
      </c>
      <c r="BC5" s="9">
        <f t="shared" si="1"/>
        <v>44100</v>
      </c>
      <c r="BD5" s="11">
        <f t="shared" si="1"/>
        <v>44101</v>
      </c>
      <c r="BE5" s="10">
        <f>BD5+1</f>
        <v>44102</v>
      </c>
      <c r="BF5" s="9">
        <f>BE5+1</f>
        <v>44103</v>
      </c>
      <c r="BG5" s="9">
        <f t="shared" ref="BG5:BK5" si="2">BF5+1</f>
        <v>44104</v>
      </c>
      <c r="BH5" s="9">
        <f t="shared" si="2"/>
        <v>44105</v>
      </c>
      <c r="BI5" s="9">
        <f t="shared" si="2"/>
        <v>44106</v>
      </c>
      <c r="BJ5" s="9">
        <f t="shared" si="2"/>
        <v>44107</v>
      </c>
      <c r="BK5" s="11">
        <f t="shared" si="2"/>
        <v>44108</v>
      </c>
    </row>
    <row r="6" spans="1:63" ht="30" customHeight="1" thickBot="1" x14ac:dyDescent="0.3">
      <c r="A6" s="50" t="s">
        <v>35</v>
      </c>
      <c r="B6" s="7" t="s">
        <v>10</v>
      </c>
      <c r="C6" s="8" t="s">
        <v>5</v>
      </c>
      <c r="D6" s="8" t="s">
        <v>7</v>
      </c>
      <c r="E6" s="8" t="s">
        <v>8</v>
      </c>
      <c r="F6" s="8"/>
      <c r="G6" s="8" t="s">
        <v>9</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
      <c r="A7" s="49" t="s">
        <v>30</v>
      </c>
      <c r="D7"/>
      <c r="G7" t="str">
        <f>IF(OR(ISBLANK(task_start),ISBLANK(task_end)),"",task_end-task_start+1)</f>
        <v/>
      </c>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thickBot="1" x14ac:dyDescent="0.3">
      <c r="A8" s="50" t="s">
        <v>36</v>
      </c>
      <c r="B8" s="16" t="s">
        <v>43</v>
      </c>
      <c r="C8" s="17"/>
      <c r="D8" s="18"/>
      <c r="E8" s="19"/>
      <c r="F8" s="15"/>
      <c r="G8" s="15" t="str">
        <f t="shared" ref="G8:G34" si="6">IF(OR(ISBLANK(task_start),ISBLANK(task_end)),"",task_end-task_start+1)</f>
        <v/>
      </c>
      <c r="H8" s="35"/>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row>
    <row r="9" spans="1:63" s="2" customFormat="1" ht="30" customHeight="1" thickBot="1" x14ac:dyDescent="0.3">
      <c r="A9" s="50" t="s">
        <v>37</v>
      </c>
      <c r="B9" s="57" t="s">
        <v>44</v>
      </c>
      <c r="C9" s="20"/>
      <c r="D9" s="63">
        <f>Project_Start</f>
        <v>44054</v>
      </c>
      <c r="E9" s="63">
        <f>D9+14</f>
        <v>44068</v>
      </c>
      <c r="F9" s="15"/>
      <c r="G9" s="15">
        <f t="shared" si="6"/>
        <v>15</v>
      </c>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row>
    <row r="10" spans="1:63" s="2" customFormat="1" ht="30" customHeight="1" thickBot="1" x14ac:dyDescent="0.3">
      <c r="A10" s="50" t="s">
        <v>38</v>
      </c>
      <c r="B10" s="57" t="s">
        <v>45</v>
      </c>
      <c r="C10" s="20"/>
      <c r="D10" s="63">
        <v>44060</v>
      </c>
      <c r="E10" s="63">
        <f>D10+8</f>
        <v>44068</v>
      </c>
      <c r="F10" s="15"/>
      <c r="G10" s="15">
        <f t="shared" si="6"/>
        <v>9</v>
      </c>
      <c r="H10" s="35"/>
      <c r="I10" s="35"/>
      <c r="J10" s="35"/>
      <c r="K10" s="35"/>
      <c r="L10" s="35"/>
      <c r="M10" s="35"/>
      <c r="N10" s="35"/>
      <c r="O10" s="35"/>
      <c r="P10" s="35"/>
      <c r="Q10" s="35"/>
      <c r="R10" s="35"/>
      <c r="S10" s="35"/>
      <c r="T10" s="36"/>
      <c r="U10" s="36"/>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row>
    <row r="11" spans="1:63" s="2" customFormat="1" ht="30" customHeight="1" thickBot="1" x14ac:dyDescent="0.3">
      <c r="A11" s="49"/>
      <c r="B11" s="57" t="s">
        <v>46</v>
      </c>
      <c r="C11" s="20"/>
      <c r="D11" s="63">
        <v>44069</v>
      </c>
      <c r="E11" s="63">
        <f>D11+13</f>
        <v>44082</v>
      </c>
      <c r="F11" s="15"/>
      <c r="G11" s="15">
        <f t="shared" si="6"/>
        <v>14</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row>
    <row r="12" spans="1:63" s="2" customFormat="1" ht="30" customHeight="1" thickBot="1" x14ac:dyDescent="0.3">
      <c r="A12" s="49"/>
      <c r="B12" s="57" t="s">
        <v>47</v>
      </c>
      <c r="C12" s="20"/>
      <c r="D12" s="63">
        <f>D11+7</f>
        <v>44076</v>
      </c>
      <c r="E12" s="63">
        <f>D12+6</f>
        <v>44082</v>
      </c>
      <c r="F12" s="15"/>
      <c r="G12" s="15">
        <f t="shared" si="6"/>
        <v>7</v>
      </c>
      <c r="H12" s="35"/>
      <c r="I12" s="35"/>
      <c r="J12" s="35"/>
      <c r="K12" s="35"/>
      <c r="L12" s="35"/>
      <c r="M12" s="35"/>
      <c r="N12" s="35"/>
      <c r="O12" s="35"/>
      <c r="P12" s="35"/>
      <c r="Q12" s="35"/>
      <c r="R12" s="35"/>
      <c r="S12" s="35"/>
      <c r="T12" s="35"/>
      <c r="U12" s="35"/>
      <c r="V12" s="35"/>
      <c r="W12" s="35"/>
      <c r="X12" s="36"/>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row>
    <row r="13" spans="1:63" s="2" customFormat="1" ht="30" customHeight="1" thickBot="1" x14ac:dyDescent="0.3">
      <c r="A13" s="49"/>
      <c r="B13" s="57" t="s">
        <v>48</v>
      </c>
      <c r="C13" s="20"/>
      <c r="D13" s="63">
        <v>44075</v>
      </c>
      <c r="E13" s="63">
        <f>D13+8</f>
        <v>44083</v>
      </c>
      <c r="F13" s="15"/>
      <c r="G13" s="15">
        <f t="shared" si="6"/>
        <v>9</v>
      </c>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row>
    <row r="14" spans="1:63" s="2" customFormat="1" ht="30" customHeight="1" thickBot="1" x14ac:dyDescent="0.3">
      <c r="A14" s="50" t="s">
        <v>39</v>
      </c>
      <c r="B14" s="21" t="s">
        <v>49</v>
      </c>
      <c r="C14" s="22"/>
      <c r="D14" s="64"/>
      <c r="E14" s="65"/>
      <c r="F14" s="15"/>
      <c r="G14" s="15" t="str">
        <f t="shared" si="6"/>
        <v/>
      </c>
      <c r="H14" s="35"/>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row>
    <row r="15" spans="1:63" s="2" customFormat="1" ht="30" customHeight="1" thickBot="1" x14ac:dyDescent="0.3">
      <c r="A15" s="50"/>
      <c r="B15" s="58" t="s">
        <v>58</v>
      </c>
      <c r="C15" s="23"/>
      <c r="D15" s="66">
        <v>44088</v>
      </c>
      <c r="E15" s="66">
        <f>D15+5</f>
        <v>44093</v>
      </c>
      <c r="F15" s="15"/>
      <c r="G15" s="15"/>
      <c r="H15" s="35"/>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row>
    <row r="16" spans="1:63" s="2" customFormat="1" ht="30" customHeight="1" thickBot="1" x14ac:dyDescent="0.3">
      <c r="A16" s="50"/>
      <c r="B16" s="58" t="s">
        <v>50</v>
      </c>
      <c r="C16" s="23"/>
      <c r="D16" s="66">
        <v>44084</v>
      </c>
      <c r="E16" s="66">
        <f>D16+15</f>
        <v>44099</v>
      </c>
      <c r="F16" s="15"/>
      <c r="G16" s="15">
        <f t="shared" si="6"/>
        <v>16</v>
      </c>
      <c r="H16" s="35"/>
      <c r="I16" s="35"/>
      <c r="J16" s="35"/>
      <c r="K16" s="35"/>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row>
    <row r="17" spans="1:63" s="2" customFormat="1" ht="30" customHeight="1" thickBot="1" x14ac:dyDescent="0.3">
      <c r="A17" s="49"/>
      <c r="B17" s="58" t="s">
        <v>53</v>
      </c>
      <c r="C17" s="23"/>
      <c r="D17" s="66">
        <v>44095</v>
      </c>
      <c r="E17" s="66">
        <f>D17+7</f>
        <v>44102</v>
      </c>
      <c r="F17" s="15"/>
      <c r="G17" s="15">
        <f t="shared" si="6"/>
        <v>8</v>
      </c>
      <c r="H17" s="35"/>
      <c r="I17" s="35"/>
      <c r="J17" s="35"/>
      <c r="K17" s="35"/>
      <c r="L17" s="35"/>
      <c r="M17" s="35"/>
      <c r="N17" s="35"/>
      <c r="O17" s="35"/>
      <c r="P17" s="35"/>
      <c r="Q17" s="35"/>
      <c r="R17" s="35"/>
      <c r="S17" s="35"/>
      <c r="T17" s="36"/>
      <c r="U17" s="36"/>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row>
    <row r="18" spans="1:63" s="2" customFormat="1" ht="30" customHeight="1" thickBot="1" x14ac:dyDescent="0.3">
      <c r="A18" s="49"/>
      <c r="B18" s="58" t="s">
        <v>54</v>
      </c>
      <c r="C18" s="23"/>
      <c r="D18" s="66">
        <v>44102</v>
      </c>
      <c r="E18" s="66">
        <f>D18+21</f>
        <v>44123</v>
      </c>
      <c r="F18" s="15"/>
      <c r="G18" s="15">
        <f t="shared" si="6"/>
        <v>22</v>
      </c>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row>
    <row r="19" spans="1:63" s="2" customFormat="1" ht="30" customHeight="1" thickBot="1" x14ac:dyDescent="0.3">
      <c r="A19" s="49"/>
      <c r="B19" s="58" t="s">
        <v>55</v>
      </c>
      <c r="C19" s="23"/>
      <c r="D19" s="66">
        <f>D18+13</f>
        <v>44115</v>
      </c>
      <c r="E19" s="66">
        <f>D19+14</f>
        <v>44129</v>
      </c>
      <c r="F19" s="15"/>
      <c r="G19" s="15">
        <f t="shared" si="6"/>
        <v>15</v>
      </c>
      <c r="H19" s="35"/>
      <c r="I19" s="35"/>
      <c r="J19" s="35"/>
      <c r="K19" s="35"/>
      <c r="L19" s="35"/>
      <c r="M19" s="35"/>
      <c r="N19" s="35"/>
      <c r="O19" s="35"/>
      <c r="P19" s="35"/>
      <c r="Q19" s="35"/>
      <c r="R19" s="35"/>
      <c r="S19" s="35"/>
      <c r="T19" s="35"/>
      <c r="U19" s="35"/>
      <c r="V19" s="35"/>
      <c r="W19" s="35"/>
      <c r="X19" s="36"/>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row>
    <row r="20" spans="1:63" s="2" customFormat="1" ht="30" hidden="1" customHeight="1" thickBot="1" x14ac:dyDescent="0.3">
      <c r="A20" s="49"/>
      <c r="B20" s="58"/>
      <c r="C20" s="23"/>
      <c r="D20" s="66"/>
      <c r="E20" s="66"/>
      <c r="F20" s="15"/>
      <c r="G20" s="15" t="str">
        <f t="shared" si="6"/>
        <v/>
      </c>
      <c r="H20" s="35"/>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row>
    <row r="21" spans="1:63" s="2" customFormat="1" ht="30" customHeight="1" thickBot="1" x14ac:dyDescent="0.3">
      <c r="A21" s="49" t="s">
        <v>27</v>
      </c>
      <c r="B21" s="24" t="s">
        <v>56</v>
      </c>
      <c r="C21" s="25"/>
      <c r="D21" s="67"/>
      <c r="E21" s="68"/>
      <c r="F21" s="15"/>
      <c r="G21" s="15" t="str">
        <f t="shared" si="6"/>
        <v/>
      </c>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row>
    <row r="22" spans="1:63" s="2" customFormat="1" ht="30" customHeight="1" thickBot="1" x14ac:dyDescent="0.3">
      <c r="A22" s="49"/>
      <c r="B22" s="59" t="s">
        <v>57</v>
      </c>
      <c r="C22" s="26"/>
      <c r="D22" s="69">
        <v>44129</v>
      </c>
      <c r="E22" s="69">
        <f>D22+21</f>
        <v>44150</v>
      </c>
      <c r="F22" s="15"/>
      <c r="G22" s="15">
        <f t="shared" si="6"/>
        <v>22</v>
      </c>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row>
    <row r="23" spans="1:63" s="2" customFormat="1" ht="30" hidden="1" customHeight="1" thickBot="1" x14ac:dyDescent="0.3">
      <c r="A23" s="49"/>
      <c r="B23" s="59" t="s">
        <v>3</v>
      </c>
      <c r="C23" s="26"/>
      <c r="D23" s="69"/>
      <c r="E23" s="69"/>
      <c r="F23" s="15"/>
      <c r="G23" s="15" t="str">
        <f t="shared" si="6"/>
        <v/>
      </c>
      <c r="H23" s="35"/>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row>
    <row r="24" spans="1:63" s="2" customFormat="1" ht="30" hidden="1" customHeight="1" thickBot="1" x14ac:dyDescent="0.3">
      <c r="A24" s="49"/>
      <c r="B24" s="59" t="s">
        <v>0</v>
      </c>
      <c r="C24" s="26"/>
      <c r="D24" s="69"/>
      <c r="E24" s="69"/>
      <c r="F24" s="15"/>
      <c r="G24" s="15" t="str">
        <f t="shared" si="6"/>
        <v/>
      </c>
      <c r="H24" s="35"/>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row>
    <row r="25" spans="1:63" s="2" customFormat="1" ht="30" hidden="1" customHeight="1" thickBot="1" x14ac:dyDescent="0.3">
      <c r="A25" s="49"/>
      <c r="B25" s="59" t="s">
        <v>1</v>
      </c>
      <c r="C25" s="26"/>
      <c r="D25" s="69"/>
      <c r="E25" s="69"/>
      <c r="F25" s="15"/>
      <c r="G25" s="15" t="str">
        <f t="shared" si="6"/>
        <v/>
      </c>
      <c r="H25" s="35"/>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row>
    <row r="26" spans="1:63" s="2" customFormat="1" ht="30" hidden="1" customHeight="1" thickBot="1" x14ac:dyDescent="0.3">
      <c r="A26" s="49"/>
      <c r="B26" s="59" t="s">
        <v>2</v>
      </c>
      <c r="C26" s="26"/>
      <c r="D26" s="69"/>
      <c r="E26" s="69"/>
      <c r="F26" s="15"/>
      <c r="G26" s="15" t="str">
        <f t="shared" si="6"/>
        <v/>
      </c>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row>
    <row r="27" spans="1:63" s="2" customFormat="1" ht="30" customHeight="1" thickBot="1" x14ac:dyDescent="0.3">
      <c r="A27" s="49" t="s">
        <v>27</v>
      </c>
      <c r="B27" s="27" t="s">
        <v>51</v>
      </c>
      <c r="C27" s="28"/>
      <c r="D27" s="70"/>
      <c r="E27" s="71"/>
      <c r="F27" s="15"/>
      <c r="G27" s="15" t="str">
        <f t="shared" si="6"/>
        <v/>
      </c>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row>
    <row r="28" spans="1:63" s="2" customFormat="1" ht="30" customHeight="1" thickBot="1" x14ac:dyDescent="0.3">
      <c r="A28" s="49"/>
      <c r="B28" s="60" t="s">
        <v>52</v>
      </c>
      <c r="C28" s="29"/>
      <c r="D28" s="72">
        <v>44144</v>
      </c>
      <c r="E28" s="72">
        <v>44148</v>
      </c>
      <c r="F28" s="15"/>
      <c r="G28" s="15">
        <f t="shared" si="6"/>
        <v>5</v>
      </c>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row>
    <row r="29" spans="1:63" s="2" customFormat="1" ht="30" hidden="1" customHeight="1" thickBot="1" x14ac:dyDescent="0.3">
      <c r="A29" s="49"/>
      <c r="B29" s="60" t="s">
        <v>3</v>
      </c>
      <c r="C29" s="29"/>
      <c r="D29" s="72" t="s">
        <v>26</v>
      </c>
      <c r="E29" s="72" t="s">
        <v>26</v>
      </c>
      <c r="F29" s="15"/>
      <c r="G29" s="15" t="e">
        <f t="shared" si="6"/>
        <v>#VALUE!</v>
      </c>
      <c r="H29" s="35"/>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row>
    <row r="30" spans="1:63" s="2" customFormat="1" ht="30" hidden="1" customHeight="1" thickBot="1" x14ac:dyDescent="0.3">
      <c r="A30" s="49"/>
      <c r="B30" s="60" t="s">
        <v>0</v>
      </c>
      <c r="C30" s="29"/>
      <c r="D30" s="72" t="s">
        <v>26</v>
      </c>
      <c r="E30" s="72" t="s">
        <v>26</v>
      </c>
      <c r="F30" s="15"/>
      <c r="G30" s="15" t="e">
        <f t="shared" si="6"/>
        <v>#VALUE!</v>
      </c>
      <c r="H30" s="35"/>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row>
    <row r="31" spans="1:63" s="2" customFormat="1" ht="30" hidden="1" customHeight="1" thickBot="1" x14ac:dyDescent="0.3">
      <c r="A31" s="49"/>
      <c r="B31" s="60" t="s">
        <v>1</v>
      </c>
      <c r="C31" s="29"/>
      <c r="D31" s="72" t="s">
        <v>26</v>
      </c>
      <c r="E31" s="72" t="s">
        <v>26</v>
      </c>
      <c r="F31" s="15"/>
      <c r="G31" s="15" t="e">
        <f t="shared" si="6"/>
        <v>#VALUE!</v>
      </c>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row>
    <row r="32" spans="1:63" s="2" customFormat="1" ht="30" hidden="1" customHeight="1" thickBot="1" x14ac:dyDescent="0.3">
      <c r="A32" s="49"/>
      <c r="B32" s="60" t="s">
        <v>2</v>
      </c>
      <c r="C32" s="29"/>
      <c r="D32" s="72" t="s">
        <v>26</v>
      </c>
      <c r="E32" s="72" t="s">
        <v>26</v>
      </c>
      <c r="F32" s="15"/>
      <c r="G32" s="15" t="e">
        <f t="shared" si="6"/>
        <v>#VALUE!</v>
      </c>
      <c r="H32" s="35"/>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row>
    <row r="33" spans="1:63" s="2" customFormat="1" ht="30" customHeight="1" thickBot="1" x14ac:dyDescent="0.3">
      <c r="A33" s="49" t="s">
        <v>29</v>
      </c>
      <c r="B33" s="61"/>
      <c r="C33" s="14"/>
      <c r="D33" s="56"/>
      <c r="E33" s="56"/>
      <c r="F33" s="15"/>
      <c r="G33" s="15" t="str">
        <f t="shared" si="6"/>
        <v/>
      </c>
      <c r="H33" s="35"/>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row>
    <row r="34" spans="1:63" s="2" customFormat="1" ht="30" customHeight="1" thickBot="1" x14ac:dyDescent="0.3">
      <c r="A34" s="50" t="s">
        <v>28</v>
      </c>
      <c r="B34" s="30" t="s">
        <v>4</v>
      </c>
      <c r="C34" s="31"/>
      <c r="D34" s="32"/>
      <c r="E34" s="33"/>
      <c r="F34" s="34"/>
      <c r="G34" s="34" t="str">
        <f t="shared" si="6"/>
        <v/>
      </c>
      <c r="H34" s="37"/>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row>
    <row r="35" spans="1:63" ht="30" customHeight="1" x14ac:dyDescent="0.25">
      <c r="F35" s="5"/>
    </row>
    <row r="36" spans="1:63" ht="30" customHeight="1" x14ac:dyDescent="0.25">
      <c r="E36" s="51"/>
    </row>
  </sheetData>
  <mergeCells count="10">
    <mergeCell ref="B5:F5"/>
    <mergeCell ref="AJ4:AP4"/>
    <mergeCell ref="AQ4:AW4"/>
    <mergeCell ref="AX4:BD4"/>
    <mergeCell ref="BE4:BK4"/>
    <mergeCell ref="D3:E3"/>
    <mergeCell ref="H4:N4"/>
    <mergeCell ref="O4:U4"/>
    <mergeCell ref="V4:AB4"/>
    <mergeCell ref="AC4:AI4"/>
  </mergeCells>
  <conditionalFormatting sqref="C7:C3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4">
    <cfRule type="expression" dxfId="2" priority="33">
      <formula>AND(TODAY()&gt;=H$5,TODAY()&lt;I$5)</formula>
    </cfRule>
  </conditionalFormatting>
  <conditionalFormatting sqref="H7:BK34">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drawing r:id="rId4"/>
  <legacyDrawing r:id="rId5"/>
  <mc:AlternateContent xmlns:mc="http://schemas.openxmlformats.org/markup-compatibility/2006">
    <mc:Choice Requires="x14">
      <controls>
        <mc:AlternateContent xmlns:mc="http://schemas.openxmlformats.org/markup-compatibility/2006">
          <mc:Choice Requires="x14">
            <control shapeId="2049" r:id="rId6" name="Spinner 1">
              <controlPr defaultSize="0" autoPict="0">
                <anchor moveWithCells="1" sizeWithCells="1">
                  <from>
                    <xdr:col>4</xdr:col>
                    <xdr:colOff>9525</xdr:colOff>
                    <xdr:row>3</xdr:row>
                    <xdr:rowOff>9525</xdr:rowOff>
                  </from>
                  <to>
                    <xdr:col>4</xdr:col>
                    <xdr:colOff>390525</xdr:colOff>
                    <xdr:row>4</xdr:row>
                    <xdr:rowOff>9525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showGridLines="0" zoomScaleNormal="100" workbookViewId="0">
      <selection activeCell="A10" sqref="A10"/>
    </sheetView>
  </sheetViews>
  <sheetFormatPr defaultRowHeight="12.75" x14ac:dyDescent="0.2"/>
  <cols>
    <col min="1" max="1" width="87.140625" style="39" customWidth="1"/>
    <col min="2" max="16384" width="9.140625" style="1"/>
  </cols>
  <sheetData>
    <row r="1" spans="1:2" ht="46.5" customHeight="1" x14ac:dyDescent="0.2"/>
    <row r="2" spans="1:2" s="41" customFormat="1" ht="15.75" x14ac:dyDescent="0.25">
      <c r="A2" s="40" t="s">
        <v>13</v>
      </c>
      <c r="B2" s="40"/>
    </row>
    <row r="3" spans="1:2" s="45" customFormat="1" ht="27" customHeight="1" x14ac:dyDescent="0.25">
      <c r="A3" s="46" t="s">
        <v>18</v>
      </c>
      <c r="B3" s="46"/>
    </row>
    <row r="4" spans="1:2" s="42" customFormat="1" ht="26.25" x14ac:dyDescent="0.4">
      <c r="A4" s="43" t="s">
        <v>12</v>
      </c>
    </row>
    <row r="5" spans="1:2" ht="74.099999999999994" customHeight="1" x14ac:dyDescent="0.2">
      <c r="A5" s="44" t="s">
        <v>21</v>
      </c>
    </row>
    <row r="6" spans="1:2" ht="26.25" customHeight="1" x14ac:dyDescent="0.2">
      <c r="A6" s="43" t="s">
        <v>24</v>
      </c>
    </row>
    <row r="7" spans="1:2" s="39" customFormat="1" ht="204.95" customHeight="1" x14ac:dyDescent="0.25">
      <c r="A7" s="48" t="s">
        <v>23</v>
      </c>
    </row>
    <row r="8" spans="1:2" s="42" customFormat="1" ht="26.25" x14ac:dyDescent="0.4">
      <c r="A8" s="43" t="s">
        <v>14</v>
      </c>
    </row>
    <row r="9" spans="1:2" ht="60" x14ac:dyDescent="0.2">
      <c r="A9" s="44" t="s">
        <v>22</v>
      </c>
    </row>
    <row r="10" spans="1:2" s="39" customFormat="1" ht="27.95" customHeight="1" x14ac:dyDescent="0.25">
      <c r="A10" s="47" t="s">
        <v>20</v>
      </c>
    </row>
    <row r="11" spans="1:2" s="42" customFormat="1" ht="26.25" x14ac:dyDescent="0.4">
      <c r="A11" s="43" t="s">
        <v>11</v>
      </c>
    </row>
    <row r="12" spans="1:2" ht="30" x14ac:dyDescent="0.2">
      <c r="A12" s="44" t="s">
        <v>19</v>
      </c>
    </row>
    <row r="13" spans="1:2" s="39" customFormat="1" ht="27.95" customHeight="1" x14ac:dyDescent="0.25">
      <c r="A13" s="47" t="s">
        <v>6</v>
      </c>
    </row>
    <row r="14" spans="1:2" s="42" customFormat="1" ht="26.25" x14ac:dyDescent="0.4">
      <c r="A14" s="43" t="s">
        <v>15</v>
      </c>
    </row>
    <row r="15" spans="1:2" ht="75" customHeight="1" x14ac:dyDescent="0.2">
      <c r="A15" s="44" t="s">
        <v>16</v>
      </c>
    </row>
    <row r="16" spans="1:2" ht="75" x14ac:dyDescent="0.2">
      <c r="A16" s="44" t="s">
        <v>17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k D A A B Q S w M E F A A C A A g A o Y Q n U b I q r k 6 p A A A A + A A A A B I A H A B D b 2 5 m a W c v U G F j a 2 F n Z S 5 4 b W w g o h g A K K A U A A A A A A A A A A A A A A A A A A A A A A A A A A A A h Y 9 N D o I w G E S v Q r q n L e A P k o + y c O F G E h M S 4 7 a p F R q h G F o s d 3 P h k b y C J I q 6 c z m T N 8 m b x + 0 O 2 d D U 3 l V 2 R r U 6 R Q G m y J N a t E e l y x T 1 9 u T H K G O w 4 + L M S + m N s D b J Y F S K K m s v C S H O O e w i 3 H Y l C S k N y C H f F q K S D f e V N p Z r I d F n d f y / Q g z 2 L x k W 4 j j C 8 3 g 1 w 8 t F A G S q I V f 6 i 4 S j M a Z A f k p Y 9 7 X t O 8 m k 9 o s N k C k C e b 9 g T 1 B L A w Q U A A I A C A C h h C d 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Y Q n U S i K R 7 g O A A A A E Q A A A B M A H A B G b 3 J t d W x h c y 9 T Z W N 0 a W 9 u M S 5 t I K I Y A C i g F A A A A A A A A A A A A A A A A A A A A A A A A A A A A C t O T S 7 J z M 9 T C I b Q h t Y A U E s B A i 0 A F A A C A A g A o Y Q n U b I q r k 6 p A A A A + A A A A B I A A A A A A A A A A A A A A A A A A A A A A E N v b m Z p Z y 9 Q Y W N r Y W d l L n h t b F B L A Q I t A B Q A A g A I A K G E J 1 E P y u m r p A A A A O k A A A A T A A A A A A A A A A A A A A A A A P U A A A B b Q 2 9 u d G V u d F 9 U e X B l c 1 0 u e G 1 s U E s B A i 0 A F A A C A A g A o Y Q n U S 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I 9 X J 7 D t B d J E u K x 3 u U 3 w g u 0 A A A A A A g A A A A A A E G Y A A A A B A A A g A A A A w h Y R Y 1 1 t r x r 2 2 3 6 d j O N C M x 7 1 O W n v f j 5 D V k 9 5 y b r t 8 B w A A A A A D o A A A A A C A A A g A A A A x 1 u m J H V w Q c X / 3 M l r v N s g t u e l 9 + w g v u 1 7 T B Z F U g q / Q n p Q A A A A B 6 d V R A N v u x p P e W K B x C 5 8 Y + 4 J V b B 6 K 2 2 z L q t L Z a 5 I 0 g y v 2 v D B L d j E e U f G w Q T G + J w c e x W t / i y H a B J 6 D O n B + 6 l L 7 J J w C G P 4 E T O J 3 6 n c U C C m b c 5 A A A A A q B r r i 3 g 3 x L H A H t h 3 U a 7 n 4 x 6 9 e L u G Y k 0 G L j m l T 2 h 6 s y K U 7 y h u R p T 7 V u E S i 8 I Q 0 a T x 3 w W 9 t t d V 6 b q m z c f 8 i d 3 7 T A = = < / D a t a M a s h u p > 
</file>

<file path=customXml/itemProps1.xml><?xml version="1.0" encoding="utf-8"?>
<ds:datastoreItem xmlns:ds="http://schemas.openxmlformats.org/officeDocument/2006/customXml" ds:itemID="{08D01BF2-F377-4261-8058-9C61FD5E046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Bryan</cp:lastModifiedBy>
  <dcterms:created xsi:type="dcterms:W3CDTF">2019-03-19T17:17:03Z</dcterms:created>
  <dcterms:modified xsi:type="dcterms:W3CDTF">2020-09-10T14:44:36Z</dcterms:modified>
</cp:coreProperties>
</file>