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gooSeok\Documents\1. KMBA\3. 2020년 1학기\5. 기타\스마트 캠퍼스 데이터온\2. 본선\3. 데이터\4. CSV\"/>
    </mc:Choice>
  </mc:AlternateContent>
  <xr:revisionPtr revIDLastSave="0" documentId="13_ncr:1_{31C34BAC-2C9E-4A73-9D10-230822D2E538}" xr6:coauthVersionLast="45" xr6:coauthVersionMax="45" xr10:uidLastSave="{00000000-0000-0000-0000-000000000000}"/>
  <bookViews>
    <workbookView xWindow="-108" yWindow="-108" windowWidth="23256" windowHeight="12576" xr2:uid="{3A1E7108-8B6F-45A0-8CDF-A05BFB4824DA}"/>
  </bookViews>
  <sheets>
    <sheet name="라벨링기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6" i="1"/>
  <c r="I25" i="1"/>
  <c r="I24" i="1"/>
  <c r="I23" i="1"/>
  <c r="I27" i="1"/>
  <c r="I21" i="1" l="1"/>
  <c r="I20" i="1"/>
  <c r="I19" i="1"/>
  <c r="I18" i="1" l="1"/>
  <c r="H12" i="1"/>
  <c r="H18" i="1"/>
  <c r="H21" i="1"/>
  <c r="H20" i="1"/>
  <c r="H19" i="1"/>
  <c r="H17" i="1"/>
  <c r="H16" i="1"/>
  <c r="H15" i="1"/>
  <c r="H14" i="1"/>
  <c r="H13" i="1"/>
  <c r="H11" i="1"/>
  <c r="H10" i="1"/>
  <c r="H9" i="1"/>
  <c r="H8" i="1"/>
  <c r="H7" i="1"/>
  <c r="I17" i="1"/>
  <c r="I16" i="1"/>
  <c r="I9" i="1" l="1"/>
  <c r="I8" i="1"/>
  <c r="I7" i="1"/>
  <c r="I14" i="1" l="1"/>
  <c r="I13" i="1"/>
  <c r="I11" i="1"/>
  <c r="I10" i="1"/>
  <c r="I15" i="1" l="1"/>
  <c r="I12" i="1"/>
</calcChain>
</file>

<file path=xl/sharedStrings.xml><?xml version="1.0" encoding="utf-8"?>
<sst xmlns="http://schemas.openxmlformats.org/spreadsheetml/2006/main" count="31" uniqueCount="24">
  <si>
    <t>CO2 평균</t>
    <phoneticPr fontId="1" type="noConversion"/>
  </si>
  <si>
    <t>CO2 표준편차</t>
    <phoneticPr fontId="1" type="noConversion"/>
  </si>
  <si>
    <t>Sample수</t>
    <phoneticPr fontId="1" type="noConversion"/>
  </si>
  <si>
    <t>자유도</t>
    <phoneticPr fontId="1" type="noConversion"/>
  </si>
  <si>
    <t>불쾌도</t>
    <phoneticPr fontId="1" type="noConversion"/>
  </si>
  <si>
    <t>불쾌지수 평균</t>
    <phoneticPr fontId="1" type="noConversion"/>
  </si>
  <si>
    <t>불쾌지수 표준편차</t>
    <phoneticPr fontId="1" type="noConversion"/>
  </si>
  <si>
    <t>화재</t>
    <phoneticPr fontId="1" type="noConversion"/>
  </si>
  <si>
    <t>온도 평균</t>
    <phoneticPr fontId="1" type="noConversion"/>
  </si>
  <si>
    <t>온도 표준편차</t>
    <phoneticPr fontId="1" type="noConversion"/>
  </si>
  <si>
    <t>95% 신뢰구간 (+)</t>
    <phoneticPr fontId="1" type="noConversion"/>
  </si>
  <si>
    <t>구분</t>
    <phoneticPr fontId="1" type="noConversion"/>
  </si>
  <si>
    <t>방역</t>
    <phoneticPr fontId="1" type="noConversion"/>
  </si>
  <si>
    <t>먼지 평균</t>
    <phoneticPr fontId="1" type="noConversion"/>
  </si>
  <si>
    <t>먼지 표준편차</t>
    <phoneticPr fontId="1" type="noConversion"/>
  </si>
  <si>
    <t>95% 신뢰구간 (-)</t>
    <phoneticPr fontId="1" type="noConversion"/>
  </si>
  <si>
    <t>기준치</t>
    <phoneticPr fontId="1" type="noConversion"/>
  </si>
  <si>
    <t>기준치(노란색제외)</t>
    <phoneticPr fontId="1" type="noConversion"/>
  </si>
  <si>
    <t>지진</t>
    <phoneticPr fontId="1" type="noConversion"/>
  </si>
  <si>
    <t>진도계급 평균</t>
    <phoneticPr fontId="1" type="noConversion"/>
  </si>
  <si>
    <t>진도계급 표준편차</t>
    <phoneticPr fontId="1" type="noConversion"/>
  </si>
  <si>
    <r>
      <rPr>
        <sz val="11"/>
        <color rgb="FFFF0000"/>
        <rFont val="배달의민족 도현"/>
        <family val="3"/>
        <charset val="129"/>
      </rPr>
      <t>99%</t>
    </r>
    <r>
      <rPr>
        <sz val="11"/>
        <color theme="1"/>
        <rFont val="배달의민족 도현"/>
        <family val="3"/>
        <charset val="129"/>
      </rPr>
      <t xml:space="preserve"> 신뢰구간 (+)</t>
    </r>
    <phoneticPr fontId="1" type="noConversion"/>
  </si>
  <si>
    <t>밀집도</t>
    <phoneticPr fontId="1" type="noConversion"/>
  </si>
  <si>
    <t>밀집도, 불쾌도, 화재 온도 라벨링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</si>
</sst>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배달의민족 도현"/>
      <family val="3"/>
      <charset val="129"/>
    </font>
    <font>
      <b/>
      <sz val="11"/>
      <color rgb="FFC00000"/>
      <name val="배달의민족 도현"/>
      <family val="3"/>
      <charset val="129"/>
    </font>
    <font>
      <sz val="18"/>
      <color theme="1"/>
      <name val="배달의민족 도현"/>
      <family val="3"/>
      <charset val="129"/>
    </font>
    <font>
      <sz val="11"/>
      <name val="배달의민족 도현"/>
      <family val="3"/>
      <charset val="129"/>
    </font>
    <font>
      <sz val="11"/>
      <color rgb="FFFF0000"/>
      <name val="배달의민족 도현"/>
      <family val="3"/>
      <charset val="129"/>
    </font>
    <font>
      <b/>
      <sz val="11"/>
      <color rgb="FFC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0" borderId="0" xfId="0" applyFont="1">
      <alignment vertical="center"/>
    </xf>
    <xf numFmtId="0" fontId="2" fillId="0" borderId="2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5" fillId="0" borderId="29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5" fillId="0" borderId="30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5" fillId="2" borderId="31" xfId="0" applyFont="1" applyFill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5" fillId="0" borderId="31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15" xfId="0" applyFont="1" applyFill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5" fillId="0" borderId="30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5" fillId="0" borderId="31" xfId="0" applyFont="1" applyFill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9" fontId="0" fillId="0" borderId="37" xfId="0" applyNumberFormat="1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/>
    </xf>
    <xf numFmtId="9" fontId="0" fillId="0" borderId="39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1555-A4A4-49C1-BAA8-FC50FBF2F213}">
  <dimension ref="B1:L47"/>
  <sheetViews>
    <sheetView showGridLines="0" tabSelected="1" topLeftCell="A10" zoomScale="70" zoomScaleNormal="70" workbookViewId="0">
      <selection activeCell="L47" sqref="L47"/>
    </sheetView>
  </sheetViews>
  <sheetFormatPr defaultRowHeight="17.399999999999999" x14ac:dyDescent="0.4"/>
  <cols>
    <col min="1" max="1" width="1.69921875" customWidth="1"/>
    <col min="2" max="2" width="6.5" bestFit="1" customWidth="1"/>
    <col min="3" max="3" width="16.09765625" bestFit="1" customWidth="1"/>
    <col min="4" max="9" width="15.69921875" customWidth="1"/>
    <col min="10" max="10" width="1.69921875" customWidth="1"/>
  </cols>
  <sheetData>
    <row r="1" spans="2:9" ht="10.050000000000001" customHeight="1" x14ac:dyDescent="0.4"/>
    <row r="2" spans="2:9" ht="25.8" x14ac:dyDescent="0.4">
      <c r="B2" s="4" t="s">
        <v>23</v>
      </c>
      <c r="C2" s="2"/>
      <c r="D2" s="2"/>
      <c r="E2" s="2"/>
      <c r="F2" s="2"/>
      <c r="G2" s="2"/>
      <c r="H2" s="2"/>
      <c r="I2" s="2"/>
    </row>
    <row r="3" spans="2:9" x14ac:dyDescent="0.4">
      <c r="B3" s="2"/>
      <c r="C3" s="1"/>
      <c r="D3" s="3"/>
      <c r="E3" s="2"/>
      <c r="F3" s="2"/>
      <c r="G3" s="2"/>
      <c r="H3" s="2"/>
      <c r="I3" s="2"/>
    </row>
    <row r="4" spans="2:9" x14ac:dyDescent="0.4">
      <c r="B4" s="56" t="s">
        <v>11</v>
      </c>
      <c r="C4" s="57"/>
      <c r="D4" s="6">
        <v>20200611</v>
      </c>
      <c r="E4" s="7">
        <v>20200618</v>
      </c>
      <c r="F4" s="7">
        <v>20200625</v>
      </c>
      <c r="G4" s="8">
        <v>20200702</v>
      </c>
      <c r="H4" s="5" t="s">
        <v>16</v>
      </c>
      <c r="I4" s="5" t="s">
        <v>17</v>
      </c>
    </row>
    <row r="5" spans="2:9" x14ac:dyDescent="0.4">
      <c r="B5" s="58" t="s">
        <v>2</v>
      </c>
      <c r="C5" s="59"/>
      <c r="D5" s="9">
        <v>1048575</v>
      </c>
      <c r="E5" s="10">
        <v>1048575</v>
      </c>
      <c r="F5" s="10">
        <v>1048575</v>
      </c>
      <c r="G5" s="11">
        <v>878519</v>
      </c>
      <c r="H5" s="12"/>
      <c r="I5" s="12"/>
    </row>
    <row r="6" spans="2:9" x14ac:dyDescent="0.4">
      <c r="B6" s="60" t="s">
        <v>3</v>
      </c>
      <c r="C6" s="61"/>
      <c r="D6" s="13">
        <v>1048574</v>
      </c>
      <c r="E6" s="14">
        <v>1048574</v>
      </c>
      <c r="F6" s="14">
        <v>1048574</v>
      </c>
      <c r="G6" s="15">
        <v>878518</v>
      </c>
      <c r="H6" s="16"/>
      <c r="I6" s="16"/>
    </row>
    <row r="7" spans="2:9" x14ac:dyDescent="0.4">
      <c r="B7" s="55" t="s">
        <v>22</v>
      </c>
      <c r="C7" s="11" t="s">
        <v>0</v>
      </c>
      <c r="D7" s="9">
        <v>788.74016641632693</v>
      </c>
      <c r="E7" s="17">
        <v>800.29838113630399</v>
      </c>
      <c r="F7" s="10">
        <v>767.07511050711685</v>
      </c>
      <c r="G7" s="11">
        <v>822.5638216134198</v>
      </c>
      <c r="H7" s="18">
        <f>AVERAGE(D7:G7)</f>
        <v>794.66936991829186</v>
      </c>
      <c r="I7" s="19">
        <f>AVERAGE(F7:G7,D7)</f>
        <v>792.79303284562104</v>
      </c>
    </row>
    <row r="8" spans="2:9" x14ac:dyDescent="0.4">
      <c r="B8" s="53"/>
      <c r="C8" s="20" t="s">
        <v>1</v>
      </c>
      <c r="D8" s="21">
        <v>288.49767511091852</v>
      </c>
      <c r="E8" s="22">
        <v>927.30205396628196</v>
      </c>
      <c r="F8" s="23">
        <v>460.48735904696861</v>
      </c>
      <c r="G8" s="20">
        <v>226.17899493319595</v>
      </c>
      <c r="H8" s="24">
        <f>AVERAGE(D8:G8)</f>
        <v>475.61652076434126</v>
      </c>
      <c r="I8" s="25">
        <f>AVERAGE(F8:G8,D8)</f>
        <v>325.05467636369434</v>
      </c>
    </row>
    <row r="9" spans="2:9" x14ac:dyDescent="0.4">
      <c r="B9" s="53"/>
      <c r="C9" s="26" t="s">
        <v>10</v>
      </c>
      <c r="D9" s="27">
        <v>1354.1858719564834</v>
      </c>
      <c r="E9" s="28">
        <v>2617.7791076350813</v>
      </c>
      <c r="F9" s="29">
        <v>1669.6147913850584</v>
      </c>
      <c r="G9" s="26">
        <v>1265.8671164965112</v>
      </c>
      <c r="H9" s="30">
        <f>MAX(D9:G9)</f>
        <v>2617.7791076350813</v>
      </c>
      <c r="I9" s="31">
        <f>MAX(F9:G9,D9)</f>
        <v>1669.6147913850584</v>
      </c>
    </row>
    <row r="10" spans="2:9" x14ac:dyDescent="0.4">
      <c r="B10" s="55" t="s">
        <v>4</v>
      </c>
      <c r="C10" s="11" t="s">
        <v>5</v>
      </c>
      <c r="D10" s="9">
        <v>21.418128082615677</v>
      </c>
      <c r="E10" s="10">
        <v>20.950379780227539</v>
      </c>
      <c r="F10" s="10">
        <v>21.393958093852159</v>
      </c>
      <c r="G10" s="11">
        <v>21.23503706016907</v>
      </c>
      <c r="H10" s="18">
        <f>AVERAGE(D10:G10)</f>
        <v>21.249375754216111</v>
      </c>
      <c r="I10" s="19">
        <f>AVERAGE(D10:G10)</f>
        <v>21.249375754216111</v>
      </c>
    </row>
    <row r="11" spans="2:9" x14ac:dyDescent="0.4">
      <c r="B11" s="53"/>
      <c r="C11" s="20" t="s">
        <v>6</v>
      </c>
      <c r="D11" s="21">
        <v>1.1809309072196843</v>
      </c>
      <c r="E11" s="23">
        <v>1.0554449466345892</v>
      </c>
      <c r="F11" s="23">
        <v>0.9789788017141563</v>
      </c>
      <c r="G11" s="20">
        <v>0.96240428277800782</v>
      </c>
      <c r="H11" s="24">
        <f>AVERAGE(D11:G11)</f>
        <v>1.0444397345866092</v>
      </c>
      <c r="I11" s="25">
        <f>AVERAGE(D11:G11)</f>
        <v>1.0444397345866092</v>
      </c>
    </row>
    <row r="12" spans="2:9" x14ac:dyDescent="0.4">
      <c r="B12" s="54"/>
      <c r="C12" s="15" t="s">
        <v>10</v>
      </c>
      <c r="D12" s="13">
        <v>23.732712800743062</v>
      </c>
      <c r="E12" s="14">
        <v>23.019016251142386</v>
      </c>
      <c r="F12" s="14">
        <v>23.312723501688779</v>
      </c>
      <c r="G12" s="15">
        <v>23.121317391775904</v>
      </c>
      <c r="H12" s="32">
        <f>MAX(D12:G12)</f>
        <v>23.732712800743062</v>
      </c>
      <c r="I12" s="31">
        <f>MAX(D12:G12)</f>
        <v>23.732712800743062</v>
      </c>
    </row>
    <row r="13" spans="2:9" x14ac:dyDescent="0.4">
      <c r="B13" s="53" t="s">
        <v>7</v>
      </c>
      <c r="C13" s="33" t="s">
        <v>8</v>
      </c>
      <c r="D13" s="34">
        <v>23.741355735416665</v>
      </c>
      <c r="E13" s="35">
        <v>23.124922834332121</v>
      </c>
      <c r="F13" s="35">
        <v>23.280392998491013</v>
      </c>
      <c r="G13" s="33">
        <v>23.381118050075127</v>
      </c>
      <c r="H13" s="18">
        <f>AVERAGE(D13:G13)</f>
        <v>23.381947404578732</v>
      </c>
      <c r="I13" s="19">
        <f>AVERAGE(D13:G13)</f>
        <v>23.381947404578732</v>
      </c>
    </row>
    <row r="14" spans="2:9" x14ac:dyDescent="0.4">
      <c r="B14" s="53"/>
      <c r="C14" s="20" t="s">
        <v>9</v>
      </c>
      <c r="D14" s="21">
        <v>1.6495120745145366</v>
      </c>
      <c r="E14" s="23">
        <v>1.4821286279778008</v>
      </c>
      <c r="F14" s="23">
        <v>1.3716396885948916</v>
      </c>
      <c r="G14" s="20">
        <v>1.3912770305268973</v>
      </c>
      <c r="H14" s="24">
        <f>AVERAGE(D14:G14)</f>
        <v>1.4736393554035314</v>
      </c>
      <c r="I14" s="25">
        <f>AVERAGE(D14:G14)</f>
        <v>1.4736393554035314</v>
      </c>
    </row>
    <row r="15" spans="2:9" x14ac:dyDescent="0.4">
      <c r="B15" s="54"/>
      <c r="C15" s="15" t="s">
        <v>10</v>
      </c>
      <c r="D15" s="13">
        <v>26.974343725397105</v>
      </c>
      <c r="E15" s="14">
        <v>26.029844918802858</v>
      </c>
      <c r="F15" s="14">
        <v>25.968760491110249</v>
      </c>
      <c r="G15" s="15">
        <v>26.107974679312083</v>
      </c>
      <c r="H15" s="32">
        <f>MAX(D15:G15)</f>
        <v>26.974343725397105</v>
      </c>
      <c r="I15" s="31">
        <f>MAX(D15:G15)</f>
        <v>26.974343725397105</v>
      </c>
    </row>
    <row r="16" spans="2:9" x14ac:dyDescent="0.4">
      <c r="B16" s="53" t="s">
        <v>12</v>
      </c>
      <c r="C16" s="33" t="s">
        <v>13</v>
      </c>
      <c r="D16" s="34">
        <v>40.067385737786999</v>
      </c>
      <c r="E16" s="35">
        <v>47.157373578427865</v>
      </c>
      <c r="F16" s="39">
        <v>47.371796962544408</v>
      </c>
      <c r="G16" s="36">
        <v>49.950830886981386</v>
      </c>
      <c r="H16" s="18">
        <f>AVERAGE(D16:G16)</f>
        <v>46.136846791435161</v>
      </c>
      <c r="I16" s="19">
        <f>AVERAGE(D16:E16)</f>
        <v>43.612379658107429</v>
      </c>
    </row>
    <row r="17" spans="2:12" x14ac:dyDescent="0.4">
      <c r="B17" s="53"/>
      <c r="C17" s="20" t="s">
        <v>14</v>
      </c>
      <c r="D17" s="21">
        <v>9.165437618367708</v>
      </c>
      <c r="E17" s="23">
        <v>12.771348349286436</v>
      </c>
      <c r="F17" s="22">
        <v>14.146079734684225</v>
      </c>
      <c r="G17" s="37">
        <v>26.092823294802638</v>
      </c>
      <c r="H17" s="24">
        <f>AVERAGE(D17:G17)</f>
        <v>15.543922249285252</v>
      </c>
      <c r="I17" s="25">
        <f>AVERAGE(D17:E17)</f>
        <v>10.968392983827073</v>
      </c>
    </row>
    <row r="18" spans="2:12" x14ac:dyDescent="0.4">
      <c r="B18" s="54"/>
      <c r="C18" s="15" t="s">
        <v>15</v>
      </c>
      <c r="D18" s="13">
        <v>22.103437367285629</v>
      </c>
      <c r="E18" s="14">
        <v>22.125961885820871</v>
      </c>
      <c r="F18" s="40">
        <v>19.645958155938704</v>
      </c>
      <c r="G18" s="38">
        <v>-1.1902334846448213</v>
      </c>
      <c r="H18" s="30">
        <f>MIN(D18:G18)</f>
        <v>-1.1902334846448213</v>
      </c>
      <c r="I18" s="31">
        <f>MIN(D18:E18)</f>
        <v>22.103437367285629</v>
      </c>
    </row>
    <row r="19" spans="2:12" x14ac:dyDescent="0.4">
      <c r="B19" s="53" t="s">
        <v>18</v>
      </c>
      <c r="C19" s="33" t="s">
        <v>19</v>
      </c>
      <c r="D19" s="41">
        <v>4.9999518292096722E-2</v>
      </c>
      <c r="E19" s="42">
        <v>4.9999518292096722E-2</v>
      </c>
      <c r="F19" s="42">
        <v>4.9999518292096722E-2</v>
      </c>
      <c r="G19" s="43">
        <v>4.9997358276878713E-2</v>
      </c>
      <c r="H19" s="44">
        <f>AVERAGE(D19:G19)</f>
        <v>4.9998978288292216E-2</v>
      </c>
      <c r="I19" s="19">
        <f>AVERAGE(D19:G19)</f>
        <v>4.9998978288292216E-2</v>
      </c>
    </row>
    <row r="20" spans="2:12" x14ac:dyDescent="0.4">
      <c r="B20" s="53"/>
      <c r="C20" s="20" t="s">
        <v>20</v>
      </c>
      <c r="D20" s="45">
        <v>1.0006683487031738E-2</v>
      </c>
      <c r="E20" s="46">
        <v>1.0006683487031738E-2</v>
      </c>
      <c r="F20" s="46">
        <v>1.0006683487031738E-2</v>
      </c>
      <c r="G20" s="47">
        <v>1.0003261713330632E-2</v>
      </c>
      <c r="H20" s="48">
        <f>AVERAGE(D20:G20)</f>
        <v>1.0005828043606462E-2</v>
      </c>
      <c r="I20" s="25">
        <f>AVERAGE(D20:G20)</f>
        <v>1.0005828043606462E-2</v>
      </c>
    </row>
    <row r="21" spans="2:12" x14ac:dyDescent="0.4">
      <c r="B21" s="54"/>
      <c r="C21" s="15" t="s">
        <v>21</v>
      </c>
      <c r="D21" s="49">
        <v>7.5775073768421797E-2</v>
      </c>
      <c r="E21" s="50">
        <v>7.5775073768421797E-2</v>
      </c>
      <c r="F21" s="50">
        <v>7.5775073768421797E-2</v>
      </c>
      <c r="G21" s="51">
        <v>7.5764108911746023E-2</v>
      </c>
      <c r="H21" s="52">
        <f>MAX(D21:G21)</f>
        <v>7.5775073768421797E-2</v>
      </c>
      <c r="I21" s="31">
        <f>MAX(D21:G21)</f>
        <v>7.5775073768421797E-2</v>
      </c>
    </row>
    <row r="22" spans="2:12" ht="10.050000000000001" customHeight="1" x14ac:dyDescent="0.4"/>
    <row r="23" spans="2:12" x14ac:dyDescent="0.4">
      <c r="B23" s="62" t="s">
        <v>22</v>
      </c>
      <c r="C23" s="68">
        <v>0.95</v>
      </c>
      <c r="D23" s="63">
        <v>1354.1858719564834</v>
      </c>
      <c r="E23" s="71">
        <v>2617.7791076350813</v>
      </c>
      <c r="F23" s="71">
        <v>1669.6147913850584</v>
      </c>
      <c r="G23" s="71">
        <v>1265.8671164965112</v>
      </c>
      <c r="H23" s="63"/>
      <c r="I23" s="74">
        <f>MAX(F23:G23,D23)</f>
        <v>1669.6147913850584</v>
      </c>
      <c r="K23" s="71">
        <v>1</v>
      </c>
      <c r="L23" s="71">
        <f>ROUNDDOWN(I23,0)</f>
        <v>1669</v>
      </c>
    </row>
    <row r="24" spans="2:12" x14ac:dyDescent="0.4">
      <c r="B24" s="64"/>
      <c r="C24" s="69">
        <v>0.96</v>
      </c>
      <c r="D24" s="65">
        <v>1381.2426894949158</v>
      </c>
      <c r="E24" s="72">
        <v>2704.7463335149196</v>
      </c>
      <c r="F24" s="72">
        <v>1712.8016990358678</v>
      </c>
      <c r="G24" s="72">
        <v>1287.0793758088514</v>
      </c>
      <c r="H24" s="65"/>
      <c r="I24" s="75">
        <f>MAX(F24:G24,D24)</f>
        <v>1712.8016990358678</v>
      </c>
      <c r="K24" s="72">
        <v>2</v>
      </c>
      <c r="L24" s="72">
        <f t="shared" ref="L24:L32" si="0">ROUNDDOWN(I24,0)</f>
        <v>1712</v>
      </c>
    </row>
    <row r="25" spans="2:12" x14ac:dyDescent="0.4">
      <c r="B25" s="64"/>
      <c r="C25" s="69">
        <v>0.97</v>
      </c>
      <c r="D25" s="65">
        <v>1414.8070473407854</v>
      </c>
      <c r="E25" s="72">
        <v>2812.630384776573</v>
      </c>
      <c r="F25" s="72">
        <v>1766.3756576357409</v>
      </c>
      <c r="G25" s="72">
        <v>1313.3934795770524</v>
      </c>
      <c r="H25" s="65"/>
      <c r="I25" s="75">
        <f>MAX(F25:G25,D25)</f>
        <v>1766.3756576357409</v>
      </c>
      <c r="K25" s="72">
        <v>3</v>
      </c>
      <c r="L25" s="72">
        <f t="shared" si="0"/>
        <v>1766</v>
      </c>
    </row>
    <row r="26" spans="2:12" x14ac:dyDescent="0.4">
      <c r="B26" s="64"/>
      <c r="C26" s="69">
        <v>0.98</v>
      </c>
      <c r="D26" s="65">
        <v>1459.8871455683345</v>
      </c>
      <c r="E26" s="72">
        <v>2957.5288407635617</v>
      </c>
      <c r="F26" s="72">
        <v>1838.3305368922233</v>
      </c>
      <c r="G26" s="72">
        <v>1348.7358057012445</v>
      </c>
      <c r="H26" s="65"/>
      <c r="I26" s="75">
        <f>MAX(F26:G26,D26)</f>
        <v>1838.3305368922233</v>
      </c>
      <c r="K26" s="72">
        <v>4</v>
      </c>
      <c r="L26" s="72">
        <f t="shared" si="0"/>
        <v>1838</v>
      </c>
    </row>
    <row r="27" spans="2:12" x14ac:dyDescent="0.4">
      <c r="B27" s="66"/>
      <c r="C27" s="70">
        <v>0.99</v>
      </c>
      <c r="D27" s="67">
        <v>1531.8622846735186</v>
      </c>
      <c r="E27" s="73">
        <v>3188.8745328946534</v>
      </c>
      <c r="F27" s="73">
        <v>1953.2141029758727</v>
      </c>
      <c r="G27" s="73">
        <v>1405.1635704055716</v>
      </c>
      <c r="H27" s="67"/>
      <c r="I27" s="76">
        <f t="shared" ref="I23:I37" si="1">MAX(F27:G27,D27)</f>
        <v>1953.2141029758727</v>
      </c>
      <c r="K27" s="72">
        <v>5</v>
      </c>
      <c r="L27" s="72">
        <f t="shared" si="0"/>
        <v>1953</v>
      </c>
    </row>
    <row r="28" spans="2:12" x14ac:dyDescent="0.4">
      <c r="B28" s="62" t="s">
        <v>4</v>
      </c>
      <c r="C28" s="68">
        <v>0.95</v>
      </c>
      <c r="D28" s="63">
        <v>23.732712800743062</v>
      </c>
      <c r="E28" s="71">
        <v>23.019016251142386</v>
      </c>
      <c r="F28" s="71">
        <v>23.312723501688779</v>
      </c>
      <c r="G28" s="71">
        <v>23.121317391775904</v>
      </c>
      <c r="H28" s="63"/>
      <c r="I28" s="74">
        <f t="shared" ref="I28:I37" si="2">MAX(D28:G28)</f>
        <v>23.732712800743062</v>
      </c>
      <c r="K28" s="71">
        <v>1</v>
      </c>
      <c r="L28" s="71">
        <f>ROUNDDOWN(I28,1)</f>
        <v>23.7</v>
      </c>
    </row>
    <row r="29" spans="2:12" x14ac:dyDescent="0.4">
      <c r="B29" s="64"/>
      <c r="C29" s="69">
        <v>0.96</v>
      </c>
      <c r="D29" s="65">
        <v>23.843466664079582</v>
      </c>
      <c r="E29" s="72">
        <v>23.118001386228737</v>
      </c>
      <c r="F29" s="72">
        <v>23.404537242654939</v>
      </c>
      <c r="G29" s="72">
        <v>23.211576742409342</v>
      </c>
      <c r="H29" s="65"/>
      <c r="I29" s="75">
        <f t="shared" si="2"/>
        <v>23.843466664079582</v>
      </c>
      <c r="K29" s="72">
        <v>2</v>
      </c>
      <c r="L29" s="72">
        <f t="shared" ref="L29:L42" si="3">ROUNDDOWN(I29,1)</f>
        <v>23.8</v>
      </c>
    </row>
    <row r="30" spans="2:12" x14ac:dyDescent="0.4">
      <c r="B30" s="64"/>
      <c r="C30" s="69">
        <v>0.97</v>
      </c>
      <c r="D30" s="65">
        <v>23.980858369388578</v>
      </c>
      <c r="E30" s="72">
        <v>23.240793820732197</v>
      </c>
      <c r="F30" s="72">
        <v>23.518433463176027</v>
      </c>
      <c r="G30" s="72">
        <v>23.323544726754932</v>
      </c>
      <c r="H30" s="65"/>
      <c r="I30" s="75">
        <f t="shared" si="2"/>
        <v>23.980858369388578</v>
      </c>
      <c r="K30" s="72">
        <v>3</v>
      </c>
      <c r="L30" s="72">
        <f t="shared" si="3"/>
        <v>23.9</v>
      </c>
    </row>
    <row r="31" spans="2:12" x14ac:dyDescent="0.4">
      <c r="B31" s="64"/>
      <c r="C31" s="69">
        <v>0.98</v>
      </c>
      <c r="D31" s="65">
        <v>24.165388387791477</v>
      </c>
      <c r="E31" s="72">
        <v>23.405715641505154</v>
      </c>
      <c r="F31" s="72">
        <v>23.67140682951943</v>
      </c>
      <c r="G31" s="72">
        <v>23.47392830253882</v>
      </c>
      <c r="H31" s="65"/>
      <c r="I31" s="75">
        <f t="shared" si="2"/>
        <v>24.165388387791477</v>
      </c>
      <c r="K31" s="72">
        <v>4</v>
      </c>
      <c r="L31" s="72">
        <f t="shared" si="3"/>
        <v>24.1</v>
      </c>
    </row>
    <row r="32" spans="2:12" x14ac:dyDescent="0.4">
      <c r="B32" s="66"/>
      <c r="C32" s="70">
        <v>0.99</v>
      </c>
      <c r="D32" s="67">
        <v>24.460010056018334</v>
      </c>
      <c r="E32" s="73">
        <v>23.66903075079566</v>
      </c>
      <c r="F32" s="73">
        <v>23.915644969072243</v>
      </c>
      <c r="G32" s="73">
        <v>23.714031599642396</v>
      </c>
      <c r="H32" s="67"/>
      <c r="I32" s="76">
        <f t="shared" si="2"/>
        <v>24.460010056018334</v>
      </c>
      <c r="K32" s="72">
        <v>5</v>
      </c>
      <c r="L32" s="72">
        <f t="shared" si="3"/>
        <v>24.4</v>
      </c>
    </row>
    <row r="33" spans="2:12" x14ac:dyDescent="0.4">
      <c r="B33" s="62" t="s">
        <v>7</v>
      </c>
      <c r="C33" s="68">
        <v>0.95</v>
      </c>
      <c r="D33" s="63">
        <v>26.974343725397105</v>
      </c>
      <c r="E33" s="71">
        <v>26.029844918802858</v>
      </c>
      <c r="F33" s="71">
        <v>25.968760491110249</v>
      </c>
      <c r="G33" s="71">
        <v>26.107974679312083</v>
      </c>
      <c r="H33" s="63"/>
      <c r="I33" s="74">
        <f t="shared" si="2"/>
        <v>26.974343725397105</v>
      </c>
      <c r="K33" s="71">
        <v>1</v>
      </c>
      <c r="L33" s="71">
        <f t="shared" si="3"/>
        <v>26.9</v>
      </c>
    </row>
    <row r="34" spans="2:12" x14ac:dyDescent="0.4">
      <c r="B34" s="64"/>
      <c r="C34" s="69">
        <v>0.96</v>
      </c>
      <c r="D34" s="65">
        <v>27.129043575960623</v>
      </c>
      <c r="E34" s="72">
        <v>26.168846676235617</v>
      </c>
      <c r="F34" s="72">
        <v>26.097400019205288</v>
      </c>
      <c r="G34" s="72">
        <v>26.238455978672157</v>
      </c>
      <c r="H34" s="65"/>
      <c r="I34" s="75">
        <f t="shared" si="2"/>
        <v>27.129043575960623</v>
      </c>
      <c r="K34" s="72">
        <v>2</v>
      </c>
      <c r="L34" s="72">
        <f t="shared" si="3"/>
        <v>27.1</v>
      </c>
    </row>
    <row r="35" spans="2:12" x14ac:dyDescent="0.4">
      <c r="B35" s="64"/>
      <c r="C35" s="69">
        <v>0.97</v>
      </c>
      <c r="D35" s="65">
        <v>27.320950888623724</v>
      </c>
      <c r="E35" s="72">
        <v>26.341280286398781</v>
      </c>
      <c r="F35" s="72">
        <v>26.256979139993334</v>
      </c>
      <c r="G35" s="72">
        <v>26.400319851851062</v>
      </c>
      <c r="H35" s="65"/>
      <c r="I35" s="75">
        <f t="shared" si="2"/>
        <v>27.320950888623724</v>
      </c>
      <c r="K35" s="72">
        <v>3</v>
      </c>
      <c r="L35" s="72">
        <f t="shared" si="3"/>
        <v>27.3</v>
      </c>
    </row>
    <row r="36" spans="2:12" x14ac:dyDescent="0.4">
      <c r="B36" s="64"/>
      <c r="C36" s="69">
        <v>0.98</v>
      </c>
      <c r="D36" s="65">
        <v>27.578700509372155</v>
      </c>
      <c r="E36" s="72">
        <v>26.572874888017022</v>
      </c>
      <c r="F36" s="72">
        <v>26.471308950002687</v>
      </c>
      <c r="G36" s="72">
        <v>26.617718317860263</v>
      </c>
      <c r="H36" s="65"/>
      <c r="I36" s="75">
        <f t="shared" si="2"/>
        <v>27.578700509372155</v>
      </c>
      <c r="K36" s="72">
        <v>4</v>
      </c>
      <c r="L36" s="72">
        <f t="shared" si="3"/>
        <v>27.5</v>
      </c>
    </row>
    <row r="37" spans="2:12" x14ac:dyDescent="0.4">
      <c r="B37" s="66"/>
      <c r="C37" s="70">
        <v>0.99</v>
      </c>
      <c r="D37" s="67">
        <v>27.990225007700328</v>
      </c>
      <c r="E37" s="73">
        <v>26.94264013527409</v>
      </c>
      <c r="F37" s="73">
        <v>26.813509133594643</v>
      </c>
      <c r="G37" s="73">
        <v>26.964817980851929</v>
      </c>
      <c r="H37" s="67"/>
      <c r="I37" s="76">
        <f t="shared" si="2"/>
        <v>27.990225007700328</v>
      </c>
      <c r="K37" s="72">
        <v>5</v>
      </c>
      <c r="L37" s="72">
        <f t="shared" si="3"/>
        <v>27.9</v>
      </c>
    </row>
    <row r="38" spans="2:12" x14ac:dyDescent="0.4">
      <c r="B38" s="62" t="s">
        <v>12</v>
      </c>
      <c r="C38" s="68">
        <v>0.95</v>
      </c>
      <c r="D38" s="63">
        <v>22.103437367285629</v>
      </c>
      <c r="E38" s="71">
        <v>22.125961885820871</v>
      </c>
      <c r="F38" s="71">
        <v>19.645958155938704</v>
      </c>
      <c r="G38" s="71">
        <v>-1.1902334846448213</v>
      </c>
      <c r="H38" s="63"/>
      <c r="I38" s="74">
        <f t="shared" ref="I38:I42" si="4">MIN(D38:E38)</f>
        <v>22.103437367285629</v>
      </c>
      <c r="K38" s="71">
        <v>1</v>
      </c>
      <c r="L38" s="71">
        <f>ROUNDDOWN(I38,0)</f>
        <v>22</v>
      </c>
    </row>
    <row r="39" spans="2:12" x14ac:dyDescent="0.4">
      <c r="B39" s="64"/>
      <c r="C39" s="69">
        <v>0.96</v>
      </c>
      <c r="D39" s="65">
        <v>21.24385479628322</v>
      </c>
      <c r="E39" s="72">
        <v>20.928198188510137</v>
      </c>
      <c r="F39" s="72">
        <v>18.319264975072294</v>
      </c>
      <c r="G39" s="72">
        <v>-3.6373561013312212</v>
      </c>
      <c r="H39" s="65"/>
      <c r="I39" s="75">
        <f t="shared" si="4"/>
        <v>20.928198188510137</v>
      </c>
      <c r="K39" s="72">
        <v>2</v>
      </c>
      <c r="L39" s="72">
        <f t="shared" ref="L39:L43" si="5">ROUNDDOWN(I39,0)</f>
        <v>20</v>
      </c>
    </row>
    <row r="40" spans="2:12" x14ac:dyDescent="0.4">
      <c r="B40" s="64"/>
      <c r="C40" s="69">
        <v>0.97</v>
      </c>
      <c r="D40" s="65">
        <v>20.17753068147497</v>
      </c>
      <c r="E40" s="72">
        <v>19.442355690802316</v>
      </c>
      <c r="F40" s="72">
        <v>16.673483662801413</v>
      </c>
      <c r="G40" s="72">
        <v>-6.673045865482699</v>
      </c>
      <c r="H40" s="65"/>
      <c r="I40" s="75">
        <f t="shared" si="4"/>
        <v>19.442355690802316</v>
      </c>
      <c r="K40" s="72">
        <v>3</v>
      </c>
      <c r="L40" s="72">
        <f t="shared" si="5"/>
        <v>19</v>
      </c>
    </row>
    <row r="41" spans="2:12" x14ac:dyDescent="0.4">
      <c r="B41" s="64"/>
      <c r="C41" s="69">
        <v>0.98</v>
      </c>
      <c r="D41" s="65">
        <v>18.745356824352427</v>
      </c>
      <c r="E41" s="72">
        <v>17.446729078342692</v>
      </c>
      <c r="F41" s="72">
        <v>14.463044137667879</v>
      </c>
      <c r="G41" s="72">
        <v>-10.750263870002549</v>
      </c>
      <c r="H41" s="65"/>
      <c r="I41" s="75">
        <f t="shared" si="4"/>
        <v>17.446729078342692</v>
      </c>
      <c r="K41" s="72">
        <v>4</v>
      </c>
      <c r="L41" s="72">
        <f t="shared" si="5"/>
        <v>17</v>
      </c>
    </row>
    <row r="42" spans="2:12" x14ac:dyDescent="0.4">
      <c r="B42" s="66"/>
      <c r="C42" s="70">
        <v>0.99</v>
      </c>
      <c r="D42" s="67">
        <v>16.458739965868993</v>
      </c>
      <c r="E42" s="73">
        <v>14.260500372522991</v>
      </c>
      <c r="F42" s="73">
        <v>10.933843923817044</v>
      </c>
      <c r="G42" s="73">
        <v>-17.25997399487769</v>
      </c>
      <c r="H42" s="67"/>
      <c r="I42" s="76">
        <f t="shared" si="4"/>
        <v>14.260500372522991</v>
      </c>
      <c r="K42" s="72">
        <v>5</v>
      </c>
      <c r="L42" s="72">
        <f t="shared" si="5"/>
        <v>14</v>
      </c>
    </row>
    <row r="43" spans="2:12" x14ac:dyDescent="0.4">
      <c r="B43" s="62" t="s">
        <v>18</v>
      </c>
      <c r="C43" s="68">
        <v>0.95</v>
      </c>
      <c r="D43" s="63">
        <v>6.9612280170563423E-2</v>
      </c>
      <c r="E43" s="71">
        <v>6.9612280170563423E-2</v>
      </c>
      <c r="F43" s="71">
        <v>6.9612280170563423E-2</v>
      </c>
      <c r="G43" s="71">
        <v>6.9603417974894055E-2</v>
      </c>
      <c r="H43" s="63"/>
      <c r="I43" s="74">
        <f t="shared" ref="I43:I47" si="6">MAX(D43:G43)</f>
        <v>6.9612280170563423E-2</v>
      </c>
      <c r="K43" s="71">
        <v>1</v>
      </c>
      <c r="L43" s="71">
        <f>ROUNDDOWN(I43,3)</f>
        <v>6.9000000000000006E-2</v>
      </c>
    </row>
    <row r="44" spans="2:12" x14ac:dyDescent="0.4">
      <c r="B44" s="64"/>
      <c r="C44" s="69">
        <v>0.96</v>
      </c>
      <c r="D44" s="65">
        <v>7.055075916929146E-2</v>
      </c>
      <c r="E44" s="72">
        <v>7.055075916929146E-2</v>
      </c>
      <c r="F44" s="72">
        <v>7.055075916929146E-2</v>
      </c>
      <c r="G44" s="72">
        <v>7.0541576628817881E-2</v>
      </c>
      <c r="H44" s="65"/>
      <c r="I44" s="75">
        <f t="shared" si="6"/>
        <v>7.055075916929146E-2</v>
      </c>
      <c r="K44" s="72">
        <v>2</v>
      </c>
      <c r="L44" s="72">
        <f t="shared" ref="L44:L47" si="7">ROUNDDOWN(I44,3)</f>
        <v>7.0000000000000007E-2</v>
      </c>
    </row>
    <row r="45" spans="2:12" x14ac:dyDescent="0.4">
      <c r="B45" s="64"/>
      <c r="C45" s="69">
        <v>0.97</v>
      </c>
      <c r="D45" s="65">
        <v>7.1714955398186397E-2</v>
      </c>
      <c r="E45" s="72">
        <v>7.1714955398186397E-2</v>
      </c>
      <c r="F45" s="72">
        <v>7.1714955398186397E-2</v>
      </c>
      <c r="G45" s="72">
        <v>7.1705375534294499E-2</v>
      </c>
      <c r="H45" s="65"/>
      <c r="I45" s="75">
        <f t="shared" si="6"/>
        <v>7.1714955398186397E-2</v>
      </c>
      <c r="K45" s="72">
        <v>3</v>
      </c>
      <c r="L45" s="72">
        <f t="shared" si="7"/>
        <v>7.0999999999999994E-2</v>
      </c>
    </row>
    <row r="46" spans="2:12" x14ac:dyDescent="0.4">
      <c r="B46" s="64"/>
      <c r="C46" s="69">
        <v>0.98</v>
      </c>
      <c r="D46" s="65">
        <v>7.3278580735388676E-2</v>
      </c>
      <c r="E46" s="72">
        <v>7.3278580735388676E-2</v>
      </c>
      <c r="F46" s="72">
        <v>7.3278580735388676E-2</v>
      </c>
      <c r="G46" s="72">
        <v>7.3268467358460571E-2</v>
      </c>
      <c r="H46" s="65"/>
      <c r="I46" s="75">
        <f t="shared" si="6"/>
        <v>7.3278580735388676E-2</v>
      </c>
      <c r="K46" s="72">
        <v>4</v>
      </c>
      <c r="L46" s="72">
        <f t="shared" si="7"/>
        <v>7.2999999999999995E-2</v>
      </c>
    </row>
    <row r="47" spans="2:12" x14ac:dyDescent="0.4">
      <c r="B47" s="66"/>
      <c r="C47" s="70">
        <v>0.99</v>
      </c>
      <c r="D47" s="67">
        <v>7.5775073768421797E-2</v>
      </c>
      <c r="E47" s="73">
        <v>7.5775073768421797E-2</v>
      </c>
      <c r="F47" s="73">
        <v>7.5775073768421797E-2</v>
      </c>
      <c r="G47" s="73">
        <v>7.5764108911746023E-2</v>
      </c>
      <c r="H47" s="67"/>
      <c r="I47" s="76">
        <f t="shared" si="6"/>
        <v>7.5775073768421797E-2</v>
      </c>
      <c r="K47" s="73">
        <v>5</v>
      </c>
      <c r="L47" s="73">
        <f t="shared" si="7"/>
        <v>7.4999999999999997E-2</v>
      </c>
    </row>
  </sheetData>
  <mergeCells count="8">
    <mergeCell ref="B19:B21"/>
    <mergeCell ref="B10:B12"/>
    <mergeCell ref="B13:B15"/>
    <mergeCell ref="B4:C4"/>
    <mergeCell ref="B5:C5"/>
    <mergeCell ref="B6:C6"/>
    <mergeCell ref="B7:B9"/>
    <mergeCell ref="B16:B18"/>
  </mergeCells>
  <phoneticPr fontId="1" type="noConversion"/>
  <pageMargins left="0.7" right="0.7" top="0.75" bottom="0.75" header="0.3" footer="0.3"/>
  <ignoredErrors>
    <ignoredError sqref="I28:I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라벨링기준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Hyungoo Seok</dc:creator>
  <cp:lastModifiedBy>Hyungoo Seok</cp:lastModifiedBy>
  <dcterms:created xsi:type="dcterms:W3CDTF">2020-08-06T14:09:35Z</dcterms:created>
  <dcterms:modified xsi:type="dcterms:W3CDTF">2020-08-19T22:21:28Z</dcterms:modified>
</cp:coreProperties>
</file>